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DG04\ID2\2A146A20-BF27-4713-B22D-6FFD2AC812D4\0\121000-121999\121049\L\L\"/>
    </mc:Choice>
  </mc:AlternateContent>
  <xr:revisionPtr revIDLastSave="0" documentId="13_ncr:1_{E5D9FCAD-B46E-4F00-A38A-25581FC3A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isie données" sheetId="1" r:id="rId1"/>
    <sheet name="Calendrier 2017" sheetId="2" r:id="rId2"/>
    <sheet name="2018" sheetId="4" r:id="rId3"/>
    <sheet name="2019" sheetId="5" r:id="rId4"/>
    <sheet name="2020" sheetId="6" r:id="rId5"/>
    <sheet name="2021" sheetId="7" r:id="rId6"/>
    <sheet name="2022" sheetId="8" r:id="rId7"/>
    <sheet name="2023" sheetId="9" r:id="rId8"/>
    <sheet name="2024" sheetId="10" r:id="rId9"/>
    <sheet name="2025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7" i="1" l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172" i="1" l="1"/>
  <c r="H537" i="1" l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I537" i="1" l="1"/>
  <c r="B3" i="4" s="1"/>
  <c r="I538" i="1" l="1"/>
  <c r="I539" i="1" l="1"/>
  <c r="H173" i="1"/>
  <c r="I173" i="1" s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I540" i="1" l="1"/>
  <c r="I492" i="1"/>
  <c r="I488" i="1"/>
  <c r="I484" i="1"/>
  <c r="I480" i="1"/>
  <c r="I476" i="1"/>
  <c r="I472" i="1"/>
  <c r="I468" i="1"/>
  <c r="I464" i="1"/>
  <c r="I460" i="1"/>
  <c r="I456" i="1"/>
  <c r="I452" i="1"/>
  <c r="I448" i="1"/>
  <c r="I444" i="1"/>
  <c r="I440" i="1"/>
  <c r="I436" i="1"/>
  <c r="I410" i="1"/>
  <c r="I406" i="1"/>
  <c r="I402" i="1"/>
  <c r="I398" i="1"/>
  <c r="I394" i="1"/>
  <c r="I390" i="1"/>
  <c r="I386" i="1"/>
  <c r="I382" i="1"/>
  <c r="I378" i="1"/>
  <c r="I374" i="1"/>
  <c r="I370" i="1"/>
  <c r="I366" i="1"/>
  <c r="I362" i="1"/>
  <c r="I358" i="1"/>
  <c r="I354" i="1"/>
  <c r="I350" i="1"/>
  <c r="L30" i="2" s="1"/>
  <c r="I346" i="1"/>
  <c r="L26" i="2" s="1"/>
  <c r="I342" i="1"/>
  <c r="L22" i="2" s="1"/>
  <c r="I338" i="1"/>
  <c r="L18" i="2" s="1"/>
  <c r="I334" i="1"/>
  <c r="L14" i="2" s="1"/>
  <c r="I330" i="1"/>
  <c r="L10" i="2" s="1"/>
  <c r="I326" i="1"/>
  <c r="L6" i="2" s="1"/>
  <c r="I322" i="1"/>
  <c r="J33" i="2" s="1"/>
  <c r="I318" i="1"/>
  <c r="J29" i="2" s="1"/>
  <c r="I314" i="1"/>
  <c r="J25" i="2" s="1"/>
  <c r="I310" i="1"/>
  <c r="J21" i="2" s="1"/>
  <c r="I306" i="1"/>
  <c r="J17" i="2" s="1"/>
  <c r="I302" i="1"/>
  <c r="J13" i="2" s="1"/>
  <c r="I298" i="1"/>
  <c r="J9" i="2" s="1"/>
  <c r="I239" i="1"/>
  <c r="F11" i="2" s="1"/>
  <c r="I491" i="1"/>
  <c r="I487" i="1"/>
  <c r="I483" i="1"/>
  <c r="I479" i="1"/>
  <c r="I475" i="1"/>
  <c r="I471" i="1"/>
  <c r="I467" i="1"/>
  <c r="I463" i="1"/>
  <c r="I459" i="1"/>
  <c r="I455" i="1"/>
  <c r="I451" i="1"/>
  <c r="I447" i="1"/>
  <c r="I443" i="1"/>
  <c r="I439" i="1"/>
  <c r="I435" i="1"/>
  <c r="I409" i="1"/>
  <c r="I405" i="1"/>
  <c r="I401" i="1"/>
  <c r="I397" i="1"/>
  <c r="I393" i="1"/>
  <c r="I389" i="1"/>
  <c r="I385" i="1"/>
  <c r="I381" i="1"/>
  <c r="I377" i="1"/>
  <c r="I373" i="1"/>
  <c r="I369" i="1"/>
  <c r="I365" i="1"/>
  <c r="I361" i="1"/>
  <c r="I357" i="1"/>
  <c r="I353" i="1"/>
  <c r="I349" i="1"/>
  <c r="L29" i="2" s="1"/>
  <c r="I345" i="1"/>
  <c r="L25" i="2" s="1"/>
  <c r="I341" i="1"/>
  <c r="L21" i="2" s="1"/>
  <c r="I337" i="1"/>
  <c r="L17" i="2" s="1"/>
  <c r="I333" i="1"/>
  <c r="L13" i="2" s="1"/>
  <c r="I329" i="1"/>
  <c r="L9" i="2" s="1"/>
  <c r="I325" i="1"/>
  <c r="L5" i="2" s="1"/>
  <c r="I321" i="1"/>
  <c r="J32" i="2" s="1"/>
  <c r="I317" i="1"/>
  <c r="J28" i="2" s="1"/>
  <c r="I313" i="1"/>
  <c r="J24" i="2" s="1"/>
  <c r="I309" i="1"/>
  <c r="J20" i="2" s="1"/>
  <c r="I305" i="1"/>
  <c r="J16" i="2" s="1"/>
  <c r="I301" i="1"/>
  <c r="I297" i="1"/>
  <c r="J8" i="2" s="1"/>
  <c r="I238" i="1"/>
  <c r="F10" i="2" s="1"/>
  <c r="I494" i="1"/>
  <c r="I490" i="1"/>
  <c r="I486" i="1"/>
  <c r="I482" i="1"/>
  <c r="I478" i="1"/>
  <c r="I474" i="1"/>
  <c r="I470" i="1"/>
  <c r="I466" i="1"/>
  <c r="I462" i="1"/>
  <c r="I458" i="1"/>
  <c r="I454" i="1"/>
  <c r="I450" i="1"/>
  <c r="I446" i="1"/>
  <c r="I442" i="1"/>
  <c r="I438" i="1"/>
  <c r="I434" i="1"/>
  <c r="I408" i="1"/>
  <c r="I404" i="1"/>
  <c r="I400" i="1"/>
  <c r="I396" i="1"/>
  <c r="I392" i="1"/>
  <c r="I388" i="1"/>
  <c r="I384" i="1"/>
  <c r="I380" i="1"/>
  <c r="I376" i="1"/>
  <c r="I372" i="1"/>
  <c r="I368" i="1"/>
  <c r="I364" i="1"/>
  <c r="I360" i="1"/>
  <c r="I356" i="1"/>
  <c r="I352" i="1"/>
  <c r="L32" i="2" s="1"/>
  <c r="I348" i="1"/>
  <c r="L28" i="2" s="1"/>
  <c r="I344" i="1"/>
  <c r="L24" i="2" s="1"/>
  <c r="I340" i="1"/>
  <c r="L20" i="2" s="1"/>
  <c r="I336" i="1"/>
  <c r="L16" i="2" s="1"/>
  <c r="I332" i="1"/>
  <c r="L12" i="2" s="1"/>
  <c r="I328" i="1"/>
  <c r="L8" i="2" s="1"/>
  <c r="I324" i="1"/>
  <c r="L4" i="2" s="1"/>
  <c r="I320" i="1"/>
  <c r="J31" i="2" s="1"/>
  <c r="I316" i="1"/>
  <c r="J27" i="2" s="1"/>
  <c r="I312" i="1"/>
  <c r="J23" i="2" s="1"/>
  <c r="I308" i="1"/>
  <c r="J19" i="2" s="1"/>
  <c r="I304" i="1"/>
  <c r="J15" i="2" s="1"/>
  <c r="I300" i="1"/>
  <c r="J11" i="2" s="1"/>
  <c r="I244" i="1"/>
  <c r="F16" i="2" s="1"/>
  <c r="I237" i="1"/>
  <c r="F9" i="2" s="1"/>
  <c r="I493" i="1"/>
  <c r="I489" i="1"/>
  <c r="I485" i="1"/>
  <c r="I481" i="1"/>
  <c r="I477" i="1"/>
  <c r="I473" i="1"/>
  <c r="I469" i="1"/>
  <c r="I465" i="1"/>
  <c r="I461" i="1"/>
  <c r="I457" i="1"/>
  <c r="I453" i="1"/>
  <c r="I449" i="1"/>
  <c r="I445" i="1"/>
  <c r="I441" i="1"/>
  <c r="I437" i="1"/>
  <c r="I411" i="1"/>
  <c r="I407" i="1"/>
  <c r="I403" i="1"/>
  <c r="I399" i="1"/>
  <c r="I395" i="1"/>
  <c r="I391" i="1"/>
  <c r="I387" i="1"/>
  <c r="P6" i="2" s="1"/>
  <c r="I383" i="1"/>
  <c r="I379" i="1"/>
  <c r="I375" i="1"/>
  <c r="I371" i="1"/>
  <c r="I367" i="1"/>
  <c r="I363" i="1"/>
  <c r="I359" i="1"/>
  <c r="I355" i="1"/>
  <c r="I351" i="1"/>
  <c r="L31" i="2" s="1"/>
  <c r="I347" i="1"/>
  <c r="L27" i="2" s="1"/>
  <c r="I343" i="1"/>
  <c r="L23" i="2" s="1"/>
  <c r="I339" i="1"/>
  <c r="L19" i="2" s="1"/>
  <c r="I335" i="1"/>
  <c r="L15" i="2" s="1"/>
  <c r="I331" i="1"/>
  <c r="L11" i="2" s="1"/>
  <c r="I327" i="1"/>
  <c r="L7" i="2" s="1"/>
  <c r="I323" i="1"/>
  <c r="L3" i="2" s="1"/>
  <c r="I319" i="1"/>
  <c r="J30" i="2" s="1"/>
  <c r="I315" i="1"/>
  <c r="J26" i="2" s="1"/>
  <c r="I311" i="1"/>
  <c r="J22" i="2" s="1"/>
  <c r="I307" i="1"/>
  <c r="J18" i="2" s="1"/>
  <c r="I303" i="1"/>
  <c r="J14" i="2" s="1"/>
  <c r="I299" i="1"/>
  <c r="J10" i="2" s="1"/>
  <c r="I243" i="1"/>
  <c r="F15" i="2" s="1"/>
  <c r="I236" i="1"/>
  <c r="F8" i="2" s="1"/>
  <c r="I536" i="1"/>
  <c r="I532" i="1"/>
  <c r="I528" i="1"/>
  <c r="I524" i="1"/>
  <c r="I520" i="1"/>
  <c r="I516" i="1"/>
  <c r="I512" i="1"/>
  <c r="I508" i="1"/>
  <c r="I504" i="1"/>
  <c r="I500" i="1"/>
  <c r="I496" i="1"/>
  <c r="I432" i="1"/>
  <c r="I428" i="1"/>
  <c r="I424" i="1"/>
  <c r="I420" i="1"/>
  <c r="I416" i="1"/>
  <c r="I412" i="1"/>
  <c r="I296" i="1"/>
  <c r="I292" i="1"/>
  <c r="I288" i="1"/>
  <c r="I284" i="1"/>
  <c r="I280" i="1"/>
  <c r="I276" i="1"/>
  <c r="I272" i="1"/>
  <c r="I268" i="1"/>
  <c r="I264" i="1"/>
  <c r="I260" i="1"/>
  <c r="I256" i="1"/>
  <c r="I252" i="1"/>
  <c r="I248" i="1"/>
  <c r="I240" i="1"/>
  <c r="I232" i="1"/>
  <c r="I228" i="1"/>
  <c r="I224" i="1"/>
  <c r="I220" i="1"/>
  <c r="I216" i="1"/>
  <c r="I212" i="1"/>
  <c r="I208" i="1"/>
  <c r="I204" i="1"/>
  <c r="I200" i="1"/>
  <c r="I196" i="1"/>
  <c r="B27" i="2" s="1"/>
  <c r="I192" i="1"/>
  <c r="B23" i="2" s="1"/>
  <c r="I188" i="1"/>
  <c r="B19" i="2" s="1"/>
  <c r="I184" i="1"/>
  <c r="B15" i="2" s="1"/>
  <c r="I180" i="1"/>
  <c r="I176" i="1"/>
  <c r="I535" i="1"/>
  <c r="I531" i="1"/>
  <c r="I527" i="1"/>
  <c r="I523" i="1"/>
  <c r="I519" i="1"/>
  <c r="I515" i="1"/>
  <c r="I511" i="1"/>
  <c r="I507" i="1"/>
  <c r="I503" i="1"/>
  <c r="I499" i="1"/>
  <c r="I495" i="1"/>
  <c r="I431" i="1"/>
  <c r="I427" i="1"/>
  <c r="I423" i="1"/>
  <c r="I419" i="1"/>
  <c r="I415" i="1"/>
  <c r="I295" i="1"/>
  <c r="I291" i="1"/>
  <c r="I287" i="1"/>
  <c r="I283" i="1"/>
  <c r="I279" i="1"/>
  <c r="I275" i="1"/>
  <c r="I271" i="1"/>
  <c r="I267" i="1"/>
  <c r="I263" i="1"/>
  <c r="I259" i="1"/>
  <c r="I255" i="1"/>
  <c r="I251" i="1"/>
  <c r="I247" i="1"/>
  <c r="I235" i="1"/>
  <c r="I231" i="1"/>
  <c r="I227" i="1"/>
  <c r="I223" i="1"/>
  <c r="I219" i="1"/>
  <c r="I215" i="1"/>
  <c r="I211" i="1"/>
  <c r="I207" i="1"/>
  <c r="I203" i="1"/>
  <c r="I199" i="1"/>
  <c r="I195" i="1"/>
  <c r="B26" i="2" s="1"/>
  <c r="I191" i="1"/>
  <c r="B22" i="2" s="1"/>
  <c r="I187" i="1"/>
  <c r="B18" i="2" s="1"/>
  <c r="I183" i="1"/>
  <c r="I179" i="1"/>
  <c r="I175" i="1"/>
  <c r="I534" i="1"/>
  <c r="I530" i="1"/>
  <c r="I526" i="1"/>
  <c r="I522" i="1"/>
  <c r="I518" i="1"/>
  <c r="I514" i="1"/>
  <c r="I510" i="1"/>
  <c r="I506" i="1"/>
  <c r="I502" i="1"/>
  <c r="I498" i="1"/>
  <c r="I430" i="1"/>
  <c r="I426" i="1"/>
  <c r="I422" i="1"/>
  <c r="I418" i="1"/>
  <c r="I414" i="1"/>
  <c r="I294" i="1"/>
  <c r="I290" i="1"/>
  <c r="I286" i="1"/>
  <c r="I282" i="1"/>
  <c r="I278" i="1"/>
  <c r="I274" i="1"/>
  <c r="I270" i="1"/>
  <c r="I266" i="1"/>
  <c r="I262" i="1"/>
  <c r="I258" i="1"/>
  <c r="I254" i="1"/>
  <c r="I250" i="1"/>
  <c r="I246" i="1"/>
  <c r="I242" i="1"/>
  <c r="I234" i="1"/>
  <c r="I230" i="1"/>
  <c r="I226" i="1"/>
  <c r="I222" i="1"/>
  <c r="I218" i="1"/>
  <c r="I214" i="1"/>
  <c r="I210" i="1"/>
  <c r="I206" i="1"/>
  <c r="I202" i="1"/>
  <c r="I198" i="1"/>
  <c r="B29" i="2" s="1"/>
  <c r="I194" i="1"/>
  <c r="B25" i="2" s="1"/>
  <c r="I190" i="1"/>
  <c r="B21" i="2" s="1"/>
  <c r="I186" i="1"/>
  <c r="B17" i="2" s="1"/>
  <c r="I182" i="1"/>
  <c r="I178" i="1"/>
  <c r="I174" i="1"/>
  <c r="B5" i="2" s="1"/>
  <c r="I172" i="1"/>
  <c r="B3" i="2" s="1"/>
  <c r="I533" i="1"/>
  <c r="I529" i="1"/>
  <c r="I525" i="1"/>
  <c r="I521" i="1"/>
  <c r="I517" i="1"/>
  <c r="I513" i="1"/>
  <c r="I509" i="1"/>
  <c r="I505" i="1"/>
  <c r="I501" i="1"/>
  <c r="I497" i="1"/>
  <c r="I433" i="1"/>
  <c r="I429" i="1"/>
  <c r="I425" i="1"/>
  <c r="I421" i="1"/>
  <c r="I417" i="1"/>
  <c r="I413" i="1"/>
  <c r="I293" i="1"/>
  <c r="I289" i="1"/>
  <c r="I285" i="1"/>
  <c r="I281" i="1"/>
  <c r="I277" i="1"/>
  <c r="I273" i="1"/>
  <c r="I269" i="1"/>
  <c r="I265" i="1"/>
  <c r="I261" i="1"/>
  <c r="I257" i="1"/>
  <c r="I253" i="1"/>
  <c r="I249" i="1"/>
  <c r="I245" i="1"/>
  <c r="I241" i="1"/>
  <c r="I233" i="1"/>
  <c r="I229" i="1"/>
  <c r="I225" i="1"/>
  <c r="I221" i="1"/>
  <c r="I217" i="1"/>
  <c r="I213" i="1"/>
  <c r="I209" i="1"/>
  <c r="I205" i="1"/>
  <c r="I201" i="1"/>
  <c r="I197" i="1"/>
  <c r="I193" i="1"/>
  <c r="I189" i="1"/>
  <c r="I185" i="1"/>
  <c r="I181" i="1"/>
  <c r="I177" i="1"/>
  <c r="J12" i="2"/>
  <c r="B4" i="2"/>
  <c r="I541" i="1" l="1"/>
  <c r="L36" i="2"/>
  <c r="L35" i="2"/>
  <c r="B28" i="2"/>
  <c r="B20" i="2"/>
  <c r="B24" i="2"/>
  <c r="B16" i="2"/>
  <c r="N9" i="2"/>
  <c r="N25" i="2"/>
  <c r="N18" i="2"/>
  <c r="N11" i="2"/>
  <c r="N27" i="2"/>
  <c r="N8" i="2"/>
  <c r="N24" i="2"/>
  <c r="N13" i="2"/>
  <c r="N29" i="2"/>
  <c r="N6" i="2"/>
  <c r="N22" i="2"/>
  <c r="N15" i="2"/>
  <c r="N12" i="2"/>
  <c r="N28" i="2"/>
  <c r="N17" i="2"/>
  <c r="N10" i="2"/>
  <c r="N26" i="2"/>
  <c r="N3" i="2"/>
  <c r="N19" i="2"/>
  <c r="N16" i="2"/>
  <c r="N5" i="2"/>
  <c r="N21" i="2"/>
  <c r="N14" i="2"/>
  <c r="N30" i="2"/>
  <c r="N7" i="2"/>
  <c r="N23" i="2"/>
  <c r="N4" i="2"/>
  <c r="N20" i="2"/>
  <c r="T9" i="1"/>
  <c r="R9" i="1"/>
  <c r="P9" i="1"/>
  <c r="D9" i="1"/>
  <c r="F9" i="1"/>
  <c r="H9" i="1"/>
  <c r="J9" i="1"/>
  <c r="L9" i="1"/>
  <c r="N9" i="1"/>
  <c r="T20" i="1"/>
  <c r="R20" i="1"/>
  <c r="P20" i="1"/>
  <c r="N20" i="1"/>
  <c r="L20" i="1"/>
  <c r="J20" i="1"/>
  <c r="H20" i="1"/>
  <c r="F20" i="1"/>
  <c r="D20" i="1"/>
  <c r="I542" i="1" l="1"/>
  <c r="E12" i="1"/>
  <c r="E15" i="1" s="1"/>
  <c r="O12" i="1"/>
  <c r="G12" i="1"/>
  <c r="K12" i="1"/>
  <c r="I12" i="1"/>
  <c r="M12" i="1"/>
  <c r="O11" i="1"/>
  <c r="U12" i="1"/>
  <c r="Q11" i="1"/>
  <c r="S11" i="1"/>
  <c r="Q12" i="1"/>
  <c r="U11" i="1"/>
  <c r="S12" i="1"/>
  <c r="K11" i="1"/>
  <c r="I11" i="1"/>
  <c r="G11" i="1"/>
  <c r="M11" i="1"/>
  <c r="E11" i="1"/>
  <c r="E14" i="1" s="1"/>
  <c r="I543" i="1" l="1"/>
  <c r="I14" i="1"/>
  <c r="I15" i="1"/>
  <c r="K14" i="1"/>
  <c r="S15" i="1"/>
  <c r="M15" i="1"/>
  <c r="M14" i="1"/>
  <c r="G14" i="1"/>
  <c r="Q15" i="1"/>
  <c r="O14" i="1"/>
  <c r="G15" i="1"/>
  <c r="S14" i="1"/>
  <c r="O15" i="1"/>
  <c r="Q14" i="1"/>
  <c r="U14" i="1"/>
  <c r="U15" i="1"/>
  <c r="K15" i="1"/>
  <c r="B6" i="2"/>
  <c r="B7" i="2"/>
  <c r="I544" i="1" l="1"/>
  <c r="I545" i="1" s="1"/>
  <c r="F13" i="2"/>
  <c r="F14" i="2"/>
  <c r="F12" i="2"/>
  <c r="D5" i="2"/>
  <c r="D21" i="2"/>
  <c r="D6" i="2"/>
  <c r="D22" i="2"/>
  <c r="D7" i="2"/>
  <c r="D23" i="2"/>
  <c r="D4" i="2"/>
  <c r="D20" i="2"/>
  <c r="D9" i="2"/>
  <c r="D25" i="2"/>
  <c r="D10" i="2"/>
  <c r="D26" i="2"/>
  <c r="D11" i="2"/>
  <c r="D27" i="2"/>
  <c r="D8" i="2"/>
  <c r="D24" i="2"/>
  <c r="D13" i="2"/>
  <c r="D29" i="2"/>
  <c r="D14" i="2"/>
  <c r="D30" i="2"/>
  <c r="D15" i="2"/>
  <c r="F3" i="2"/>
  <c r="D12" i="2"/>
  <c r="D28" i="2"/>
  <c r="D17" i="2"/>
  <c r="F5" i="2"/>
  <c r="D18" i="2"/>
  <c r="F6" i="2"/>
  <c r="D19" i="2"/>
  <c r="F7" i="2"/>
  <c r="D16" i="2"/>
  <c r="F4" i="2"/>
  <c r="R10" i="2"/>
  <c r="V13" i="2"/>
  <c r="X31" i="2"/>
  <c r="F23" i="2"/>
  <c r="N33" i="2"/>
  <c r="P22" i="2"/>
  <c r="T25" i="2"/>
  <c r="X12" i="2"/>
  <c r="X28" i="2"/>
  <c r="X32" i="2"/>
  <c r="X24" i="2"/>
  <c r="F22" i="2"/>
  <c r="R12" i="2"/>
  <c r="H17" i="2"/>
  <c r="R24" i="2"/>
  <c r="T21" i="2"/>
  <c r="V17" i="2"/>
  <c r="X14" i="2"/>
  <c r="P27" i="2"/>
  <c r="F32" i="2"/>
  <c r="V23" i="2"/>
  <c r="R20" i="2"/>
  <c r="H20" i="2"/>
  <c r="X20" i="2"/>
  <c r="T17" i="2"/>
  <c r="P13" i="2"/>
  <c r="F18" i="2"/>
  <c r="R9" i="2"/>
  <c r="H14" i="2"/>
  <c r="X10" i="2"/>
  <c r="T7" i="2"/>
  <c r="X13" i="2"/>
  <c r="B14" i="2"/>
  <c r="H7" i="2"/>
  <c r="J4" i="2"/>
  <c r="P23" i="2"/>
  <c r="F28" i="2"/>
  <c r="V19" i="2"/>
  <c r="R16" i="2"/>
  <c r="H16" i="2"/>
  <c r="X16" i="2"/>
  <c r="T13" i="2"/>
  <c r="P9" i="2"/>
  <c r="B33" i="2"/>
  <c r="V9" i="2"/>
  <c r="R5" i="2"/>
  <c r="H10" i="2"/>
  <c r="X6" i="2"/>
  <c r="T3" i="2"/>
  <c r="F20" i="2"/>
  <c r="H23" i="2"/>
  <c r="P28" i="2"/>
  <c r="T11" i="2"/>
  <c r="H25" i="2"/>
  <c r="X17" i="2"/>
  <c r="T14" i="2"/>
  <c r="P10" i="2"/>
  <c r="B30" i="2"/>
  <c r="V10" i="2"/>
  <c r="R6" i="2"/>
  <c r="H11" i="2"/>
  <c r="X7" i="2"/>
  <c r="T4" i="2"/>
  <c r="N31" i="2"/>
  <c r="B8" i="2"/>
  <c r="T31" i="2"/>
  <c r="J7" i="2"/>
  <c r="R30" i="2"/>
  <c r="P11" i="2"/>
  <c r="B31" i="2"/>
  <c r="V7" i="2"/>
  <c r="R3" i="2"/>
  <c r="H4" i="2"/>
  <c r="X4" i="2"/>
  <c r="R31" i="2"/>
  <c r="J5" i="2"/>
  <c r="T28" i="2"/>
  <c r="P24" i="2"/>
  <c r="F29" i="2"/>
  <c r="V24" i="2"/>
  <c r="R21" i="2"/>
  <c r="T26" i="2"/>
  <c r="V22" i="2"/>
  <c r="X19" i="2"/>
  <c r="X30" i="2"/>
  <c r="P7" i="2"/>
  <c r="B11" i="2"/>
  <c r="V3" i="2"/>
  <c r="P30" i="2"/>
  <c r="F31" i="2"/>
  <c r="V30" i="2"/>
  <c r="R27" i="2"/>
  <c r="H31" i="2"/>
  <c r="X27" i="2"/>
  <c r="T24" i="2"/>
  <c r="P20" i="2"/>
  <c r="F25" i="2"/>
  <c r="V20" i="2"/>
  <c r="R17" i="2"/>
  <c r="V27" i="2"/>
  <c r="X8" i="2"/>
  <c r="B9" i="2"/>
  <c r="H18" i="2"/>
  <c r="R4" i="2"/>
  <c r="H9" i="2"/>
  <c r="V31" i="2"/>
  <c r="R28" i="2"/>
  <c r="H28" i="2"/>
  <c r="P21" i="2"/>
  <c r="F26" i="2"/>
  <c r="V21" i="2"/>
  <c r="R18" i="2"/>
  <c r="H22" i="2"/>
  <c r="X18" i="2"/>
  <c r="T15" i="2"/>
  <c r="V12" i="2"/>
  <c r="X29" i="2"/>
  <c r="H8" i="2"/>
  <c r="N32" i="2"/>
  <c r="P12" i="2"/>
  <c r="R25" i="2"/>
  <c r="J3" i="2"/>
  <c r="X25" i="2"/>
  <c r="T22" i="2"/>
  <c r="P18" i="2"/>
  <c r="F19" i="2"/>
  <c r="V18" i="2"/>
  <c r="R15" i="2"/>
  <c r="H19" i="2"/>
  <c r="X15" i="2"/>
  <c r="T12" i="2"/>
  <c r="P8" i="2"/>
  <c r="B32" i="2"/>
  <c r="V8" i="2"/>
  <c r="P15" i="2"/>
  <c r="R7" i="2"/>
  <c r="T5" i="2"/>
  <c r="T32" i="2"/>
  <c r="T27" i="2"/>
  <c r="H29" i="2"/>
  <c r="X21" i="2"/>
  <c r="T18" i="2"/>
  <c r="P14" i="2"/>
  <c r="D3" i="2"/>
  <c r="V14" i="2"/>
  <c r="H15" i="2"/>
  <c r="X11" i="2"/>
  <c r="T8" i="2"/>
  <c r="P4" i="2"/>
  <c r="B12" i="2"/>
  <c r="V4" i="2"/>
  <c r="P31" i="2"/>
  <c r="T10" i="2"/>
  <c r="V6" i="2"/>
  <c r="X3" i="2"/>
  <c r="F17" i="2"/>
  <c r="P19" i="2"/>
  <c r="F24" i="2"/>
  <c r="V15" i="2"/>
  <c r="R11" i="2"/>
  <c r="H12" i="2"/>
  <c r="T9" i="2"/>
  <c r="P5" i="2"/>
  <c r="B13" i="2"/>
  <c r="V5" i="2"/>
  <c r="P32" i="2"/>
  <c r="H6" i="2"/>
  <c r="V32" i="2"/>
  <c r="R29" i="2"/>
  <c r="R19" i="2"/>
  <c r="V11" i="2"/>
  <c r="F33" i="2"/>
  <c r="X9" i="2"/>
  <c r="T6" i="2"/>
  <c r="J6" i="2"/>
  <c r="B10" i="2"/>
  <c r="T33" i="2"/>
  <c r="P29" i="2"/>
  <c r="H3" i="2"/>
  <c r="V29" i="2"/>
  <c r="R26" i="2"/>
  <c r="H30" i="2"/>
  <c r="X26" i="2"/>
  <c r="T23" i="2"/>
  <c r="H5" i="2"/>
  <c r="H24" i="2"/>
  <c r="P17" i="2"/>
  <c r="R14" i="2"/>
  <c r="R8" i="2"/>
  <c r="H13" i="2"/>
  <c r="X5" i="2"/>
  <c r="R32" i="2"/>
  <c r="H32" i="2"/>
  <c r="T29" i="2"/>
  <c r="P25" i="2"/>
  <c r="F30" i="2"/>
  <c r="V25" i="2"/>
  <c r="R22" i="2"/>
  <c r="H26" i="2"/>
  <c r="X22" i="2"/>
  <c r="T19" i="2"/>
  <c r="H21" i="2"/>
  <c r="P33" i="2"/>
  <c r="T16" i="2"/>
  <c r="V28" i="2"/>
  <c r="P3" i="2"/>
  <c r="X33" i="2"/>
  <c r="T30" i="2"/>
  <c r="P26" i="2"/>
  <c r="F27" i="2"/>
  <c r="V26" i="2"/>
  <c r="R23" i="2"/>
  <c r="H27" i="2"/>
  <c r="X23" i="2"/>
  <c r="T20" i="2"/>
  <c r="P16" i="2"/>
  <c r="F21" i="2"/>
  <c r="V16" i="2"/>
  <c r="R13" i="2"/>
  <c r="I546" i="1" l="1"/>
  <c r="B36" i="2"/>
  <c r="D36" i="2"/>
  <c r="D35" i="2"/>
  <c r="V36" i="2"/>
  <c r="V35" i="2"/>
  <c r="R36" i="2"/>
  <c r="R35" i="2"/>
  <c r="N35" i="2"/>
  <c r="N36" i="2"/>
  <c r="B35" i="2"/>
  <c r="H36" i="2"/>
  <c r="H35" i="2"/>
  <c r="X36" i="2"/>
  <c r="X35" i="2"/>
  <c r="P36" i="2"/>
  <c r="P35" i="2"/>
  <c r="J35" i="2"/>
  <c r="J36" i="2"/>
  <c r="F36" i="2"/>
  <c r="F35" i="2"/>
  <c r="T36" i="2"/>
  <c r="T35" i="2"/>
  <c r="I547" i="1" l="1"/>
  <c r="B6" i="4"/>
  <c r="B4" i="4"/>
  <c r="I548" i="1" l="1"/>
  <c r="B5" i="4"/>
  <c r="I549" i="1" l="1"/>
  <c r="B7" i="4"/>
  <c r="I550" i="1" l="1"/>
  <c r="B8" i="4"/>
  <c r="I551" i="1" l="1"/>
  <c r="B9" i="4"/>
  <c r="I552" i="1" l="1"/>
  <c r="B10" i="4"/>
  <c r="I553" i="1" l="1"/>
  <c r="B11" i="4"/>
  <c r="I554" i="1" l="1"/>
  <c r="B12" i="4"/>
  <c r="I555" i="1" l="1"/>
  <c r="B13" i="4"/>
  <c r="I556" i="1" l="1"/>
  <c r="B14" i="4"/>
  <c r="I557" i="1" l="1"/>
  <c r="B15" i="4"/>
  <c r="I558" i="1" l="1"/>
  <c r="B16" i="4"/>
  <c r="I559" i="1" l="1"/>
  <c r="B17" i="4"/>
  <c r="I560" i="1" l="1"/>
  <c r="B18" i="4"/>
  <c r="I561" i="1" l="1"/>
  <c r="B19" i="4"/>
  <c r="I562" i="1" l="1"/>
  <c r="B20" i="4"/>
  <c r="I563" i="1" l="1"/>
  <c r="B21" i="4"/>
  <c r="I564" i="1" l="1"/>
  <c r="B22" i="4"/>
  <c r="I565" i="1" l="1"/>
  <c r="B23" i="4"/>
  <c r="I566" i="1" l="1"/>
  <c r="B24" i="4"/>
  <c r="I567" i="1" l="1"/>
  <c r="B25" i="4"/>
  <c r="I568" i="1" l="1"/>
  <c r="B26" i="4"/>
  <c r="I569" i="1" l="1"/>
  <c r="B27" i="4"/>
  <c r="I570" i="1" l="1"/>
  <c r="B28" i="4"/>
  <c r="I571" i="1" l="1"/>
  <c r="B29" i="4"/>
  <c r="I572" i="1" l="1"/>
  <c r="B30" i="4"/>
  <c r="I573" i="1" l="1"/>
  <c r="B31" i="4"/>
  <c r="I574" i="1" l="1"/>
  <c r="B32" i="4"/>
  <c r="I575" i="1" l="1"/>
  <c r="B33" i="4"/>
  <c r="I576" i="1" l="1"/>
  <c r="B36" i="4"/>
  <c r="B35" i="4"/>
  <c r="D3" i="4"/>
  <c r="I577" i="1" l="1"/>
  <c r="D4" i="4"/>
  <c r="I578" i="1" l="1"/>
  <c r="D5" i="4"/>
  <c r="I579" i="1" l="1"/>
  <c r="D6" i="4"/>
  <c r="I580" i="1" l="1"/>
  <c r="D7" i="4"/>
  <c r="I581" i="1" l="1"/>
  <c r="D8" i="4"/>
  <c r="I582" i="1" l="1"/>
  <c r="D9" i="4"/>
  <c r="I583" i="1" l="1"/>
  <c r="D10" i="4"/>
  <c r="I584" i="1" l="1"/>
  <c r="D11" i="4"/>
  <c r="I585" i="1" l="1"/>
  <c r="D12" i="4"/>
  <c r="I586" i="1" l="1"/>
  <c r="D13" i="4"/>
  <c r="I587" i="1" l="1"/>
  <c r="D14" i="4"/>
  <c r="I588" i="1" l="1"/>
  <c r="D15" i="4"/>
  <c r="I589" i="1" l="1"/>
  <c r="D16" i="4"/>
  <c r="I590" i="1" l="1"/>
  <c r="D17" i="4"/>
  <c r="I591" i="1" l="1"/>
  <c r="D18" i="4"/>
  <c r="I592" i="1" l="1"/>
  <c r="D19" i="4"/>
  <c r="I593" i="1" l="1"/>
  <c r="D20" i="4"/>
  <c r="I594" i="1" l="1"/>
  <c r="D21" i="4"/>
  <c r="I595" i="1" l="1"/>
  <c r="D22" i="4"/>
  <c r="I596" i="1" l="1"/>
  <c r="D23" i="4"/>
  <c r="I597" i="1" l="1"/>
  <c r="D24" i="4"/>
  <c r="I598" i="1" l="1"/>
  <c r="D25" i="4"/>
  <c r="I599" i="1" l="1"/>
  <c r="D26" i="4"/>
  <c r="I600" i="1" l="1"/>
  <c r="D27" i="4"/>
  <c r="I601" i="1" l="1"/>
  <c r="D28" i="4"/>
  <c r="I602" i="1" l="1"/>
  <c r="D29" i="4"/>
  <c r="I603" i="1" l="1"/>
  <c r="D30" i="4"/>
  <c r="I604" i="1" l="1"/>
  <c r="D35" i="4"/>
  <c r="D36" i="4"/>
  <c r="F3" i="4"/>
  <c r="I605" i="1" l="1"/>
  <c r="F4" i="4"/>
  <c r="I606" i="1" l="1"/>
  <c r="F5" i="4"/>
  <c r="I607" i="1" l="1"/>
  <c r="F6" i="4"/>
  <c r="I608" i="1" l="1"/>
  <c r="F7" i="4"/>
  <c r="I609" i="1" l="1"/>
  <c r="F8" i="4"/>
  <c r="I610" i="1" l="1"/>
  <c r="F9" i="4"/>
  <c r="I611" i="1" l="1"/>
  <c r="F10" i="4"/>
  <c r="I612" i="1" l="1"/>
  <c r="F11" i="4"/>
  <c r="I613" i="1" l="1"/>
  <c r="F12" i="4"/>
  <c r="I614" i="1" l="1"/>
  <c r="F13" i="4"/>
  <c r="I615" i="1" l="1"/>
  <c r="F14" i="4"/>
  <c r="I616" i="1" l="1"/>
  <c r="F15" i="4"/>
  <c r="I617" i="1" l="1"/>
  <c r="F16" i="4"/>
  <c r="I618" i="1" l="1"/>
  <c r="F17" i="4"/>
  <c r="I619" i="1" l="1"/>
  <c r="F18" i="4"/>
  <c r="I620" i="1" l="1"/>
  <c r="F19" i="4"/>
  <c r="I621" i="1" l="1"/>
  <c r="F20" i="4"/>
  <c r="I622" i="1" l="1"/>
  <c r="F21" i="4"/>
  <c r="I623" i="1" l="1"/>
  <c r="F22" i="4"/>
  <c r="I624" i="1" l="1"/>
  <c r="F23" i="4"/>
  <c r="I625" i="1" l="1"/>
  <c r="F24" i="4"/>
  <c r="I626" i="1" l="1"/>
  <c r="F25" i="4"/>
  <c r="I627" i="1" l="1"/>
  <c r="F26" i="4"/>
  <c r="I628" i="1" l="1"/>
  <c r="F27" i="4"/>
  <c r="I629" i="1" l="1"/>
  <c r="F28" i="4"/>
  <c r="I630" i="1" l="1"/>
  <c r="F29" i="4"/>
  <c r="I631" i="1" l="1"/>
  <c r="F30" i="4"/>
  <c r="I632" i="1" l="1"/>
  <c r="F31" i="4"/>
  <c r="I633" i="1" l="1"/>
  <c r="F32" i="4"/>
  <c r="I634" i="1" l="1"/>
  <c r="F33" i="4"/>
  <c r="I635" i="1" l="1"/>
  <c r="F36" i="4"/>
  <c r="F35" i="4"/>
  <c r="H3" i="4"/>
  <c r="I636" i="1" l="1"/>
  <c r="H4" i="4"/>
  <c r="I637" i="1" l="1"/>
  <c r="H5" i="4"/>
  <c r="I638" i="1" l="1"/>
  <c r="H6" i="4"/>
  <c r="I639" i="1" l="1"/>
  <c r="H7" i="4"/>
  <c r="I640" i="1" l="1"/>
  <c r="H8" i="4"/>
  <c r="I641" i="1" l="1"/>
  <c r="H9" i="4"/>
  <c r="I642" i="1" l="1"/>
  <c r="H10" i="4"/>
  <c r="I643" i="1" l="1"/>
  <c r="H11" i="4"/>
  <c r="I644" i="1" l="1"/>
  <c r="H12" i="4"/>
  <c r="I645" i="1" l="1"/>
  <c r="H13" i="4"/>
  <c r="I646" i="1" l="1"/>
  <c r="H15" i="4"/>
  <c r="H14" i="4"/>
  <c r="I647" i="1" l="1"/>
  <c r="H16" i="4"/>
  <c r="I648" i="1" l="1"/>
  <c r="H17" i="4"/>
  <c r="I649" i="1" l="1"/>
  <c r="H18" i="4"/>
  <c r="I650" i="1" l="1"/>
  <c r="H19" i="4"/>
  <c r="I651" i="1" l="1"/>
  <c r="H20" i="4"/>
  <c r="I652" i="1" l="1"/>
  <c r="H21" i="4"/>
  <c r="I653" i="1" l="1"/>
  <c r="H22" i="4"/>
  <c r="I654" i="1" l="1"/>
  <c r="H23" i="4"/>
  <c r="I655" i="1" l="1"/>
  <c r="H24" i="4"/>
  <c r="I656" i="1" l="1"/>
  <c r="H25" i="4"/>
  <c r="I657" i="1" l="1"/>
  <c r="H26" i="4"/>
  <c r="I658" i="1" l="1"/>
  <c r="H27" i="4"/>
  <c r="I659" i="1" l="1"/>
  <c r="H28" i="4"/>
  <c r="I660" i="1" l="1"/>
  <c r="H29" i="4"/>
  <c r="I661" i="1" l="1"/>
  <c r="H30" i="4"/>
  <c r="I662" i="1" l="1"/>
  <c r="H31" i="4"/>
  <c r="I663" i="1" l="1"/>
  <c r="H32" i="4"/>
  <c r="I664" i="1" l="1"/>
  <c r="H36" i="4"/>
  <c r="H35" i="4"/>
  <c r="J3" i="4"/>
  <c r="I665" i="1" l="1"/>
  <c r="J4" i="4"/>
  <c r="I666" i="1" l="1"/>
  <c r="J5" i="4"/>
  <c r="I667" i="1" l="1"/>
  <c r="J6" i="4"/>
  <c r="I668" i="1" l="1"/>
  <c r="J7" i="4"/>
  <c r="I669" i="1" l="1"/>
  <c r="J8" i="4"/>
  <c r="I670" i="1" l="1"/>
  <c r="J9" i="4"/>
  <c r="I671" i="1" l="1"/>
  <c r="J10" i="4"/>
  <c r="I672" i="1" l="1"/>
  <c r="J11" i="4"/>
  <c r="I673" i="1" l="1"/>
  <c r="J12" i="4"/>
  <c r="I674" i="1" l="1"/>
  <c r="J13" i="4"/>
  <c r="I675" i="1" l="1"/>
  <c r="J14" i="4"/>
  <c r="I676" i="1" l="1"/>
  <c r="J15" i="4"/>
  <c r="I677" i="1" l="1"/>
  <c r="J16" i="4"/>
  <c r="I678" i="1" l="1"/>
  <c r="J17" i="4"/>
  <c r="I679" i="1" l="1"/>
  <c r="J18" i="4"/>
  <c r="I680" i="1" l="1"/>
  <c r="J19" i="4"/>
  <c r="I681" i="1" l="1"/>
  <c r="J20" i="4"/>
  <c r="I682" i="1" l="1"/>
  <c r="J21" i="4"/>
  <c r="I683" i="1" l="1"/>
  <c r="J22" i="4"/>
  <c r="I684" i="1" l="1"/>
  <c r="J23" i="4"/>
  <c r="I685" i="1" l="1"/>
  <c r="J24" i="4"/>
  <c r="I686" i="1" l="1"/>
  <c r="J25" i="4"/>
  <c r="I687" i="1" l="1"/>
  <c r="J26" i="4"/>
  <c r="I688" i="1" l="1"/>
  <c r="J27" i="4"/>
  <c r="I689" i="1" l="1"/>
  <c r="J28" i="4"/>
  <c r="I690" i="1" l="1"/>
  <c r="J29" i="4"/>
  <c r="I691" i="1" l="1"/>
  <c r="J30" i="4"/>
  <c r="I692" i="1" l="1"/>
  <c r="J31" i="4"/>
  <c r="I693" i="1" l="1"/>
  <c r="J32" i="4"/>
  <c r="I694" i="1" l="1"/>
  <c r="J33" i="4"/>
  <c r="I695" i="1" l="1"/>
  <c r="J35" i="4"/>
  <c r="J36" i="4"/>
  <c r="L3" i="4"/>
  <c r="I696" i="1" l="1"/>
  <c r="L4" i="4"/>
  <c r="I697" i="1" l="1"/>
  <c r="L5" i="4"/>
  <c r="I698" i="1" l="1"/>
  <c r="L6" i="4"/>
  <c r="I699" i="1" l="1"/>
  <c r="L7" i="4"/>
  <c r="I700" i="1" l="1"/>
  <c r="L8" i="4"/>
  <c r="I701" i="1" l="1"/>
  <c r="L9" i="4"/>
  <c r="I702" i="1" l="1"/>
  <c r="L10" i="4"/>
  <c r="I703" i="1" l="1"/>
  <c r="L11" i="4"/>
  <c r="I704" i="1" l="1"/>
  <c r="L12" i="4"/>
  <c r="I705" i="1" l="1"/>
  <c r="L13" i="4"/>
  <c r="I706" i="1" l="1"/>
  <c r="L14" i="4"/>
  <c r="I707" i="1" l="1"/>
  <c r="L15" i="4"/>
  <c r="I708" i="1" l="1"/>
  <c r="L16" i="4"/>
  <c r="I709" i="1" l="1"/>
  <c r="L17" i="4"/>
  <c r="I710" i="1" l="1"/>
  <c r="L18" i="4"/>
  <c r="I711" i="1" l="1"/>
  <c r="L19" i="4"/>
  <c r="I712" i="1" l="1"/>
  <c r="L20" i="4"/>
  <c r="I713" i="1" l="1"/>
  <c r="L21" i="4"/>
  <c r="I714" i="1" l="1"/>
  <c r="L22" i="4"/>
  <c r="I715" i="1" l="1"/>
  <c r="L23" i="4"/>
  <c r="I716" i="1" l="1"/>
  <c r="L24" i="4"/>
  <c r="I717" i="1" l="1"/>
  <c r="L25" i="4"/>
  <c r="I718" i="1" l="1"/>
  <c r="L26" i="4"/>
  <c r="I719" i="1" l="1"/>
  <c r="L27" i="4"/>
  <c r="I720" i="1" l="1"/>
  <c r="L28" i="4"/>
  <c r="I721" i="1" l="1"/>
  <c r="L29" i="4"/>
  <c r="I722" i="1" l="1"/>
  <c r="L30" i="4"/>
  <c r="I723" i="1" l="1"/>
  <c r="L31" i="4"/>
  <c r="I724" i="1" l="1"/>
  <c r="L32" i="4"/>
  <c r="I725" i="1" l="1"/>
  <c r="L36" i="4"/>
  <c r="L35" i="4"/>
  <c r="N3" i="4"/>
  <c r="I726" i="1" l="1"/>
  <c r="N4" i="4"/>
  <c r="I727" i="1" l="1"/>
  <c r="N5" i="4"/>
  <c r="I728" i="1" l="1"/>
  <c r="N6" i="4"/>
  <c r="I729" i="1" l="1"/>
  <c r="N7" i="4"/>
  <c r="I730" i="1" l="1"/>
  <c r="N8" i="4"/>
  <c r="I731" i="1" l="1"/>
  <c r="N9" i="4"/>
  <c r="I732" i="1" l="1"/>
  <c r="N10" i="4"/>
  <c r="I733" i="1" l="1"/>
  <c r="N11" i="4"/>
  <c r="I734" i="1" l="1"/>
  <c r="N12" i="4"/>
  <c r="I735" i="1" l="1"/>
  <c r="N13" i="4"/>
  <c r="I736" i="1" l="1"/>
  <c r="N14" i="4"/>
  <c r="I737" i="1" l="1"/>
  <c r="N15" i="4"/>
  <c r="I738" i="1" l="1"/>
  <c r="N16" i="4"/>
  <c r="I739" i="1" l="1"/>
  <c r="N17" i="4"/>
  <c r="I740" i="1" l="1"/>
  <c r="N18" i="4"/>
  <c r="I741" i="1" l="1"/>
  <c r="N19" i="4"/>
  <c r="I742" i="1" l="1"/>
  <c r="N20" i="4"/>
  <c r="I743" i="1" l="1"/>
  <c r="N21" i="4"/>
  <c r="I744" i="1" l="1"/>
  <c r="N22" i="4"/>
  <c r="I745" i="1" l="1"/>
  <c r="N23" i="4"/>
  <c r="I746" i="1" l="1"/>
  <c r="N24" i="4"/>
  <c r="I747" i="1" l="1"/>
  <c r="N25" i="4"/>
  <c r="I748" i="1" l="1"/>
  <c r="N26" i="4"/>
  <c r="I749" i="1" l="1"/>
  <c r="N27" i="4"/>
  <c r="I750" i="1" l="1"/>
  <c r="N28" i="4"/>
  <c r="I751" i="1" l="1"/>
  <c r="N29" i="4"/>
  <c r="I752" i="1" l="1"/>
  <c r="N30" i="4"/>
  <c r="I753" i="1" l="1"/>
  <c r="N31" i="4"/>
  <c r="I754" i="1" l="1"/>
  <c r="N32" i="4"/>
  <c r="I755" i="1" l="1"/>
  <c r="N33" i="4"/>
  <c r="I756" i="1" l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N36" i="4"/>
  <c r="N35" i="4"/>
  <c r="P3" i="4"/>
  <c r="I814" i="1" l="1"/>
  <c r="P4" i="4"/>
  <c r="I815" i="1" l="1"/>
  <c r="P5" i="4"/>
  <c r="I816" i="1" l="1"/>
  <c r="P6" i="4"/>
  <c r="I817" i="1" l="1"/>
  <c r="P7" i="4"/>
  <c r="I818" i="1" l="1"/>
  <c r="P8" i="4"/>
  <c r="I819" i="1" l="1"/>
  <c r="P9" i="4"/>
  <c r="I820" i="1" l="1"/>
  <c r="P10" i="4"/>
  <c r="I821" i="1" l="1"/>
  <c r="P11" i="4"/>
  <c r="I822" i="1" l="1"/>
  <c r="P12" i="4"/>
  <c r="I823" i="1" l="1"/>
  <c r="P13" i="4"/>
  <c r="I824" i="1" l="1"/>
  <c r="P14" i="4"/>
  <c r="I825" i="1" l="1"/>
  <c r="P15" i="4"/>
  <c r="I826" i="1" l="1"/>
  <c r="P16" i="4"/>
  <c r="I827" i="1" l="1"/>
  <c r="P17" i="4"/>
  <c r="I828" i="1" l="1"/>
  <c r="P18" i="4"/>
  <c r="I829" i="1" l="1"/>
  <c r="P19" i="4"/>
  <c r="I830" i="1" l="1"/>
  <c r="P20" i="4"/>
  <c r="I831" i="1" l="1"/>
  <c r="P21" i="4"/>
  <c r="I832" i="1" l="1"/>
  <c r="P22" i="4"/>
  <c r="I833" i="1" l="1"/>
  <c r="P23" i="4"/>
  <c r="I834" i="1" l="1"/>
  <c r="P24" i="4"/>
  <c r="I835" i="1" l="1"/>
  <c r="P25" i="4"/>
  <c r="I836" i="1" l="1"/>
  <c r="P26" i="4"/>
  <c r="I837" i="1" l="1"/>
  <c r="P27" i="4"/>
  <c r="I838" i="1" l="1"/>
  <c r="P28" i="4"/>
  <c r="I839" i="1" l="1"/>
  <c r="P29" i="4"/>
  <c r="I840" i="1" l="1"/>
  <c r="P30" i="4"/>
  <c r="I841" i="1" l="1"/>
  <c r="P31" i="4"/>
  <c r="I842" i="1" l="1"/>
  <c r="P32" i="4"/>
  <c r="I843" i="1" l="1"/>
  <c r="P33" i="4"/>
  <c r="I844" i="1" l="1"/>
  <c r="P36" i="4"/>
  <c r="P35" i="4"/>
  <c r="R3" i="4"/>
  <c r="I845" i="1" l="1"/>
  <c r="R4" i="4"/>
  <c r="I846" i="1" l="1"/>
  <c r="R5" i="4"/>
  <c r="I847" i="1" l="1"/>
  <c r="R6" i="4"/>
  <c r="I848" i="1" l="1"/>
  <c r="R7" i="4"/>
  <c r="I849" i="1" l="1"/>
  <c r="R8" i="4"/>
  <c r="I850" i="1" l="1"/>
  <c r="R9" i="4"/>
  <c r="I851" i="1" l="1"/>
  <c r="R10" i="4"/>
  <c r="I852" i="1" l="1"/>
  <c r="R11" i="4"/>
  <c r="I853" i="1" l="1"/>
  <c r="R12" i="4"/>
  <c r="I854" i="1" l="1"/>
  <c r="R13" i="4"/>
  <c r="I855" i="1" l="1"/>
  <c r="R14" i="4"/>
  <c r="I856" i="1" l="1"/>
  <c r="R15" i="4"/>
  <c r="I857" i="1" l="1"/>
  <c r="R16" i="4"/>
  <c r="I858" i="1" l="1"/>
  <c r="R17" i="4"/>
  <c r="I859" i="1" l="1"/>
  <c r="R18" i="4"/>
  <c r="I860" i="1" l="1"/>
  <c r="R19" i="4"/>
  <c r="I861" i="1" l="1"/>
  <c r="R20" i="4"/>
  <c r="I862" i="1" l="1"/>
  <c r="R21" i="4"/>
  <c r="I863" i="1" l="1"/>
  <c r="R22" i="4"/>
  <c r="I864" i="1" l="1"/>
  <c r="R23" i="4"/>
  <c r="I865" i="1" l="1"/>
  <c r="R24" i="4"/>
  <c r="I866" i="1" l="1"/>
  <c r="R25" i="4"/>
  <c r="I867" i="1" l="1"/>
  <c r="R26" i="4"/>
  <c r="I868" i="1" l="1"/>
  <c r="R27" i="4"/>
  <c r="I869" i="1" l="1"/>
  <c r="R28" i="4"/>
  <c r="I870" i="1" l="1"/>
  <c r="R29" i="4"/>
  <c r="I871" i="1" l="1"/>
  <c r="R30" i="4"/>
  <c r="I872" i="1" l="1"/>
  <c r="R31" i="4"/>
  <c r="I873" i="1" l="1"/>
  <c r="R32" i="4"/>
  <c r="I874" i="1" l="1"/>
  <c r="R36" i="4"/>
  <c r="R35" i="4"/>
  <c r="T3" i="4"/>
  <c r="I875" i="1" l="1"/>
  <c r="T4" i="4"/>
  <c r="I876" i="1" l="1"/>
  <c r="T5" i="4"/>
  <c r="I877" i="1" l="1"/>
  <c r="T6" i="4"/>
  <c r="I878" i="1" l="1"/>
  <c r="T7" i="4"/>
  <c r="I879" i="1" l="1"/>
  <c r="T8" i="4"/>
  <c r="I880" i="1" l="1"/>
  <c r="T9" i="4"/>
  <c r="I881" i="1" l="1"/>
  <c r="T10" i="4"/>
  <c r="I882" i="1" l="1"/>
  <c r="T11" i="4"/>
  <c r="I883" i="1" l="1"/>
  <c r="T12" i="4"/>
  <c r="I884" i="1" l="1"/>
  <c r="T13" i="4"/>
  <c r="I885" i="1" l="1"/>
  <c r="T14" i="4"/>
  <c r="I886" i="1" l="1"/>
  <c r="T15" i="4"/>
  <c r="I887" i="1" l="1"/>
  <c r="T16" i="4"/>
  <c r="I888" i="1" l="1"/>
  <c r="T17" i="4"/>
  <c r="I889" i="1" l="1"/>
  <c r="T18" i="4"/>
  <c r="I890" i="1" l="1"/>
  <c r="T19" i="4"/>
  <c r="I891" i="1" l="1"/>
  <c r="T20" i="4"/>
  <c r="I892" i="1" l="1"/>
  <c r="T21" i="4"/>
  <c r="I893" i="1" l="1"/>
  <c r="T22" i="4"/>
  <c r="I894" i="1" l="1"/>
  <c r="T23" i="4"/>
  <c r="I895" i="1" l="1"/>
  <c r="T24" i="4"/>
  <c r="I896" i="1" l="1"/>
  <c r="T25" i="4"/>
  <c r="I897" i="1" l="1"/>
  <c r="T26" i="4"/>
  <c r="I898" i="1" l="1"/>
  <c r="T27" i="4"/>
  <c r="I899" i="1" l="1"/>
  <c r="T28" i="4"/>
  <c r="I900" i="1" l="1"/>
  <c r="T29" i="4"/>
  <c r="I901" i="1" l="1"/>
  <c r="T30" i="4"/>
  <c r="I902" i="1" l="1"/>
  <c r="T31" i="4"/>
  <c r="I903" i="1" l="1"/>
  <c r="T32" i="4"/>
  <c r="I904" i="1" l="1"/>
  <c r="T33" i="4"/>
  <c r="I905" i="1" l="1"/>
  <c r="T36" i="4"/>
  <c r="T35" i="4"/>
  <c r="V3" i="4"/>
  <c r="I906" i="1" l="1"/>
  <c r="V4" i="4"/>
  <c r="I907" i="1" l="1"/>
  <c r="V5" i="4"/>
  <c r="I908" i="1" l="1"/>
  <c r="V6" i="4"/>
  <c r="I909" i="1" l="1"/>
  <c r="V7" i="4"/>
  <c r="I910" i="1" l="1"/>
  <c r="V8" i="4"/>
  <c r="I911" i="1" l="1"/>
  <c r="V9" i="4"/>
  <c r="I912" i="1" l="1"/>
  <c r="V10" i="4"/>
  <c r="I913" i="1" l="1"/>
  <c r="V11" i="4"/>
  <c r="I914" i="1" l="1"/>
  <c r="V12" i="4"/>
  <c r="I915" i="1" l="1"/>
  <c r="V13" i="4"/>
  <c r="I916" i="1" l="1"/>
  <c r="V14" i="4"/>
  <c r="I917" i="1" l="1"/>
  <c r="V15" i="4"/>
  <c r="I918" i="1" l="1"/>
  <c r="V16" i="4"/>
  <c r="I919" i="1" l="1"/>
  <c r="V17" i="4"/>
  <c r="I920" i="1" l="1"/>
  <c r="V18" i="4"/>
  <c r="I921" i="1" l="1"/>
  <c r="V19" i="4"/>
  <c r="I922" i="1" l="1"/>
  <c r="V20" i="4"/>
  <c r="I923" i="1" l="1"/>
  <c r="V21" i="4"/>
  <c r="I924" i="1" l="1"/>
  <c r="V22" i="4"/>
  <c r="I925" i="1" l="1"/>
  <c r="V23" i="4"/>
  <c r="I926" i="1" l="1"/>
  <c r="V24" i="4"/>
  <c r="I927" i="1" l="1"/>
  <c r="V25" i="4"/>
  <c r="I928" i="1" l="1"/>
  <c r="V26" i="4"/>
  <c r="I929" i="1" l="1"/>
  <c r="V27" i="4"/>
  <c r="I930" i="1" l="1"/>
  <c r="V28" i="4"/>
  <c r="I931" i="1" l="1"/>
  <c r="V29" i="4"/>
  <c r="I932" i="1" l="1"/>
  <c r="V30" i="4"/>
  <c r="I933" i="1" l="1"/>
  <c r="V31" i="4"/>
  <c r="I934" i="1" l="1"/>
  <c r="V32" i="4"/>
  <c r="I935" i="1" l="1"/>
  <c r="V36" i="4"/>
  <c r="V35" i="4"/>
  <c r="X3" i="4"/>
  <c r="I936" i="1" l="1"/>
  <c r="X4" i="4"/>
  <c r="I937" i="1" l="1"/>
  <c r="X5" i="4"/>
  <c r="I938" i="1" l="1"/>
  <c r="X6" i="4"/>
  <c r="I939" i="1" l="1"/>
  <c r="X7" i="4"/>
  <c r="I940" i="1" l="1"/>
  <c r="X8" i="4"/>
  <c r="I941" i="1" l="1"/>
  <c r="X9" i="4"/>
  <c r="I942" i="1" l="1"/>
  <c r="X10" i="4"/>
  <c r="I943" i="1" l="1"/>
  <c r="X11" i="4"/>
  <c r="I944" i="1" l="1"/>
  <c r="X12" i="4"/>
  <c r="I945" i="1" l="1"/>
  <c r="X13" i="4"/>
  <c r="I946" i="1" l="1"/>
  <c r="X14" i="4"/>
  <c r="I947" i="1" l="1"/>
  <c r="X15" i="4"/>
  <c r="I948" i="1" l="1"/>
  <c r="X16" i="4"/>
  <c r="I949" i="1" l="1"/>
  <c r="X17" i="4"/>
  <c r="I950" i="1" l="1"/>
  <c r="X18" i="4"/>
  <c r="I951" i="1" l="1"/>
  <c r="X19" i="4"/>
  <c r="I952" i="1" l="1"/>
  <c r="X20" i="4"/>
  <c r="I953" i="1" l="1"/>
  <c r="X21" i="4"/>
  <c r="I954" i="1" l="1"/>
  <c r="X22" i="4"/>
  <c r="I955" i="1" l="1"/>
  <c r="X23" i="4"/>
  <c r="I956" i="1" l="1"/>
  <c r="X24" i="4"/>
  <c r="I957" i="1" l="1"/>
  <c r="X25" i="4"/>
  <c r="I958" i="1" l="1"/>
  <c r="X26" i="4"/>
  <c r="I959" i="1" l="1"/>
  <c r="X27" i="4"/>
  <c r="I960" i="1" l="1"/>
  <c r="B3" i="5"/>
  <c r="X28" i="4"/>
  <c r="I961" i="1" l="1"/>
  <c r="B4" i="5"/>
  <c r="X29" i="4"/>
  <c r="I962" i="1" l="1"/>
  <c r="B5" i="5"/>
  <c r="X30" i="4"/>
  <c r="I963" i="1" l="1"/>
  <c r="B6" i="5"/>
  <c r="X31" i="4"/>
  <c r="I964" i="1" l="1"/>
  <c r="B7" i="5"/>
  <c r="X33" i="4"/>
  <c r="X32" i="4"/>
  <c r="I965" i="1" l="1"/>
  <c r="B8" i="5"/>
  <c r="X35" i="4"/>
  <c r="X36" i="4"/>
  <c r="I966" i="1" l="1"/>
  <c r="B9" i="5"/>
  <c r="I967" i="1" l="1"/>
  <c r="B10" i="5"/>
  <c r="I968" i="1" l="1"/>
  <c r="B11" i="5"/>
  <c r="I969" i="1" l="1"/>
  <c r="B12" i="5"/>
  <c r="I970" i="1" l="1"/>
  <c r="B13" i="5"/>
  <c r="I971" i="1" l="1"/>
  <c r="B14" i="5"/>
  <c r="I972" i="1" l="1"/>
  <c r="B15" i="5"/>
  <c r="I973" i="1" l="1"/>
  <c r="B16" i="5"/>
  <c r="I974" i="1" l="1"/>
  <c r="B17" i="5"/>
  <c r="I975" i="1" l="1"/>
  <c r="B18" i="5"/>
  <c r="I976" i="1" l="1"/>
  <c r="B19" i="5"/>
  <c r="I977" i="1" l="1"/>
  <c r="B20" i="5"/>
  <c r="I978" i="1" l="1"/>
  <c r="B21" i="5"/>
  <c r="I979" i="1" l="1"/>
  <c r="B22" i="5"/>
  <c r="I980" i="1" l="1"/>
  <c r="B23" i="5"/>
  <c r="I981" i="1" l="1"/>
  <c r="B24" i="5"/>
  <c r="I982" i="1" l="1"/>
  <c r="B25" i="5"/>
  <c r="I983" i="1" l="1"/>
  <c r="B26" i="5"/>
  <c r="I984" i="1" l="1"/>
  <c r="B27" i="5"/>
  <c r="I985" i="1" l="1"/>
  <c r="B28" i="5"/>
  <c r="I986" i="1" l="1"/>
  <c r="B29" i="5"/>
  <c r="I987" i="1" l="1"/>
  <c r="B30" i="5"/>
  <c r="I988" i="1" l="1"/>
  <c r="B31" i="5"/>
  <c r="I989" i="1" l="1"/>
  <c r="B32" i="5"/>
  <c r="I990" i="1" l="1"/>
  <c r="B33" i="5"/>
  <c r="I991" i="1" l="1"/>
  <c r="D3" i="5"/>
  <c r="B36" i="5"/>
  <c r="B35" i="5"/>
  <c r="I992" i="1" l="1"/>
  <c r="D4" i="5"/>
  <c r="I993" i="1" l="1"/>
  <c r="D5" i="5"/>
  <c r="I994" i="1" l="1"/>
  <c r="D6" i="5"/>
  <c r="I995" i="1" l="1"/>
  <c r="D7" i="5"/>
  <c r="I996" i="1" l="1"/>
  <c r="D8" i="5"/>
  <c r="I997" i="1" l="1"/>
  <c r="D9" i="5"/>
  <c r="I998" i="1" l="1"/>
  <c r="D10" i="5"/>
  <c r="I999" i="1" l="1"/>
  <c r="D11" i="5"/>
  <c r="I1000" i="1" l="1"/>
  <c r="D12" i="5"/>
  <c r="I1001" i="1" l="1"/>
  <c r="D13" i="5"/>
  <c r="I1002" i="1" l="1"/>
  <c r="D14" i="5"/>
  <c r="I1003" i="1" l="1"/>
  <c r="D15" i="5"/>
  <c r="I1004" i="1" l="1"/>
  <c r="D16" i="5"/>
  <c r="I1005" i="1" l="1"/>
  <c r="D17" i="5"/>
  <c r="I1006" i="1" l="1"/>
  <c r="D18" i="5"/>
  <c r="I1007" i="1" l="1"/>
  <c r="D19" i="5"/>
  <c r="I1008" i="1" l="1"/>
  <c r="D20" i="5"/>
  <c r="I1009" i="1" l="1"/>
  <c r="D21" i="5"/>
  <c r="I1010" i="1" l="1"/>
  <c r="D22" i="5"/>
  <c r="I1011" i="1" l="1"/>
  <c r="D23" i="5"/>
  <c r="I1012" i="1" l="1"/>
  <c r="D24" i="5"/>
  <c r="I1013" i="1" l="1"/>
  <c r="D25" i="5"/>
  <c r="I1014" i="1" l="1"/>
  <c r="D26" i="5"/>
  <c r="I1015" i="1" l="1"/>
  <c r="D27" i="5"/>
  <c r="I1016" i="1" l="1"/>
  <c r="D28" i="5"/>
  <c r="I1017" i="1" l="1"/>
  <c r="D29" i="5"/>
  <c r="I1018" i="1" l="1"/>
  <c r="D30" i="5"/>
  <c r="I1019" i="1" l="1"/>
  <c r="F3" i="5"/>
  <c r="D36" i="5"/>
  <c r="D35" i="5"/>
  <c r="I1020" i="1" l="1"/>
  <c r="F4" i="5"/>
  <c r="I1021" i="1" l="1"/>
  <c r="F5" i="5"/>
  <c r="I1022" i="1" l="1"/>
  <c r="F6" i="5"/>
  <c r="I1023" i="1" l="1"/>
  <c r="F7" i="5"/>
  <c r="I1024" i="1" l="1"/>
  <c r="F8" i="5"/>
  <c r="I1025" i="1" l="1"/>
  <c r="F9" i="5"/>
  <c r="I1026" i="1" l="1"/>
  <c r="F10" i="5"/>
  <c r="I1027" i="1" l="1"/>
  <c r="F11" i="5"/>
  <c r="I1028" i="1" l="1"/>
  <c r="F12" i="5"/>
  <c r="I1029" i="1" l="1"/>
  <c r="F13" i="5"/>
  <c r="I1030" i="1" l="1"/>
  <c r="F14" i="5"/>
  <c r="I1031" i="1" l="1"/>
  <c r="F15" i="5"/>
  <c r="I1032" i="1" l="1"/>
  <c r="F16" i="5"/>
  <c r="I1033" i="1" l="1"/>
  <c r="F17" i="5"/>
  <c r="I1034" i="1" l="1"/>
  <c r="F18" i="5"/>
  <c r="I1035" i="1" l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F19" i="5"/>
  <c r="I1082" i="1" l="1"/>
  <c r="F20" i="5"/>
  <c r="I1083" i="1" l="1"/>
  <c r="F21" i="5"/>
  <c r="I1084" i="1" l="1"/>
  <c r="F22" i="5"/>
  <c r="I1085" i="1" l="1"/>
  <c r="F23" i="5"/>
  <c r="I1086" i="1" l="1"/>
  <c r="F24" i="5"/>
  <c r="I1087" i="1" l="1"/>
  <c r="F25" i="5"/>
  <c r="I1088" i="1" l="1"/>
  <c r="F26" i="5"/>
  <c r="I1089" i="1" l="1"/>
  <c r="F27" i="5"/>
  <c r="I1090" i="1" l="1"/>
  <c r="F28" i="5"/>
  <c r="I1091" i="1" l="1"/>
  <c r="F29" i="5"/>
  <c r="I1092" i="1" l="1"/>
  <c r="F30" i="5"/>
  <c r="I1093" i="1" l="1"/>
  <c r="F31" i="5"/>
  <c r="I1094" i="1" l="1"/>
  <c r="F32" i="5"/>
  <c r="I1095" i="1" l="1"/>
  <c r="F33" i="5"/>
  <c r="I1096" i="1" l="1"/>
  <c r="H3" i="5"/>
  <c r="F36" i="5"/>
  <c r="F35" i="5"/>
  <c r="I1097" i="1" l="1"/>
  <c r="H4" i="5"/>
  <c r="I1098" i="1" l="1"/>
  <c r="H5" i="5"/>
  <c r="I1099" i="1" l="1"/>
  <c r="H6" i="5"/>
  <c r="I1100" i="1" l="1"/>
  <c r="H7" i="5"/>
  <c r="I1101" i="1" l="1"/>
  <c r="H8" i="5"/>
  <c r="I1102" i="1" l="1"/>
  <c r="H9" i="5"/>
  <c r="I1103" i="1" l="1"/>
  <c r="H10" i="5"/>
  <c r="I1104" i="1" l="1"/>
  <c r="H11" i="5"/>
  <c r="I1105" i="1" l="1"/>
  <c r="H12" i="5"/>
  <c r="I1106" i="1" l="1"/>
  <c r="H13" i="5"/>
  <c r="I1107" i="1" l="1"/>
  <c r="H14" i="5"/>
  <c r="I1108" i="1" l="1"/>
  <c r="H15" i="5"/>
  <c r="I1109" i="1" l="1"/>
  <c r="H16" i="5"/>
  <c r="I1110" i="1" l="1"/>
  <c r="H17" i="5"/>
  <c r="I1111" i="1" l="1"/>
  <c r="H18" i="5"/>
  <c r="I1112" i="1" l="1"/>
  <c r="H19" i="5"/>
  <c r="I1113" i="1" l="1"/>
  <c r="H20" i="5"/>
  <c r="I1114" i="1" l="1"/>
  <c r="H21" i="5"/>
  <c r="I1115" i="1" l="1"/>
  <c r="H22" i="5"/>
  <c r="I1116" i="1" l="1"/>
  <c r="H23" i="5"/>
  <c r="I1117" i="1" l="1"/>
  <c r="H24" i="5"/>
  <c r="I1118" i="1" l="1"/>
  <c r="H25" i="5"/>
  <c r="I1119" i="1" l="1"/>
  <c r="I1120" i="1" s="1"/>
  <c r="H26" i="5"/>
  <c r="I1121" i="1" l="1"/>
  <c r="H27" i="5"/>
  <c r="I1122" i="1" l="1"/>
  <c r="H28" i="5"/>
  <c r="I1123" i="1" l="1"/>
  <c r="H29" i="5"/>
  <c r="I1124" i="1" l="1"/>
  <c r="H30" i="5"/>
  <c r="I1125" i="1" l="1"/>
  <c r="H31" i="5"/>
  <c r="I1126" i="1" l="1"/>
  <c r="H32" i="5"/>
  <c r="I1127" i="1" l="1"/>
  <c r="J3" i="5"/>
  <c r="H36" i="5"/>
  <c r="H35" i="5"/>
  <c r="I1128" i="1" l="1"/>
  <c r="J4" i="5"/>
  <c r="I1129" i="1" l="1"/>
  <c r="J5" i="5"/>
  <c r="I1130" i="1" l="1"/>
  <c r="J6" i="5"/>
  <c r="I1131" i="1" l="1"/>
  <c r="J7" i="5"/>
  <c r="I1132" i="1" l="1"/>
  <c r="J8" i="5"/>
  <c r="I1133" i="1" l="1"/>
  <c r="J9" i="5"/>
  <c r="I1134" i="1" l="1"/>
  <c r="J10" i="5"/>
  <c r="I1135" i="1" l="1"/>
  <c r="J11" i="5"/>
  <c r="I1136" i="1" l="1"/>
  <c r="J12" i="5"/>
  <c r="I1137" i="1" l="1"/>
  <c r="J13" i="5"/>
  <c r="I1138" i="1" l="1"/>
  <c r="J14" i="5"/>
  <c r="I1139" i="1" l="1"/>
  <c r="J15" i="5"/>
  <c r="I1140" i="1" l="1"/>
  <c r="J16" i="5"/>
  <c r="I1141" i="1" l="1"/>
  <c r="J17" i="5"/>
  <c r="I1142" i="1" l="1"/>
  <c r="J18" i="5"/>
  <c r="I1143" i="1" l="1"/>
  <c r="J19" i="5"/>
  <c r="I1144" i="1" l="1"/>
  <c r="J20" i="5"/>
  <c r="I1145" i="1" l="1"/>
  <c r="J21" i="5"/>
  <c r="I1146" i="1" l="1"/>
  <c r="J22" i="5"/>
  <c r="I1147" i="1" l="1"/>
  <c r="J23" i="5"/>
  <c r="I1148" i="1" l="1"/>
  <c r="J24" i="5"/>
  <c r="I1149" i="1" l="1"/>
  <c r="J25" i="5"/>
  <c r="I1150" i="1" l="1"/>
  <c r="J26" i="5"/>
  <c r="I1151" i="1" l="1"/>
  <c r="J27" i="5"/>
  <c r="I1152" i="1" l="1"/>
  <c r="J28" i="5"/>
  <c r="I1153" i="1" l="1"/>
  <c r="J29" i="5"/>
  <c r="I1154" i="1" l="1"/>
  <c r="J30" i="5"/>
  <c r="I1155" i="1" l="1"/>
  <c r="J31" i="5"/>
  <c r="I1156" i="1" l="1"/>
  <c r="J32" i="5"/>
  <c r="I1157" i="1" l="1"/>
  <c r="J33" i="5"/>
  <c r="I1158" i="1" l="1"/>
  <c r="L3" i="5"/>
  <c r="J35" i="5"/>
  <c r="J36" i="5"/>
  <c r="I1159" i="1" l="1"/>
  <c r="L4" i="5"/>
  <c r="I1160" i="1" l="1"/>
  <c r="L5" i="5"/>
  <c r="I1161" i="1" l="1"/>
  <c r="L6" i="5"/>
  <c r="I1162" i="1" l="1"/>
  <c r="L7" i="5"/>
  <c r="I1163" i="1" l="1"/>
  <c r="L8" i="5"/>
  <c r="I1164" i="1" l="1"/>
  <c r="L9" i="5"/>
  <c r="I1165" i="1" l="1"/>
  <c r="L10" i="5"/>
  <c r="I1166" i="1" l="1"/>
  <c r="L11" i="5"/>
  <c r="I1167" i="1" l="1"/>
  <c r="L12" i="5"/>
  <c r="I1168" i="1" l="1"/>
  <c r="L13" i="5"/>
  <c r="I1169" i="1" l="1"/>
  <c r="L14" i="5"/>
  <c r="I1170" i="1" l="1"/>
  <c r="L15" i="5"/>
  <c r="I1171" i="1" l="1"/>
  <c r="L16" i="5"/>
  <c r="I1172" i="1" l="1"/>
  <c r="L17" i="5"/>
  <c r="I1173" i="1" l="1"/>
  <c r="L18" i="5"/>
  <c r="I1174" i="1" l="1"/>
  <c r="L19" i="5"/>
  <c r="I1175" i="1" l="1"/>
  <c r="L20" i="5"/>
  <c r="I1176" i="1" l="1"/>
  <c r="L21" i="5"/>
  <c r="I1177" i="1" l="1"/>
  <c r="L22" i="5"/>
  <c r="I1178" i="1" l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L23" i="5"/>
  <c r="I1217" i="1" l="1"/>
  <c r="I1218" i="1" s="1"/>
  <c r="L24" i="5"/>
  <c r="I1219" i="1" l="1"/>
  <c r="L25" i="5"/>
  <c r="I1220" i="1" l="1"/>
  <c r="L26" i="5"/>
  <c r="I1221" i="1" l="1"/>
  <c r="L27" i="5"/>
  <c r="I1222" i="1" l="1"/>
  <c r="L28" i="5"/>
  <c r="I1223" i="1" l="1"/>
  <c r="L29" i="5"/>
  <c r="I1224" i="1" l="1"/>
  <c r="L30" i="5"/>
  <c r="I1225" i="1" l="1"/>
  <c r="L31" i="5"/>
  <c r="I1226" i="1" l="1"/>
  <c r="L32" i="5"/>
  <c r="I1227" i="1" l="1"/>
  <c r="N3" i="5"/>
  <c r="L36" i="5"/>
  <c r="L35" i="5"/>
  <c r="I1228" i="1" l="1"/>
  <c r="N4" i="5"/>
  <c r="I1229" i="1" l="1"/>
  <c r="N5" i="5"/>
  <c r="I1230" i="1" l="1"/>
  <c r="N6" i="5"/>
  <c r="I1231" i="1" l="1"/>
  <c r="N7" i="5"/>
  <c r="I1232" i="1" l="1"/>
  <c r="N8" i="5"/>
  <c r="I1233" i="1" l="1"/>
  <c r="N9" i="5"/>
  <c r="I1234" i="1" l="1"/>
  <c r="N10" i="5"/>
  <c r="I1235" i="1" l="1"/>
  <c r="N11" i="5"/>
  <c r="I1236" i="1" l="1"/>
  <c r="N12" i="5"/>
  <c r="I1237" i="1" l="1"/>
  <c r="N13" i="5"/>
  <c r="I1238" i="1" l="1"/>
  <c r="N14" i="5"/>
  <c r="I1239" i="1" l="1"/>
  <c r="N15" i="5"/>
  <c r="I1240" i="1" l="1"/>
  <c r="N16" i="5"/>
  <c r="I1241" i="1" l="1"/>
  <c r="N17" i="5"/>
  <c r="I1242" i="1" l="1"/>
  <c r="N18" i="5"/>
  <c r="I1243" i="1" l="1"/>
  <c r="N19" i="5"/>
  <c r="I1244" i="1" l="1"/>
  <c r="N20" i="5"/>
  <c r="I1245" i="1" l="1"/>
  <c r="N21" i="5"/>
  <c r="I1246" i="1" l="1"/>
  <c r="N22" i="5"/>
  <c r="I1247" i="1" l="1"/>
  <c r="N23" i="5"/>
  <c r="I1248" i="1" l="1"/>
  <c r="N24" i="5"/>
  <c r="I1249" i="1" l="1"/>
  <c r="N25" i="5"/>
  <c r="I1250" i="1" l="1"/>
  <c r="N26" i="5"/>
  <c r="I1251" i="1" l="1"/>
  <c r="N27" i="5"/>
  <c r="I1252" i="1" l="1"/>
  <c r="N28" i="5"/>
  <c r="I1253" i="1" l="1"/>
  <c r="N29" i="5"/>
  <c r="I1254" i="1" l="1"/>
  <c r="N30" i="5"/>
  <c r="I1255" i="1" l="1"/>
  <c r="N31" i="5"/>
  <c r="I1256" i="1" l="1"/>
  <c r="N32" i="5"/>
  <c r="I1257" i="1" l="1"/>
  <c r="N33" i="5"/>
  <c r="I1258" i="1" l="1"/>
  <c r="P3" i="5"/>
  <c r="N35" i="5"/>
  <c r="N36" i="5"/>
  <c r="I1259" i="1" l="1"/>
  <c r="P4" i="5"/>
  <c r="I1260" i="1" l="1"/>
  <c r="P5" i="5"/>
  <c r="I1261" i="1" l="1"/>
  <c r="P6" i="5"/>
  <c r="I1262" i="1" l="1"/>
  <c r="P7" i="5"/>
  <c r="I1263" i="1" l="1"/>
  <c r="P8" i="5"/>
  <c r="I1264" i="1" l="1"/>
  <c r="P9" i="5"/>
  <c r="I1265" i="1" l="1"/>
  <c r="P10" i="5"/>
  <c r="I1266" i="1" l="1"/>
  <c r="P11" i="5"/>
  <c r="I1267" i="1" l="1"/>
  <c r="P12" i="5"/>
  <c r="I1268" i="1" l="1"/>
  <c r="P13" i="5"/>
  <c r="I1269" i="1" l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P14" i="5"/>
  <c r="I1317" i="1" l="1"/>
  <c r="P15" i="5"/>
  <c r="I1318" i="1" l="1"/>
  <c r="P16" i="5"/>
  <c r="I1319" i="1" l="1"/>
  <c r="I1320" i="1" s="1"/>
  <c r="P17" i="5"/>
  <c r="I1321" i="1" l="1"/>
  <c r="I1322" i="1" s="1"/>
  <c r="P18" i="5"/>
  <c r="I1323" i="1" l="1"/>
  <c r="P19" i="5"/>
  <c r="I1325" i="1" l="1"/>
  <c r="I1324" i="1"/>
  <c r="I1326" i="1"/>
  <c r="P20" i="5"/>
  <c r="I1327" i="1" l="1"/>
  <c r="P21" i="5"/>
  <c r="I1328" i="1" l="1"/>
  <c r="P22" i="5"/>
  <c r="I1329" i="1" l="1"/>
  <c r="P23" i="5"/>
  <c r="I1330" i="1" l="1"/>
  <c r="P24" i="5"/>
  <c r="I1331" i="1" l="1"/>
  <c r="P25" i="5"/>
  <c r="I1332" i="1" l="1"/>
  <c r="P26" i="5"/>
  <c r="I1333" i="1" l="1"/>
  <c r="P27" i="5"/>
  <c r="I1334" i="1" l="1"/>
  <c r="P28" i="5"/>
  <c r="I1335" i="1" l="1"/>
  <c r="P29" i="5"/>
  <c r="I1336" i="1" l="1"/>
  <c r="P30" i="5"/>
  <c r="I1337" i="1" l="1"/>
  <c r="P31" i="5"/>
  <c r="I1338" i="1" l="1"/>
  <c r="P32" i="5"/>
  <c r="I1339" i="1" l="1"/>
  <c r="P33" i="5"/>
  <c r="I1340" i="1" l="1"/>
  <c r="R3" i="5"/>
  <c r="P36" i="5"/>
  <c r="P35" i="5"/>
  <c r="I1341" i="1" l="1"/>
  <c r="R4" i="5"/>
  <c r="I1342" i="1" l="1"/>
  <c r="R5" i="5"/>
  <c r="I1343" i="1" l="1"/>
  <c r="R6" i="5"/>
  <c r="I1344" i="1" l="1"/>
  <c r="R7" i="5"/>
  <c r="I1345" i="1" l="1"/>
  <c r="R8" i="5"/>
  <c r="I1346" i="1" l="1"/>
  <c r="R9" i="5"/>
  <c r="I1347" i="1" l="1"/>
  <c r="R10" i="5"/>
  <c r="I1348" i="1" l="1"/>
  <c r="R11" i="5"/>
  <c r="I1349" i="1" l="1"/>
  <c r="R12" i="5"/>
  <c r="I1350" i="1" l="1"/>
  <c r="R13" i="5"/>
  <c r="I1351" i="1" l="1"/>
  <c r="R14" i="5"/>
  <c r="I1352" i="1" l="1"/>
  <c r="R15" i="5"/>
  <c r="I1353" i="1" l="1"/>
  <c r="R16" i="5"/>
  <c r="I1354" i="1" l="1"/>
  <c r="R17" i="5"/>
  <c r="I1355" i="1" l="1"/>
  <c r="R18" i="5"/>
  <c r="I1356" i="1" l="1"/>
  <c r="R19" i="5"/>
  <c r="I1357" i="1" l="1"/>
  <c r="R20" i="5"/>
  <c r="I1358" i="1" l="1"/>
  <c r="R21" i="5"/>
  <c r="I1359" i="1" l="1"/>
  <c r="R22" i="5"/>
  <c r="I1360" i="1" l="1"/>
  <c r="R23" i="5"/>
  <c r="I1361" i="1" l="1"/>
  <c r="R24" i="5"/>
  <c r="I1362" i="1" l="1"/>
  <c r="R25" i="5"/>
  <c r="I1363" i="1" l="1"/>
  <c r="R26" i="5"/>
  <c r="I1364" i="1" l="1"/>
  <c r="R27" i="5"/>
  <c r="I1365" i="1" l="1"/>
  <c r="R28" i="5"/>
  <c r="I1366" i="1" l="1"/>
  <c r="R29" i="5"/>
  <c r="I1367" i="1" l="1"/>
  <c r="R30" i="5"/>
  <c r="I1368" i="1" l="1"/>
  <c r="R31" i="5"/>
  <c r="I1369" i="1" l="1"/>
  <c r="R32" i="5"/>
  <c r="I1370" i="1" l="1"/>
  <c r="T3" i="5"/>
  <c r="R35" i="5"/>
  <c r="R36" i="5"/>
  <c r="I1371" i="1" l="1"/>
  <c r="T4" i="5"/>
  <c r="I1372" i="1" l="1"/>
  <c r="T5" i="5"/>
  <c r="I1373" i="1" l="1"/>
  <c r="T6" i="5"/>
  <c r="I1374" i="1" l="1"/>
  <c r="T7" i="5"/>
  <c r="I1375" i="1" l="1"/>
  <c r="T8" i="5"/>
  <c r="I1376" i="1" l="1"/>
  <c r="T9" i="5"/>
  <c r="I1377" i="1" l="1"/>
  <c r="T10" i="5"/>
  <c r="I1378" i="1" l="1"/>
  <c r="T11" i="5"/>
  <c r="I1379" i="1" l="1"/>
  <c r="T12" i="5"/>
  <c r="I1380" i="1" l="1"/>
  <c r="T13" i="5"/>
  <c r="I1381" i="1" l="1"/>
  <c r="T14" i="5"/>
  <c r="I1382" i="1" l="1"/>
  <c r="T15" i="5"/>
  <c r="I1383" i="1" l="1"/>
  <c r="T16" i="5"/>
  <c r="I1384" i="1" l="1"/>
  <c r="T17" i="5"/>
  <c r="I1385" i="1" l="1"/>
  <c r="T18" i="5"/>
  <c r="I1386" i="1" l="1"/>
  <c r="T19" i="5"/>
  <c r="I1387" i="1" l="1"/>
  <c r="T20" i="5"/>
  <c r="I1388" i="1" l="1"/>
  <c r="T21" i="5"/>
  <c r="I1389" i="1" l="1"/>
  <c r="T22" i="5"/>
  <c r="I1390" i="1" l="1"/>
  <c r="T23" i="5"/>
  <c r="I1391" i="1" l="1"/>
  <c r="T24" i="5"/>
  <c r="I1392" i="1" l="1"/>
  <c r="T25" i="5"/>
  <c r="I1393" i="1" l="1"/>
  <c r="T26" i="5"/>
  <c r="I1394" i="1" l="1"/>
  <c r="T27" i="5"/>
  <c r="I1395" i="1" l="1"/>
  <c r="T28" i="5"/>
  <c r="I1396" i="1" l="1"/>
  <c r="T29" i="5"/>
  <c r="I1397" i="1" l="1"/>
  <c r="T30" i="5"/>
  <c r="I1398" i="1" l="1"/>
  <c r="T31" i="5"/>
  <c r="I1399" i="1" l="1"/>
  <c r="T32" i="5"/>
  <c r="I1400" i="1" l="1"/>
  <c r="T33" i="5"/>
  <c r="I1401" i="1" l="1"/>
  <c r="V3" i="5"/>
  <c r="T35" i="5"/>
  <c r="T36" i="5"/>
  <c r="I1402" i="1" l="1"/>
  <c r="V4" i="5"/>
  <c r="I1403" i="1" l="1"/>
  <c r="V5" i="5"/>
  <c r="I1404" i="1" l="1"/>
  <c r="V6" i="5"/>
  <c r="I1405" i="1" l="1"/>
  <c r="V7" i="5"/>
  <c r="I1406" i="1" l="1"/>
  <c r="V8" i="5"/>
  <c r="I1407" i="1" l="1"/>
  <c r="V9" i="5"/>
  <c r="I1408" i="1" l="1"/>
  <c r="V10" i="5"/>
  <c r="I1409" i="1" l="1"/>
  <c r="V11" i="5"/>
  <c r="I1410" i="1" l="1"/>
  <c r="V12" i="5"/>
  <c r="I1411" i="1" l="1"/>
  <c r="V13" i="5"/>
  <c r="I1412" i="1" l="1"/>
  <c r="V14" i="5"/>
  <c r="I1413" i="1" l="1"/>
  <c r="V15" i="5"/>
  <c r="I1414" i="1" l="1"/>
  <c r="V16" i="5"/>
  <c r="I1415" i="1" l="1"/>
  <c r="V17" i="5"/>
  <c r="I1416" i="1" l="1"/>
  <c r="V18" i="5"/>
  <c r="I1417" i="1" l="1"/>
  <c r="V19" i="5"/>
  <c r="I1418" i="1" l="1"/>
  <c r="V20" i="5"/>
  <c r="I1419" i="1" l="1"/>
  <c r="V21" i="5"/>
  <c r="I1420" i="1" l="1"/>
  <c r="V22" i="5"/>
  <c r="I1421" i="1" l="1"/>
  <c r="V23" i="5"/>
  <c r="I1422" i="1" l="1"/>
  <c r="V24" i="5"/>
  <c r="I1423" i="1" l="1"/>
  <c r="V25" i="5"/>
  <c r="I1424" i="1" l="1"/>
  <c r="V26" i="5"/>
  <c r="I1425" i="1" l="1"/>
  <c r="V27" i="5"/>
  <c r="I1426" i="1" l="1"/>
  <c r="V28" i="5"/>
  <c r="I1427" i="1" l="1"/>
  <c r="V29" i="5"/>
  <c r="I1428" i="1" l="1"/>
  <c r="V30" i="5"/>
  <c r="I1429" i="1" l="1"/>
  <c r="V31" i="5"/>
  <c r="I1430" i="1" l="1"/>
  <c r="V32" i="5"/>
  <c r="I1431" i="1" l="1"/>
  <c r="X3" i="5"/>
  <c r="V36" i="5"/>
  <c r="V35" i="5"/>
  <c r="I1432" i="1" l="1"/>
  <c r="X4" i="5"/>
  <c r="I1433" i="1" l="1"/>
  <c r="X5" i="5"/>
  <c r="I1434" i="1" l="1"/>
  <c r="X6" i="5"/>
  <c r="I1435" i="1" l="1"/>
  <c r="X7" i="5"/>
  <c r="I1436" i="1" l="1"/>
  <c r="X8" i="5"/>
  <c r="I1437" i="1" l="1"/>
  <c r="X9" i="5"/>
  <c r="I1438" i="1" l="1"/>
  <c r="X10" i="5"/>
  <c r="I1439" i="1" l="1"/>
  <c r="X11" i="5"/>
  <c r="I1440" i="1" l="1"/>
  <c r="X12" i="5"/>
  <c r="I1441" i="1" l="1"/>
  <c r="X13" i="5"/>
  <c r="I1442" i="1" l="1"/>
  <c r="X14" i="5"/>
  <c r="I1443" i="1" l="1"/>
  <c r="X15" i="5"/>
  <c r="I1444" i="1" l="1"/>
  <c r="X16" i="5"/>
  <c r="I1445" i="1" l="1"/>
  <c r="X17" i="5"/>
  <c r="I1446" i="1" l="1"/>
  <c r="X18" i="5"/>
  <c r="I1447" i="1" l="1"/>
  <c r="X19" i="5"/>
  <c r="I1448" i="1" l="1"/>
  <c r="X20" i="5"/>
  <c r="I1449" i="1" l="1"/>
  <c r="X21" i="5"/>
  <c r="I1450" i="1" l="1"/>
  <c r="X22" i="5"/>
  <c r="I1451" i="1" l="1"/>
  <c r="X23" i="5"/>
  <c r="I1452" i="1" l="1"/>
  <c r="X24" i="5"/>
  <c r="I1453" i="1" l="1"/>
  <c r="X25" i="5"/>
  <c r="I1454" i="1" l="1"/>
  <c r="X26" i="5"/>
  <c r="I1455" i="1" l="1"/>
  <c r="X27" i="5"/>
  <c r="I1456" i="1" l="1"/>
  <c r="X28" i="5"/>
  <c r="I1457" i="1" l="1"/>
  <c r="X29" i="5"/>
  <c r="I1458" i="1" l="1"/>
  <c r="X30" i="5"/>
  <c r="I1459" i="1" l="1"/>
  <c r="X31" i="5"/>
  <c r="I1460" i="1" l="1"/>
  <c r="X32" i="5"/>
  <c r="I1461" i="1" l="1"/>
  <c r="X33" i="5"/>
  <c r="I1462" i="1" l="1"/>
  <c r="B3" i="6"/>
  <c r="X36" i="5"/>
  <c r="X35" i="5"/>
  <c r="I1463" i="1" l="1"/>
  <c r="B4" i="6"/>
  <c r="I1464" i="1" l="1"/>
  <c r="B5" i="6"/>
  <c r="I1465" i="1" l="1"/>
  <c r="B6" i="6"/>
  <c r="I1466" i="1" l="1"/>
  <c r="B7" i="6"/>
  <c r="I1467" i="1" l="1"/>
  <c r="B8" i="6"/>
  <c r="I1468" i="1" l="1"/>
  <c r="B9" i="6"/>
  <c r="I1469" i="1" l="1"/>
  <c r="B10" i="6"/>
  <c r="I1470" i="1" l="1"/>
  <c r="B11" i="6"/>
  <c r="I1471" i="1" l="1"/>
  <c r="B12" i="6"/>
  <c r="I1472" i="1" l="1"/>
  <c r="B13" i="6"/>
  <c r="I1473" i="1" l="1"/>
  <c r="B14" i="6"/>
  <c r="I1474" i="1" l="1"/>
  <c r="B15" i="6"/>
  <c r="I1475" i="1" l="1"/>
  <c r="B16" i="6"/>
  <c r="I1476" i="1" l="1"/>
  <c r="B17" i="6"/>
  <c r="I1477" i="1" l="1"/>
  <c r="B18" i="6"/>
  <c r="I1478" i="1" l="1"/>
  <c r="B19" i="6"/>
  <c r="I1479" i="1" l="1"/>
  <c r="B20" i="6"/>
  <c r="I1480" i="1" l="1"/>
  <c r="B21" i="6"/>
  <c r="I1481" i="1" l="1"/>
  <c r="B22" i="6"/>
  <c r="I1482" i="1" l="1"/>
  <c r="B23" i="6"/>
  <c r="I1483" i="1" l="1"/>
  <c r="B24" i="6"/>
  <c r="I1484" i="1" l="1"/>
  <c r="B25" i="6"/>
  <c r="I1485" i="1" l="1"/>
  <c r="B26" i="6"/>
  <c r="I1486" i="1" l="1"/>
  <c r="B27" i="6"/>
  <c r="I1487" i="1" l="1"/>
  <c r="B28" i="6"/>
  <c r="I1488" i="1" l="1"/>
  <c r="B29" i="6"/>
  <c r="I1489" i="1" l="1"/>
  <c r="B30" i="6"/>
  <c r="I1490" i="1" l="1"/>
  <c r="B31" i="6"/>
  <c r="I1491" i="1" l="1"/>
  <c r="B32" i="6"/>
  <c r="I1492" i="1" l="1"/>
  <c r="B33" i="6"/>
  <c r="I1493" i="1" l="1"/>
  <c r="D3" i="6"/>
  <c r="B36" i="6"/>
  <c r="B35" i="6"/>
  <c r="I1494" i="1" l="1"/>
  <c r="D4" i="6"/>
  <c r="I1495" i="1" l="1"/>
  <c r="D5" i="6"/>
  <c r="I1496" i="1" l="1"/>
  <c r="D6" i="6"/>
  <c r="I1497" i="1" l="1"/>
  <c r="D7" i="6"/>
  <c r="I1498" i="1" l="1"/>
  <c r="D8" i="6"/>
  <c r="I1499" i="1" l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D9" i="6"/>
  <c r="I1531" i="1" l="1"/>
  <c r="D10" i="6"/>
  <c r="I1532" i="1" l="1"/>
  <c r="D11" i="6"/>
  <c r="I1533" i="1" l="1"/>
  <c r="D12" i="6"/>
  <c r="I1534" i="1" l="1"/>
  <c r="D13" i="6"/>
  <c r="I1535" i="1" l="1"/>
  <c r="D14" i="6"/>
  <c r="I1536" i="1" l="1"/>
  <c r="D15" i="6"/>
  <c r="I1537" i="1" l="1"/>
  <c r="D16" i="6"/>
  <c r="I1538" i="1" l="1"/>
  <c r="D17" i="6"/>
  <c r="I1539" i="1" l="1"/>
  <c r="D18" i="6"/>
  <c r="I1540" i="1" l="1"/>
  <c r="D19" i="6"/>
  <c r="I1541" i="1" l="1"/>
  <c r="D20" i="6"/>
  <c r="I1542" i="1" l="1"/>
  <c r="D21" i="6"/>
  <c r="I1543" i="1" l="1"/>
  <c r="D22" i="6"/>
  <c r="I1544" i="1" l="1"/>
  <c r="D23" i="6"/>
  <c r="I1545" i="1" l="1"/>
  <c r="D24" i="6"/>
  <c r="I1546" i="1" l="1"/>
  <c r="D25" i="6"/>
  <c r="I1547" i="1" l="1"/>
  <c r="D26" i="6"/>
  <c r="I1548" i="1" l="1"/>
  <c r="D27" i="6"/>
  <c r="I1549" i="1" l="1"/>
  <c r="D28" i="6"/>
  <c r="I1550" i="1" l="1"/>
  <c r="D29" i="6"/>
  <c r="I1551" i="1" l="1"/>
  <c r="D30" i="6"/>
  <c r="I1552" i="1" l="1"/>
  <c r="D31" i="6"/>
  <c r="I1553" i="1" l="1"/>
  <c r="D36" i="6"/>
  <c r="D35" i="6"/>
  <c r="F3" i="6"/>
  <c r="I1554" i="1" l="1"/>
  <c r="F4" i="6"/>
  <c r="I1555" i="1" l="1"/>
  <c r="F5" i="6"/>
  <c r="I1556" i="1" l="1"/>
  <c r="F6" i="6"/>
  <c r="I1557" i="1" l="1"/>
  <c r="F7" i="6"/>
  <c r="I1558" i="1" l="1"/>
  <c r="F8" i="6"/>
  <c r="I1559" i="1" l="1"/>
  <c r="F9" i="6"/>
  <c r="I1560" i="1" l="1"/>
  <c r="F10" i="6"/>
  <c r="I1561" i="1" l="1"/>
  <c r="F11" i="6"/>
  <c r="I1562" i="1" l="1"/>
  <c r="F12" i="6"/>
  <c r="I1563" i="1" l="1"/>
  <c r="F13" i="6"/>
  <c r="I1564" i="1" l="1"/>
  <c r="F14" i="6"/>
  <c r="I1565" i="1" l="1"/>
  <c r="F15" i="6"/>
  <c r="I1566" i="1" l="1"/>
  <c r="F16" i="6"/>
  <c r="I1567" i="1" l="1"/>
  <c r="F17" i="6"/>
  <c r="I1568" i="1" l="1"/>
  <c r="F18" i="6"/>
  <c r="I1569" i="1" l="1"/>
  <c r="F19" i="6"/>
  <c r="I1570" i="1" l="1"/>
  <c r="F20" i="6"/>
  <c r="I1571" i="1" l="1"/>
  <c r="F21" i="6"/>
  <c r="I1572" i="1" l="1"/>
  <c r="F22" i="6"/>
  <c r="I1573" i="1" l="1"/>
  <c r="F23" i="6"/>
  <c r="I1574" i="1" l="1"/>
  <c r="F24" i="6"/>
  <c r="I1575" i="1" l="1"/>
  <c r="F25" i="6"/>
  <c r="I1576" i="1" l="1"/>
  <c r="F26" i="6"/>
  <c r="I1577" i="1" l="1"/>
  <c r="F27" i="6"/>
  <c r="I1578" i="1" l="1"/>
  <c r="F28" i="6"/>
  <c r="I1579" i="1" l="1"/>
  <c r="F29" i="6"/>
  <c r="I1580" i="1" l="1"/>
  <c r="F30" i="6"/>
  <c r="I1581" i="1" l="1"/>
  <c r="F31" i="6"/>
  <c r="I1582" i="1" l="1"/>
  <c r="F32" i="6"/>
  <c r="I1583" i="1" l="1"/>
  <c r="F33" i="6"/>
  <c r="I1584" i="1" l="1"/>
  <c r="H3" i="6"/>
  <c r="F35" i="6"/>
  <c r="F36" i="6"/>
  <c r="I1585" i="1" l="1"/>
  <c r="H4" i="6"/>
  <c r="I1586" i="1" l="1"/>
  <c r="H5" i="6"/>
  <c r="I1587" i="1" l="1"/>
  <c r="H6" i="6"/>
  <c r="I1588" i="1" l="1"/>
  <c r="H7" i="6"/>
  <c r="I1589" i="1" l="1"/>
  <c r="H8" i="6"/>
  <c r="I1590" i="1" l="1"/>
  <c r="H9" i="6"/>
  <c r="I1591" i="1" l="1"/>
  <c r="H10" i="6"/>
  <c r="I1592" i="1" l="1"/>
  <c r="H11" i="6"/>
  <c r="I1593" i="1" l="1"/>
  <c r="H12" i="6"/>
  <c r="I1594" i="1" l="1"/>
  <c r="H13" i="6"/>
  <c r="I1595" i="1" l="1"/>
  <c r="H14" i="6"/>
  <c r="I1596" i="1" l="1"/>
  <c r="H15" i="6"/>
  <c r="I1597" i="1" l="1"/>
  <c r="H16" i="6"/>
  <c r="I1598" i="1" l="1"/>
  <c r="H17" i="6"/>
  <c r="I1599" i="1" l="1"/>
  <c r="H18" i="6"/>
  <c r="I1600" i="1" l="1"/>
  <c r="H19" i="6"/>
  <c r="I1601" i="1" l="1"/>
  <c r="H20" i="6"/>
  <c r="I1602" i="1" l="1"/>
  <c r="H21" i="6"/>
  <c r="I1603" i="1" l="1"/>
  <c r="H22" i="6"/>
  <c r="I1604" i="1" l="1"/>
  <c r="H23" i="6"/>
  <c r="I1605" i="1" l="1"/>
  <c r="H24" i="6"/>
  <c r="I1606" i="1" l="1"/>
  <c r="H25" i="6"/>
  <c r="I1607" i="1" l="1"/>
  <c r="H26" i="6"/>
  <c r="I1608" i="1" l="1"/>
  <c r="H27" i="6"/>
  <c r="I1609" i="1" l="1"/>
  <c r="H28" i="6"/>
  <c r="I1610" i="1" l="1"/>
  <c r="H29" i="6"/>
  <c r="I1611" i="1" l="1"/>
  <c r="H30" i="6"/>
  <c r="I1612" i="1" l="1"/>
  <c r="H31" i="6"/>
  <c r="I1613" i="1" l="1"/>
  <c r="H32" i="6"/>
  <c r="I1614" i="1" l="1"/>
  <c r="J3" i="6"/>
  <c r="H36" i="6"/>
  <c r="H35" i="6"/>
  <c r="I1615" i="1" l="1"/>
  <c r="J4" i="6"/>
  <c r="I1616" i="1" l="1"/>
  <c r="J5" i="6"/>
  <c r="I1617" i="1" l="1"/>
  <c r="J6" i="6"/>
  <c r="I1618" i="1" l="1"/>
  <c r="J7" i="6"/>
  <c r="I1619" i="1" l="1"/>
  <c r="J8" i="6"/>
  <c r="I1620" i="1" l="1"/>
  <c r="J9" i="6"/>
  <c r="I1621" i="1" l="1"/>
  <c r="J10" i="6"/>
  <c r="I1622" i="1" l="1"/>
  <c r="J11" i="6"/>
  <c r="I1623" i="1" l="1"/>
  <c r="J12" i="6"/>
  <c r="I1624" i="1" l="1"/>
  <c r="J13" i="6"/>
  <c r="I1625" i="1" l="1"/>
  <c r="J14" i="6"/>
  <c r="I1626" i="1" l="1"/>
  <c r="J15" i="6"/>
  <c r="I1627" i="1" l="1"/>
  <c r="J16" i="6"/>
  <c r="I1628" i="1" l="1"/>
  <c r="J17" i="6"/>
  <c r="I1629" i="1" l="1"/>
  <c r="J18" i="6"/>
  <c r="I1630" i="1" l="1"/>
  <c r="J19" i="6"/>
  <c r="I1631" i="1" l="1"/>
  <c r="J20" i="6"/>
  <c r="I1632" i="1" l="1"/>
  <c r="J21" i="6"/>
  <c r="I1633" i="1" l="1"/>
  <c r="J22" i="6"/>
  <c r="I1634" i="1" l="1"/>
  <c r="J23" i="6"/>
  <c r="I1635" i="1" l="1"/>
  <c r="J24" i="6"/>
  <c r="I1636" i="1" l="1"/>
  <c r="J25" i="6"/>
  <c r="I1637" i="1" l="1"/>
  <c r="J26" i="6"/>
  <c r="I1638" i="1" l="1"/>
  <c r="J27" i="6"/>
  <c r="I1639" i="1" l="1"/>
  <c r="J28" i="6"/>
  <c r="I1640" i="1" l="1"/>
  <c r="J29" i="6"/>
  <c r="I1641" i="1" l="1"/>
  <c r="J30" i="6"/>
  <c r="I1642" i="1" l="1"/>
  <c r="J31" i="6"/>
  <c r="I1643" i="1" l="1"/>
  <c r="J32" i="6"/>
  <c r="I1644" i="1" l="1"/>
  <c r="J33" i="6"/>
  <c r="I1645" i="1" l="1"/>
  <c r="L3" i="6"/>
  <c r="J35" i="6"/>
  <c r="J36" i="6"/>
  <c r="I1646" i="1" l="1"/>
  <c r="L4" i="6"/>
  <c r="I1647" i="1" l="1"/>
  <c r="L5" i="6"/>
  <c r="I1648" i="1" l="1"/>
  <c r="L6" i="6"/>
  <c r="I1649" i="1" l="1"/>
  <c r="L7" i="6"/>
  <c r="I1650" i="1" l="1"/>
  <c r="L8" i="6"/>
  <c r="I1651" i="1" l="1"/>
  <c r="L9" i="6"/>
  <c r="I1652" i="1" l="1"/>
  <c r="L10" i="6"/>
  <c r="I1653" i="1" l="1"/>
  <c r="L11" i="6"/>
  <c r="I1654" i="1" l="1"/>
  <c r="L12" i="6"/>
  <c r="I1655" i="1" l="1"/>
  <c r="L13" i="6"/>
  <c r="I1656" i="1" l="1"/>
  <c r="L14" i="6"/>
  <c r="I1657" i="1" l="1"/>
  <c r="L15" i="6"/>
  <c r="I1658" i="1" l="1"/>
  <c r="L16" i="6"/>
  <c r="I1659" i="1" l="1"/>
  <c r="L17" i="6"/>
  <c r="I1660" i="1" l="1"/>
  <c r="L18" i="6"/>
  <c r="I1661" i="1" l="1"/>
  <c r="L19" i="6"/>
  <c r="I1662" i="1" l="1"/>
  <c r="L20" i="6"/>
  <c r="I1663" i="1" l="1"/>
  <c r="L21" i="6"/>
  <c r="I1664" i="1" l="1"/>
  <c r="L22" i="6"/>
  <c r="I1665" i="1" l="1"/>
  <c r="L23" i="6"/>
  <c r="I1666" i="1" l="1"/>
  <c r="L24" i="6"/>
  <c r="I1667" i="1" l="1"/>
  <c r="L25" i="6"/>
  <c r="I1668" i="1" l="1"/>
  <c r="L26" i="6"/>
  <c r="I1669" i="1" l="1"/>
  <c r="L27" i="6"/>
  <c r="I1670" i="1" l="1"/>
  <c r="L28" i="6"/>
  <c r="I1671" i="1" l="1"/>
  <c r="L29" i="6"/>
  <c r="I1672" i="1" l="1"/>
  <c r="L30" i="6"/>
  <c r="I1673" i="1" l="1"/>
  <c r="L31" i="6"/>
  <c r="I1674" i="1" l="1"/>
  <c r="L32" i="6"/>
  <c r="I1675" i="1" l="1"/>
  <c r="N3" i="6"/>
  <c r="L35" i="6"/>
  <c r="L36" i="6"/>
  <c r="I1676" i="1" l="1"/>
  <c r="N4" i="6"/>
  <c r="I1677" i="1" l="1"/>
  <c r="N5" i="6"/>
  <c r="I1678" i="1" l="1"/>
  <c r="N6" i="6"/>
  <c r="I1679" i="1" l="1"/>
  <c r="N7" i="6"/>
  <c r="I1680" i="1" l="1"/>
  <c r="N8" i="6"/>
  <c r="I1681" i="1" l="1"/>
  <c r="N9" i="6"/>
  <c r="I1682" i="1" l="1"/>
  <c r="N10" i="6"/>
  <c r="I1683" i="1" l="1"/>
  <c r="N11" i="6"/>
  <c r="I1684" i="1" l="1"/>
  <c r="N12" i="6"/>
  <c r="I1685" i="1" l="1"/>
  <c r="N13" i="6"/>
  <c r="I1686" i="1" l="1"/>
  <c r="N14" i="6"/>
  <c r="I1687" i="1" l="1"/>
  <c r="N15" i="6"/>
  <c r="I1688" i="1" l="1"/>
  <c r="N16" i="6"/>
  <c r="I1689" i="1" l="1"/>
  <c r="D27" i="7"/>
  <c r="N17" i="6"/>
  <c r="D28" i="7" l="1"/>
  <c r="I1690" i="1"/>
  <c r="N18" i="6"/>
  <c r="D29" i="7" l="1"/>
  <c r="I1691" i="1"/>
  <c r="N19" i="6"/>
  <c r="D30" i="7" l="1"/>
  <c r="I1692" i="1"/>
  <c r="N20" i="6"/>
  <c r="F3" i="7" l="1"/>
  <c r="I1693" i="1"/>
  <c r="N21" i="6"/>
  <c r="F4" i="7" l="1"/>
  <c r="I1694" i="1"/>
  <c r="N22" i="6"/>
  <c r="F5" i="7" l="1"/>
  <c r="I1695" i="1"/>
  <c r="N23" i="6"/>
  <c r="F6" i="7" l="1"/>
  <c r="I1696" i="1"/>
  <c r="N24" i="6"/>
  <c r="F7" i="7" l="1"/>
  <c r="I1697" i="1"/>
  <c r="N25" i="6"/>
  <c r="F8" i="7" l="1"/>
  <c r="I1698" i="1"/>
  <c r="N26" i="6"/>
  <c r="F9" i="7" l="1"/>
  <c r="I1699" i="1"/>
  <c r="N27" i="6"/>
  <c r="F10" i="7" l="1"/>
  <c r="I1700" i="1"/>
  <c r="N28" i="6"/>
  <c r="F11" i="7" l="1"/>
  <c r="I1701" i="1"/>
  <c r="N29" i="6"/>
  <c r="F12" i="7" l="1"/>
  <c r="I1702" i="1"/>
  <c r="N30" i="6"/>
  <c r="F13" i="7" l="1"/>
  <c r="I1703" i="1"/>
  <c r="N31" i="6"/>
  <c r="F14" i="7" l="1"/>
  <c r="I1704" i="1"/>
  <c r="N32" i="6"/>
  <c r="F15" i="7" l="1"/>
  <c r="I1705" i="1"/>
  <c r="N33" i="6"/>
  <c r="F16" i="7" l="1"/>
  <c r="I1706" i="1"/>
  <c r="P3" i="6"/>
  <c r="N36" i="6"/>
  <c r="N35" i="6"/>
  <c r="F17" i="7" l="1"/>
  <c r="I1707" i="1"/>
  <c r="P4" i="6"/>
  <c r="F18" i="7" l="1"/>
  <c r="I1708" i="1"/>
  <c r="P5" i="6"/>
  <c r="F19" i="7" l="1"/>
  <c r="I1709" i="1"/>
  <c r="P6" i="6"/>
  <c r="F20" i="7" l="1"/>
  <c r="I1710" i="1"/>
  <c r="P7" i="6"/>
  <c r="F21" i="7" l="1"/>
  <c r="I1711" i="1"/>
  <c r="P8" i="6"/>
  <c r="F22" i="7" l="1"/>
  <c r="I1712" i="1"/>
  <c r="P9" i="6"/>
  <c r="F23" i="7" l="1"/>
  <c r="I1713" i="1"/>
  <c r="P10" i="6"/>
  <c r="F24" i="7" l="1"/>
  <c r="I1714" i="1"/>
  <c r="P11" i="6"/>
  <c r="F25" i="7" l="1"/>
  <c r="I1715" i="1"/>
  <c r="P12" i="6"/>
  <c r="F26" i="7" l="1"/>
  <c r="I1716" i="1"/>
  <c r="P13" i="6"/>
  <c r="F27" i="7" l="1"/>
  <c r="I1717" i="1"/>
  <c r="P14" i="6"/>
  <c r="F28" i="7" l="1"/>
  <c r="I1718" i="1"/>
  <c r="P15" i="6"/>
  <c r="F29" i="7" l="1"/>
  <c r="I1719" i="1"/>
  <c r="P16" i="6"/>
  <c r="F30" i="7" l="1"/>
  <c r="I1720" i="1"/>
  <c r="P17" i="6"/>
  <c r="F31" i="7" l="1"/>
  <c r="I1721" i="1"/>
  <c r="P18" i="6"/>
  <c r="F32" i="7" l="1"/>
  <c r="I1722" i="1"/>
  <c r="P19" i="6"/>
  <c r="F33" i="7" l="1"/>
  <c r="I1723" i="1"/>
  <c r="P20" i="6"/>
  <c r="H3" i="7" l="1"/>
  <c r="I1724" i="1"/>
  <c r="F36" i="7"/>
  <c r="F35" i="7"/>
  <c r="P21" i="6"/>
  <c r="H4" i="7" l="1"/>
  <c r="I1725" i="1"/>
  <c r="P22" i="6"/>
  <c r="H5" i="7" l="1"/>
  <c r="I1726" i="1"/>
  <c r="P23" i="6"/>
  <c r="H6" i="7" l="1"/>
  <c r="I1727" i="1"/>
  <c r="P24" i="6"/>
  <c r="H7" i="7" l="1"/>
  <c r="I1728" i="1"/>
  <c r="P25" i="6"/>
  <c r="H8" i="7" l="1"/>
  <c r="I1729" i="1"/>
  <c r="P26" i="6"/>
  <c r="H9" i="7" l="1"/>
  <c r="I1730" i="1"/>
  <c r="P27" i="6"/>
  <c r="H10" i="7" l="1"/>
  <c r="I1731" i="1"/>
  <c r="P28" i="6"/>
  <c r="H11" i="7" l="1"/>
  <c r="I1732" i="1"/>
  <c r="P29" i="6"/>
  <c r="H12" i="7" l="1"/>
  <c r="I1733" i="1"/>
  <c r="P30" i="6"/>
  <c r="H13" i="7" l="1"/>
  <c r="I1734" i="1"/>
  <c r="P31" i="6"/>
  <c r="H14" i="7" l="1"/>
  <c r="I1735" i="1"/>
  <c r="P32" i="6"/>
  <c r="H15" i="7" l="1"/>
  <c r="I1736" i="1"/>
  <c r="P33" i="6"/>
  <c r="H16" i="7" l="1"/>
  <c r="I1737" i="1"/>
  <c r="R3" i="6"/>
  <c r="P35" i="6"/>
  <c r="P36" i="6"/>
  <c r="H17" i="7" l="1"/>
  <c r="I1738" i="1"/>
  <c r="R4" i="6"/>
  <c r="H18" i="7" l="1"/>
  <c r="I1739" i="1"/>
  <c r="R5" i="6"/>
  <c r="H19" i="7" l="1"/>
  <c r="I1740" i="1"/>
  <c r="R6" i="6"/>
  <c r="H20" i="7" l="1"/>
  <c r="I1741" i="1"/>
  <c r="R7" i="6"/>
  <c r="H21" i="7" l="1"/>
  <c r="I1742" i="1"/>
  <c r="R8" i="6"/>
  <c r="H22" i="7" l="1"/>
  <c r="I1743" i="1"/>
  <c r="R9" i="6"/>
  <c r="H23" i="7" l="1"/>
  <c r="I1744" i="1"/>
  <c r="R10" i="6"/>
  <c r="H24" i="7" l="1"/>
  <c r="I1745" i="1"/>
  <c r="R11" i="6"/>
  <c r="H25" i="7" l="1"/>
  <c r="I1746" i="1"/>
  <c r="R12" i="6"/>
  <c r="H26" i="7" l="1"/>
  <c r="I1747" i="1"/>
  <c r="R13" i="6"/>
  <c r="H27" i="7" l="1"/>
  <c r="I1748" i="1"/>
  <c r="R14" i="6"/>
  <c r="H28" i="7" l="1"/>
  <c r="I1749" i="1"/>
  <c r="R15" i="6"/>
  <c r="H29" i="7" l="1"/>
  <c r="I1750" i="1"/>
  <c r="R16" i="6"/>
  <c r="H30" i="7" l="1"/>
  <c r="I1751" i="1"/>
  <c r="R17" i="6"/>
  <c r="H31" i="7" l="1"/>
  <c r="I1752" i="1"/>
  <c r="R18" i="6"/>
  <c r="H32" i="7" l="1"/>
  <c r="I1753" i="1"/>
  <c r="R19" i="6"/>
  <c r="J3" i="7" l="1"/>
  <c r="I1754" i="1"/>
  <c r="H36" i="7"/>
  <c r="H35" i="7"/>
  <c r="R20" i="6"/>
  <c r="J4" i="7" l="1"/>
  <c r="I1755" i="1"/>
  <c r="R21" i="6"/>
  <c r="J5" i="7" l="1"/>
  <c r="I1756" i="1"/>
  <c r="R22" i="6"/>
  <c r="J6" i="7" l="1"/>
  <c r="I1757" i="1"/>
  <c r="R23" i="6"/>
  <c r="J7" i="7" l="1"/>
  <c r="I1758" i="1"/>
  <c r="R24" i="6"/>
  <c r="J8" i="7" l="1"/>
  <c r="I1759" i="1"/>
  <c r="R25" i="6"/>
  <c r="J9" i="7" l="1"/>
  <c r="I1760" i="1"/>
  <c r="R26" i="6"/>
  <c r="J10" i="7" l="1"/>
  <c r="I1761" i="1"/>
  <c r="R27" i="6"/>
  <c r="J11" i="7" l="1"/>
  <c r="I1762" i="1"/>
  <c r="R28" i="6"/>
  <c r="J12" i="7" l="1"/>
  <c r="I1763" i="1"/>
  <c r="R29" i="6"/>
  <c r="J13" i="7" l="1"/>
  <c r="I1764" i="1"/>
  <c r="R30" i="6"/>
  <c r="J14" i="7" l="1"/>
  <c r="I1765" i="1"/>
  <c r="R31" i="6"/>
  <c r="J15" i="7" l="1"/>
  <c r="I1766" i="1"/>
  <c r="R32" i="6"/>
  <c r="J16" i="7" l="1"/>
  <c r="I1767" i="1"/>
  <c r="T3" i="6"/>
  <c r="R35" i="6"/>
  <c r="R36" i="6"/>
  <c r="J17" i="7" l="1"/>
  <c r="I1768" i="1"/>
  <c r="T4" i="6"/>
  <c r="J18" i="7" l="1"/>
  <c r="I1769" i="1"/>
  <c r="T5" i="6"/>
  <c r="J19" i="7" l="1"/>
  <c r="I1770" i="1"/>
  <c r="T6" i="6"/>
  <c r="J20" i="7" l="1"/>
  <c r="I1771" i="1"/>
  <c r="T7" i="6"/>
  <c r="J21" i="7" l="1"/>
  <c r="I1772" i="1"/>
  <c r="T8" i="6"/>
  <c r="J22" i="7" l="1"/>
  <c r="I1773" i="1"/>
  <c r="T9" i="6"/>
  <c r="J23" i="7" l="1"/>
  <c r="I1774" i="1"/>
  <c r="T10" i="6"/>
  <c r="J24" i="7" l="1"/>
  <c r="I1775" i="1"/>
  <c r="T11" i="6"/>
  <c r="J25" i="7" l="1"/>
  <c r="I1776" i="1"/>
  <c r="T12" i="6"/>
  <c r="J26" i="7" l="1"/>
  <c r="I1777" i="1"/>
  <c r="T13" i="6"/>
  <c r="J27" i="7" l="1"/>
  <c r="I1778" i="1"/>
  <c r="T14" i="6"/>
  <c r="J28" i="7" l="1"/>
  <c r="I1779" i="1"/>
  <c r="T15" i="6"/>
  <c r="J29" i="7" l="1"/>
  <c r="I1780" i="1"/>
  <c r="T16" i="6"/>
  <c r="J30" i="7" l="1"/>
  <c r="I1781" i="1"/>
  <c r="T17" i="6"/>
  <c r="J31" i="7" l="1"/>
  <c r="I1782" i="1"/>
  <c r="T18" i="6"/>
  <c r="I1783" i="1" l="1"/>
  <c r="J32" i="7"/>
  <c r="T19" i="6"/>
  <c r="J33" i="7" l="1"/>
  <c r="I1784" i="1"/>
  <c r="T20" i="6"/>
  <c r="L3" i="7" l="1"/>
  <c r="I1785" i="1"/>
  <c r="J36" i="7"/>
  <c r="J35" i="7"/>
  <c r="T21" i="6"/>
  <c r="L4" i="7" l="1"/>
  <c r="I1786" i="1"/>
  <c r="T22" i="6"/>
  <c r="L5" i="7" l="1"/>
  <c r="I1787" i="1"/>
  <c r="T23" i="6"/>
  <c r="L6" i="7" l="1"/>
  <c r="I1788" i="1"/>
  <c r="T24" i="6"/>
  <c r="L7" i="7" l="1"/>
  <c r="I1789" i="1"/>
  <c r="T25" i="6"/>
  <c r="L8" i="7" l="1"/>
  <c r="I1790" i="1"/>
  <c r="T26" i="6"/>
  <c r="L9" i="7" l="1"/>
  <c r="I1791" i="1"/>
  <c r="T27" i="6"/>
  <c r="L10" i="7" l="1"/>
  <c r="I1792" i="1"/>
  <c r="T28" i="6"/>
  <c r="L11" i="7" l="1"/>
  <c r="I1793" i="1"/>
  <c r="T29" i="6"/>
  <c r="L12" i="7" l="1"/>
  <c r="I1794" i="1"/>
  <c r="T30" i="6"/>
  <c r="L13" i="7" l="1"/>
  <c r="I1795" i="1"/>
  <c r="T31" i="6"/>
  <c r="L14" i="7" l="1"/>
  <c r="I1796" i="1"/>
  <c r="T32" i="6"/>
  <c r="L15" i="7" l="1"/>
  <c r="I1797" i="1"/>
  <c r="T33" i="6"/>
  <c r="L16" i="7" l="1"/>
  <c r="I1798" i="1"/>
  <c r="V3" i="6"/>
  <c r="T35" i="6"/>
  <c r="T36" i="6"/>
  <c r="L17" i="7" l="1"/>
  <c r="I1799" i="1"/>
  <c r="V4" i="6"/>
  <c r="L18" i="7" l="1"/>
  <c r="I1800" i="1"/>
  <c r="V5" i="6"/>
  <c r="L19" i="7" l="1"/>
  <c r="I1801" i="1"/>
  <c r="V6" i="6"/>
  <c r="L20" i="7" l="1"/>
  <c r="I1802" i="1"/>
  <c r="V7" i="6"/>
  <c r="L21" i="7" l="1"/>
  <c r="I1803" i="1"/>
  <c r="V8" i="6"/>
  <c r="L22" i="7" l="1"/>
  <c r="I1804" i="1"/>
  <c r="V9" i="6"/>
  <c r="L23" i="7" l="1"/>
  <c r="I1805" i="1"/>
  <c r="V10" i="6"/>
  <c r="L24" i="7" l="1"/>
  <c r="I1806" i="1"/>
  <c r="V11" i="6"/>
  <c r="L25" i="7" l="1"/>
  <c r="I1807" i="1"/>
  <c r="V12" i="6"/>
  <c r="L26" i="7" l="1"/>
  <c r="I1808" i="1"/>
  <c r="V13" i="6"/>
  <c r="L27" i="7" l="1"/>
  <c r="I1809" i="1"/>
  <c r="V14" i="6"/>
  <c r="L28" i="7" l="1"/>
  <c r="I1810" i="1"/>
  <c r="V15" i="6"/>
  <c r="L29" i="7" l="1"/>
  <c r="I1811" i="1"/>
  <c r="V16" i="6"/>
  <c r="L30" i="7" l="1"/>
  <c r="I1812" i="1"/>
  <c r="V17" i="6"/>
  <c r="L31" i="7" l="1"/>
  <c r="I1813" i="1"/>
  <c r="V18" i="6"/>
  <c r="L32" i="7" l="1"/>
  <c r="I1814" i="1"/>
  <c r="V19" i="6"/>
  <c r="N3" i="7" l="1"/>
  <c r="I1815" i="1"/>
  <c r="L36" i="7"/>
  <c r="L35" i="7"/>
  <c r="V20" i="6"/>
  <c r="N4" i="7" l="1"/>
  <c r="I1816" i="1"/>
  <c r="V21" i="6"/>
  <c r="N5" i="7" l="1"/>
  <c r="I1817" i="1"/>
  <c r="V22" i="6"/>
  <c r="N6" i="7" l="1"/>
  <c r="I1818" i="1"/>
  <c r="V23" i="6"/>
  <c r="N7" i="7" l="1"/>
  <c r="I1819" i="1"/>
  <c r="V24" i="6"/>
  <c r="N8" i="7" l="1"/>
  <c r="I1820" i="1"/>
  <c r="V25" i="6"/>
  <c r="N9" i="7" l="1"/>
  <c r="I1821" i="1"/>
  <c r="V26" i="6"/>
  <c r="N10" i="7" l="1"/>
  <c r="I1822" i="1"/>
  <c r="V27" i="6"/>
  <c r="N11" i="7" l="1"/>
  <c r="I1823" i="1"/>
  <c r="V28" i="6"/>
  <c r="N12" i="7" l="1"/>
  <c r="I1824" i="1"/>
  <c r="V29" i="6"/>
  <c r="N13" i="7" l="1"/>
  <c r="I1825" i="1"/>
  <c r="V30" i="6"/>
  <c r="N14" i="7" l="1"/>
  <c r="I1826" i="1"/>
  <c r="V31" i="6"/>
  <c r="N15" i="7" l="1"/>
  <c r="I1827" i="1"/>
  <c r="V32" i="6"/>
  <c r="N16" i="7" l="1"/>
  <c r="I1828" i="1"/>
  <c r="X3" i="6"/>
  <c r="V35" i="6"/>
  <c r="V36" i="6"/>
  <c r="N17" i="7" l="1"/>
  <c r="I1829" i="1"/>
  <c r="X4" i="6"/>
  <c r="N18" i="7" l="1"/>
  <c r="I1830" i="1"/>
  <c r="X5" i="6"/>
  <c r="N19" i="7" l="1"/>
  <c r="I1831" i="1"/>
  <c r="X6" i="6"/>
  <c r="N20" i="7" l="1"/>
  <c r="I1832" i="1"/>
  <c r="X7" i="6"/>
  <c r="N21" i="7" l="1"/>
  <c r="I1833" i="1"/>
  <c r="X8" i="6"/>
  <c r="N22" i="7" l="1"/>
  <c r="I1834" i="1"/>
  <c r="X9" i="6"/>
  <c r="N23" i="7" l="1"/>
  <c r="I1835" i="1"/>
  <c r="X10" i="6"/>
  <c r="N24" i="7" l="1"/>
  <c r="I1836" i="1"/>
  <c r="X11" i="6"/>
  <c r="N25" i="7" l="1"/>
  <c r="I1837" i="1"/>
  <c r="X12" i="6"/>
  <c r="N26" i="7" l="1"/>
  <c r="I1838" i="1"/>
  <c r="X13" i="6"/>
  <c r="N27" i="7" l="1"/>
  <c r="I1839" i="1"/>
  <c r="X14" i="6"/>
  <c r="N28" i="7" l="1"/>
  <c r="I1840" i="1"/>
  <c r="X15" i="6"/>
  <c r="N29" i="7" l="1"/>
  <c r="I1841" i="1"/>
  <c r="X16" i="6"/>
  <c r="N30" i="7" l="1"/>
  <c r="I1842" i="1"/>
  <c r="X17" i="6"/>
  <c r="N31" i="7" l="1"/>
  <c r="I1843" i="1"/>
  <c r="X18" i="6"/>
  <c r="N32" i="7" l="1"/>
  <c r="I1844" i="1"/>
  <c r="X19" i="6"/>
  <c r="N33" i="7" l="1"/>
  <c r="I1845" i="1"/>
  <c r="X20" i="6"/>
  <c r="P3" i="7" l="1"/>
  <c r="I1846" i="1"/>
  <c r="N36" i="7"/>
  <c r="N35" i="7"/>
  <c r="X21" i="6"/>
  <c r="P4" i="7" l="1"/>
  <c r="I1847" i="1"/>
  <c r="X22" i="6"/>
  <c r="P5" i="7" l="1"/>
  <c r="I1848" i="1"/>
  <c r="X23" i="6"/>
  <c r="P6" i="7" l="1"/>
  <c r="I1849" i="1"/>
  <c r="X24" i="6"/>
  <c r="P7" i="7" l="1"/>
  <c r="I1850" i="1"/>
  <c r="X25" i="6"/>
  <c r="P8" i="7" l="1"/>
  <c r="I1851" i="1"/>
  <c r="X26" i="6"/>
  <c r="P9" i="7" l="1"/>
  <c r="I1852" i="1"/>
  <c r="X27" i="6"/>
  <c r="P10" i="7" l="1"/>
  <c r="I1853" i="1"/>
  <c r="X28" i="6"/>
  <c r="P11" i="7" l="1"/>
  <c r="I1854" i="1"/>
  <c r="X29" i="6"/>
  <c r="P12" i="7" l="1"/>
  <c r="I1855" i="1"/>
  <c r="X30" i="6"/>
  <c r="P13" i="7" l="1"/>
  <c r="I1856" i="1"/>
  <c r="X31" i="6"/>
  <c r="P14" i="7" l="1"/>
  <c r="I1857" i="1"/>
  <c r="X32" i="6"/>
  <c r="P15" i="7" l="1"/>
  <c r="I1858" i="1"/>
  <c r="X33" i="6"/>
  <c r="P16" i="7" l="1"/>
  <c r="I1859" i="1"/>
  <c r="B3" i="7"/>
  <c r="X35" i="6"/>
  <c r="X36" i="6"/>
  <c r="P17" i="7" l="1"/>
  <c r="I1860" i="1"/>
  <c r="B4" i="7"/>
  <c r="P18" i="7" l="1"/>
  <c r="I1861" i="1"/>
  <c r="B5" i="7"/>
  <c r="P19" i="7" l="1"/>
  <c r="I1862" i="1"/>
  <c r="B6" i="7"/>
  <c r="P20" i="7" l="1"/>
  <c r="I1863" i="1"/>
  <c r="B7" i="7"/>
  <c r="P21" i="7" l="1"/>
  <c r="I1864" i="1"/>
  <c r="B8" i="7"/>
  <c r="P22" i="7" l="1"/>
  <c r="I1865" i="1"/>
  <c r="B9" i="7"/>
  <c r="P23" i="7" l="1"/>
  <c r="I1866" i="1"/>
  <c r="B10" i="7"/>
  <c r="P24" i="7" l="1"/>
  <c r="I1867" i="1"/>
  <c r="B11" i="7"/>
  <c r="P25" i="7" l="1"/>
  <c r="I1868" i="1"/>
  <c r="B12" i="7"/>
  <c r="P26" i="7" l="1"/>
  <c r="I1869" i="1"/>
  <c r="B13" i="7"/>
  <c r="P27" i="7" l="1"/>
  <c r="I1870" i="1"/>
  <c r="B14" i="7"/>
  <c r="P28" i="7" l="1"/>
  <c r="I1871" i="1"/>
  <c r="B15" i="7"/>
  <c r="P29" i="7" l="1"/>
  <c r="I1872" i="1"/>
  <c r="B16" i="7"/>
  <c r="P30" i="7" l="1"/>
  <c r="I1873" i="1"/>
  <c r="B17" i="7"/>
  <c r="P31" i="7" l="1"/>
  <c r="I1874" i="1"/>
  <c r="B18" i="7"/>
  <c r="P32" i="7" l="1"/>
  <c r="I1875" i="1"/>
  <c r="B19" i="7"/>
  <c r="P33" i="7" l="1"/>
  <c r="I1876" i="1"/>
  <c r="B20" i="7"/>
  <c r="R3" i="7" l="1"/>
  <c r="I1877" i="1"/>
  <c r="P36" i="7"/>
  <c r="P35" i="7"/>
  <c r="B21" i="7"/>
  <c r="R4" i="7" l="1"/>
  <c r="I1878" i="1"/>
  <c r="B22" i="7"/>
  <c r="R5" i="7" l="1"/>
  <c r="I1879" i="1"/>
  <c r="B23" i="7"/>
  <c r="R6" i="7" l="1"/>
  <c r="I1880" i="1"/>
  <c r="B24" i="7"/>
  <c r="R7" i="7" l="1"/>
  <c r="I1881" i="1"/>
  <c r="B25" i="7"/>
  <c r="R8" i="7" l="1"/>
  <c r="I1882" i="1"/>
  <c r="B26" i="7"/>
  <c r="R9" i="7" l="1"/>
  <c r="I1883" i="1"/>
  <c r="B27" i="7"/>
  <c r="R10" i="7" l="1"/>
  <c r="I1884" i="1"/>
  <c r="B28" i="7"/>
  <c r="R11" i="7" l="1"/>
  <c r="I1885" i="1"/>
  <c r="B29" i="7"/>
  <c r="R12" i="7" l="1"/>
  <c r="I1886" i="1"/>
  <c r="B30" i="7"/>
  <c r="R13" i="7" l="1"/>
  <c r="I1887" i="1"/>
  <c r="B31" i="7"/>
  <c r="R14" i="7" l="1"/>
  <c r="I1888" i="1"/>
  <c r="B32" i="7"/>
  <c r="R15" i="7" l="1"/>
  <c r="I1889" i="1"/>
  <c r="B33" i="7"/>
  <c r="R16" i="7" l="1"/>
  <c r="I1890" i="1"/>
  <c r="D3" i="7"/>
  <c r="B36" i="7"/>
  <c r="B35" i="7"/>
  <c r="R17" i="7" l="1"/>
  <c r="I1891" i="1"/>
  <c r="D4" i="7"/>
  <c r="R18" i="7" l="1"/>
  <c r="I1892" i="1"/>
  <c r="D5" i="7"/>
  <c r="R19" i="7" l="1"/>
  <c r="I1893" i="1"/>
  <c r="D6" i="7"/>
  <c r="I1894" i="1" l="1"/>
  <c r="R20" i="7"/>
  <c r="D7" i="7"/>
  <c r="R21" i="7" l="1"/>
  <c r="I1895" i="1"/>
  <c r="D8" i="7"/>
  <c r="R22" i="7" l="1"/>
  <c r="I1896" i="1"/>
  <c r="D9" i="7"/>
  <c r="R23" i="7" l="1"/>
  <c r="I1897" i="1"/>
  <c r="D10" i="7"/>
  <c r="R24" i="7" l="1"/>
  <c r="I1898" i="1"/>
  <c r="D11" i="7"/>
  <c r="R25" i="7" l="1"/>
  <c r="I1899" i="1"/>
  <c r="D12" i="7"/>
  <c r="R26" i="7" l="1"/>
  <c r="I1900" i="1"/>
  <c r="D13" i="7"/>
  <c r="R27" i="7" l="1"/>
  <c r="I1901" i="1"/>
  <c r="D14" i="7"/>
  <c r="R28" i="7" l="1"/>
  <c r="I1902" i="1"/>
  <c r="D15" i="7"/>
  <c r="R29" i="7" l="1"/>
  <c r="I1903" i="1"/>
  <c r="D16" i="7"/>
  <c r="R30" i="7" l="1"/>
  <c r="I1904" i="1"/>
  <c r="D17" i="7"/>
  <c r="R31" i="7" l="1"/>
  <c r="I1905" i="1"/>
  <c r="D18" i="7"/>
  <c r="R32" i="7" l="1"/>
  <c r="I1906" i="1"/>
  <c r="D19" i="7"/>
  <c r="T3" i="7" l="1"/>
  <c r="I1907" i="1"/>
  <c r="R35" i="7"/>
  <c r="R36" i="7"/>
  <c r="D20" i="7"/>
  <c r="T4" i="7" l="1"/>
  <c r="I1908" i="1"/>
  <c r="D21" i="7"/>
  <c r="T5" i="7" l="1"/>
  <c r="I1909" i="1"/>
  <c r="D22" i="7"/>
  <c r="T6" i="7" l="1"/>
  <c r="I1910" i="1"/>
  <c r="D23" i="7"/>
  <c r="T7" i="7" l="1"/>
  <c r="I1911" i="1"/>
  <c r="D24" i="7"/>
  <c r="T8" i="7" l="1"/>
  <c r="I1912" i="1"/>
  <c r="D25" i="7"/>
  <c r="D26" i="7"/>
  <c r="T9" i="7" l="1"/>
  <c r="I1913" i="1"/>
  <c r="D36" i="7"/>
  <c r="D35" i="7"/>
  <c r="T10" i="7" l="1"/>
  <c r="I1914" i="1"/>
  <c r="T11" i="7" l="1"/>
  <c r="I1915" i="1"/>
  <c r="T12" i="7" l="1"/>
  <c r="I1916" i="1"/>
  <c r="T13" i="7" l="1"/>
  <c r="I1917" i="1"/>
  <c r="T14" i="7" l="1"/>
  <c r="I1918" i="1"/>
  <c r="T15" i="7" l="1"/>
  <c r="I1919" i="1"/>
  <c r="T16" i="7" l="1"/>
  <c r="I1920" i="1"/>
  <c r="T17" i="7" l="1"/>
  <c r="I1921" i="1"/>
  <c r="T18" i="7" l="1"/>
  <c r="I1922" i="1"/>
  <c r="T19" i="7" l="1"/>
  <c r="I1923" i="1"/>
  <c r="T20" i="7" l="1"/>
  <c r="I1924" i="1"/>
  <c r="T21" i="7" l="1"/>
  <c r="I1925" i="1"/>
  <c r="T22" i="7" l="1"/>
  <c r="I1926" i="1"/>
  <c r="T23" i="7" l="1"/>
  <c r="I1927" i="1"/>
  <c r="T24" i="7" l="1"/>
  <c r="I1928" i="1"/>
  <c r="T25" i="7" l="1"/>
  <c r="I1929" i="1"/>
  <c r="T26" i="7" l="1"/>
  <c r="I1930" i="1"/>
  <c r="T27" i="7" l="1"/>
  <c r="I1931" i="1"/>
  <c r="T28" i="7" l="1"/>
  <c r="I1932" i="1"/>
  <c r="T29" i="7" l="1"/>
  <c r="I1933" i="1"/>
  <c r="T30" i="7" l="1"/>
  <c r="I1934" i="1"/>
  <c r="T31" i="7" l="1"/>
  <c r="I1935" i="1"/>
  <c r="T32" i="7" l="1"/>
  <c r="I1936" i="1"/>
  <c r="T33" i="7" l="1"/>
  <c r="I1937" i="1"/>
  <c r="V3" i="7" l="1"/>
  <c r="I1938" i="1"/>
  <c r="T35" i="7"/>
  <c r="T36" i="7"/>
  <c r="V4" i="7" l="1"/>
  <c r="I1939" i="1"/>
  <c r="V5" i="7" l="1"/>
  <c r="I1940" i="1"/>
  <c r="V6" i="7" l="1"/>
  <c r="I1941" i="1"/>
  <c r="V7" i="7" l="1"/>
  <c r="I1942" i="1"/>
  <c r="V8" i="7" l="1"/>
  <c r="I1943" i="1"/>
  <c r="V9" i="7" l="1"/>
  <c r="I1944" i="1"/>
  <c r="V10" i="7" l="1"/>
  <c r="I1945" i="1"/>
  <c r="V11" i="7" l="1"/>
  <c r="I1946" i="1"/>
  <c r="V12" i="7" l="1"/>
  <c r="I1947" i="1"/>
  <c r="V13" i="7" l="1"/>
  <c r="I1948" i="1"/>
  <c r="V14" i="7" l="1"/>
  <c r="I1949" i="1"/>
  <c r="V15" i="7" l="1"/>
  <c r="I1950" i="1"/>
  <c r="V16" i="7" l="1"/>
  <c r="I1951" i="1"/>
  <c r="V17" i="7" l="1"/>
  <c r="I1952" i="1"/>
  <c r="V18" i="7" l="1"/>
  <c r="I1953" i="1"/>
  <c r="V19" i="7" l="1"/>
  <c r="I1954" i="1"/>
  <c r="V20" i="7" l="1"/>
  <c r="I1955" i="1"/>
  <c r="V21" i="7" l="1"/>
  <c r="I1956" i="1"/>
  <c r="V22" i="7" l="1"/>
  <c r="I1957" i="1"/>
  <c r="V23" i="7" l="1"/>
  <c r="I1958" i="1"/>
  <c r="V24" i="7" l="1"/>
  <c r="I1959" i="1"/>
  <c r="V25" i="7" l="1"/>
  <c r="I1960" i="1"/>
  <c r="V26" i="7" l="1"/>
  <c r="I1961" i="1"/>
  <c r="V27" i="7" l="1"/>
  <c r="I1962" i="1"/>
  <c r="V28" i="7" l="1"/>
  <c r="I1963" i="1"/>
  <c r="V29" i="7" l="1"/>
  <c r="I1964" i="1"/>
  <c r="V30" i="7" l="1"/>
  <c r="I1965" i="1"/>
  <c r="V31" i="7" l="1"/>
  <c r="I1966" i="1"/>
  <c r="V32" i="7" l="1"/>
  <c r="I1967" i="1"/>
  <c r="X3" i="7" l="1"/>
  <c r="I1968" i="1"/>
  <c r="V35" i="7"/>
  <c r="V36" i="7"/>
  <c r="X4" i="7" l="1"/>
  <c r="I1969" i="1"/>
  <c r="X5" i="7" l="1"/>
  <c r="I1970" i="1"/>
  <c r="X6" i="7" l="1"/>
  <c r="I1971" i="1"/>
  <c r="X7" i="7" l="1"/>
  <c r="I1972" i="1"/>
  <c r="X8" i="7" l="1"/>
  <c r="I1973" i="1"/>
  <c r="X9" i="7" l="1"/>
  <c r="I1974" i="1"/>
  <c r="X10" i="7" l="1"/>
  <c r="I1975" i="1"/>
  <c r="X11" i="7" l="1"/>
  <c r="I1976" i="1"/>
  <c r="X12" i="7" l="1"/>
  <c r="I1977" i="1"/>
  <c r="X13" i="7" l="1"/>
  <c r="I1978" i="1"/>
  <c r="X14" i="7" l="1"/>
  <c r="I1979" i="1"/>
  <c r="X15" i="7" l="1"/>
  <c r="I1980" i="1"/>
  <c r="X16" i="7" l="1"/>
  <c r="I1981" i="1"/>
  <c r="X17" i="7" l="1"/>
  <c r="I1982" i="1"/>
  <c r="X18" i="7" l="1"/>
  <c r="I1983" i="1"/>
  <c r="X19" i="7" l="1"/>
  <c r="I1984" i="1"/>
  <c r="X20" i="7" l="1"/>
  <c r="I1985" i="1"/>
  <c r="X21" i="7" l="1"/>
  <c r="I1986" i="1"/>
  <c r="X22" i="7" l="1"/>
  <c r="I1987" i="1"/>
  <c r="X23" i="7" l="1"/>
  <c r="I1988" i="1"/>
  <c r="X24" i="7" l="1"/>
  <c r="I1989" i="1"/>
  <c r="X25" i="7" l="1"/>
  <c r="I1990" i="1"/>
  <c r="X26" i="7" l="1"/>
  <c r="I1991" i="1"/>
  <c r="X27" i="7" l="1"/>
  <c r="I1992" i="1"/>
  <c r="X28" i="7" l="1"/>
  <c r="I1993" i="1"/>
  <c r="X29" i="7" l="1"/>
  <c r="I1994" i="1"/>
  <c r="X30" i="7" l="1"/>
  <c r="I1995" i="1"/>
  <c r="X31" i="7" l="1"/>
  <c r="I1996" i="1"/>
  <c r="X32" i="7" l="1"/>
  <c r="I1997" i="1"/>
  <c r="X33" i="7" l="1"/>
  <c r="I1998" i="1"/>
  <c r="B3" i="8" l="1"/>
  <c r="I1999" i="1"/>
  <c r="X36" i="7"/>
  <c r="X35" i="7"/>
  <c r="B4" i="8" l="1"/>
  <c r="I2000" i="1"/>
  <c r="B5" i="8" l="1"/>
  <c r="I2001" i="1"/>
  <c r="B6" i="8" l="1"/>
  <c r="I2002" i="1"/>
  <c r="B7" i="8" l="1"/>
  <c r="I2003" i="1"/>
  <c r="B8" i="8" l="1"/>
  <c r="I2004" i="1"/>
  <c r="B9" i="8" l="1"/>
  <c r="I2005" i="1"/>
  <c r="B10" i="8" l="1"/>
  <c r="I2006" i="1"/>
  <c r="B11" i="8" l="1"/>
  <c r="I2007" i="1"/>
  <c r="B12" i="8" l="1"/>
  <c r="I2008" i="1"/>
  <c r="B13" i="8" l="1"/>
  <c r="I2009" i="1"/>
  <c r="B14" i="8" l="1"/>
  <c r="I2010" i="1"/>
  <c r="B15" i="8" l="1"/>
  <c r="I2011" i="1"/>
  <c r="B16" i="8" l="1"/>
  <c r="I2012" i="1"/>
  <c r="B17" i="8" l="1"/>
  <c r="I2013" i="1"/>
  <c r="B18" i="8" l="1"/>
  <c r="I2014" i="1"/>
  <c r="B19" i="8" l="1"/>
  <c r="I2015" i="1"/>
  <c r="B20" i="8" l="1"/>
  <c r="I2016" i="1"/>
  <c r="B21" i="8" l="1"/>
  <c r="I2017" i="1"/>
  <c r="B22" i="8" l="1"/>
  <c r="I2018" i="1"/>
  <c r="B23" i="8" l="1"/>
  <c r="I2019" i="1"/>
  <c r="B24" i="8" l="1"/>
  <c r="I2020" i="1"/>
  <c r="B25" i="8" l="1"/>
  <c r="I2021" i="1"/>
  <c r="B26" i="8" l="1"/>
  <c r="I2022" i="1"/>
  <c r="B27" i="8" l="1"/>
  <c r="I2023" i="1"/>
  <c r="B28" i="8" l="1"/>
  <c r="I2024" i="1"/>
  <c r="B29" i="8" l="1"/>
  <c r="I2025" i="1"/>
  <c r="B30" i="8" l="1"/>
  <c r="I2026" i="1"/>
  <c r="B31" i="8" l="1"/>
  <c r="I2027" i="1"/>
  <c r="B32" i="8" l="1"/>
  <c r="I2028" i="1"/>
  <c r="B33" i="8" l="1"/>
  <c r="I2029" i="1"/>
  <c r="D3" i="8" l="1"/>
  <c r="I2030" i="1"/>
  <c r="B36" i="8"/>
  <c r="B35" i="8"/>
  <c r="D4" i="8" l="1"/>
  <c r="I2031" i="1"/>
  <c r="D5" i="8" l="1"/>
  <c r="I2032" i="1"/>
  <c r="D6" i="8" l="1"/>
  <c r="I2033" i="1"/>
  <c r="D7" i="8" l="1"/>
  <c r="I2034" i="1"/>
  <c r="I2411" i="1"/>
  <c r="D8" i="8" l="1"/>
  <c r="I2035" i="1"/>
  <c r="D20" i="9"/>
  <c r="I2412" i="1"/>
  <c r="D9" i="8" l="1"/>
  <c r="I2036" i="1"/>
  <c r="D21" i="9"/>
  <c r="I2413" i="1"/>
  <c r="D10" i="8" l="1"/>
  <c r="I2037" i="1"/>
  <c r="D22" i="9"/>
  <c r="I2414" i="1"/>
  <c r="D11" i="8" l="1"/>
  <c r="I2038" i="1"/>
  <c r="D23" i="9"/>
  <c r="I2415" i="1"/>
  <c r="D12" i="8" l="1"/>
  <c r="I2039" i="1"/>
  <c r="D24" i="9"/>
  <c r="I2416" i="1"/>
  <c r="D13" i="8" l="1"/>
  <c r="I2040" i="1"/>
  <c r="D25" i="9"/>
  <c r="I2417" i="1"/>
  <c r="D14" i="8" l="1"/>
  <c r="I2041" i="1"/>
  <c r="D26" i="9"/>
  <c r="I2418" i="1"/>
  <c r="D15" i="8" l="1"/>
  <c r="I2042" i="1"/>
  <c r="D27" i="9"/>
  <c r="I2419" i="1"/>
  <c r="D16" i="8" l="1"/>
  <c r="I2043" i="1"/>
  <c r="D28" i="9"/>
  <c r="I2420" i="1"/>
  <c r="D17" i="8" l="1"/>
  <c r="I2044" i="1"/>
  <c r="D29" i="9"/>
  <c r="I2421" i="1"/>
  <c r="D18" i="8" l="1"/>
  <c r="I2045" i="1"/>
  <c r="D30" i="9"/>
  <c r="I2422" i="1"/>
  <c r="D19" i="8" l="1"/>
  <c r="I2046" i="1"/>
  <c r="F3" i="9"/>
  <c r="I2423" i="1"/>
  <c r="D20" i="8" l="1"/>
  <c r="I2047" i="1"/>
  <c r="F4" i="9"/>
  <c r="I2424" i="1"/>
  <c r="D21" i="8" l="1"/>
  <c r="I2048" i="1"/>
  <c r="F5" i="9"/>
  <c r="I2425" i="1"/>
  <c r="D22" i="8" l="1"/>
  <c r="I2049" i="1"/>
  <c r="F6" i="9"/>
  <c r="I2426" i="1"/>
  <c r="D23" i="8" l="1"/>
  <c r="I2050" i="1"/>
  <c r="F7" i="9"/>
  <c r="I2427" i="1"/>
  <c r="D24" i="8" l="1"/>
  <c r="I2051" i="1"/>
  <c r="F8" i="9"/>
  <c r="I2428" i="1"/>
  <c r="D25" i="8" l="1"/>
  <c r="I2052" i="1"/>
  <c r="F9" i="9"/>
  <c r="I2429" i="1"/>
  <c r="D26" i="8" l="1"/>
  <c r="I2053" i="1"/>
  <c r="F10" i="9"/>
  <c r="I2430" i="1"/>
  <c r="D27" i="8" l="1"/>
  <c r="I2054" i="1"/>
  <c r="F11" i="9"/>
  <c r="I2431" i="1"/>
  <c r="D28" i="8" l="1"/>
  <c r="I2055" i="1"/>
  <c r="F12" i="9"/>
  <c r="I2432" i="1"/>
  <c r="D29" i="8" l="1"/>
  <c r="I2056" i="1"/>
  <c r="F13" i="9"/>
  <c r="I2433" i="1"/>
  <c r="D30" i="8" l="1"/>
  <c r="I2057" i="1"/>
  <c r="F14" i="9"/>
  <c r="I2434" i="1"/>
  <c r="F3" i="8" l="1"/>
  <c r="I2058" i="1"/>
  <c r="D36" i="8"/>
  <c r="D35" i="8"/>
  <c r="F15" i="9"/>
  <c r="I2435" i="1"/>
  <c r="F4" i="8" l="1"/>
  <c r="I2059" i="1"/>
  <c r="F16" i="9"/>
  <c r="I2436" i="1"/>
  <c r="F5" i="8" l="1"/>
  <c r="I2060" i="1"/>
  <c r="F17" i="9"/>
  <c r="I2437" i="1"/>
  <c r="F6" i="8" l="1"/>
  <c r="I2061" i="1"/>
  <c r="F18" i="9"/>
  <c r="I2438" i="1"/>
  <c r="F7" i="8" l="1"/>
  <c r="I2062" i="1"/>
  <c r="F19" i="9"/>
  <c r="I2439" i="1"/>
  <c r="F8" i="8" l="1"/>
  <c r="I2063" i="1"/>
  <c r="F20" i="9"/>
  <c r="I2440" i="1"/>
  <c r="F9" i="8" l="1"/>
  <c r="I2064" i="1"/>
  <c r="F21" i="9"/>
  <c r="I2441" i="1"/>
  <c r="F10" i="8" l="1"/>
  <c r="I2065" i="1"/>
  <c r="F22" i="9"/>
  <c r="I2442" i="1"/>
  <c r="F11" i="8" l="1"/>
  <c r="I2066" i="1"/>
  <c r="F23" i="9"/>
  <c r="I2443" i="1"/>
  <c r="F12" i="8" l="1"/>
  <c r="I2067" i="1"/>
  <c r="F24" i="9"/>
  <c r="I2444" i="1"/>
  <c r="F13" i="8" l="1"/>
  <c r="I2068" i="1"/>
  <c r="F25" i="9"/>
  <c r="I2445" i="1"/>
  <c r="F14" i="8" l="1"/>
  <c r="I2069" i="1"/>
  <c r="F26" i="9"/>
  <c r="I2446" i="1"/>
  <c r="F15" i="8" l="1"/>
  <c r="I2070" i="1"/>
  <c r="F27" i="9"/>
  <c r="I2447" i="1"/>
  <c r="F16" i="8" l="1"/>
  <c r="I2071" i="1"/>
  <c r="F28" i="9"/>
  <c r="I2448" i="1"/>
  <c r="F17" i="8" l="1"/>
  <c r="I2072" i="1"/>
  <c r="F29" i="9"/>
  <c r="I2449" i="1"/>
  <c r="F18" i="8" l="1"/>
  <c r="I2073" i="1"/>
  <c r="F30" i="9"/>
  <c r="I2450" i="1"/>
  <c r="F19" i="8" l="1"/>
  <c r="I2074" i="1"/>
  <c r="F31" i="9"/>
  <c r="I2451" i="1"/>
  <c r="F20" i="8" l="1"/>
  <c r="I2075" i="1"/>
  <c r="F32" i="9"/>
  <c r="I2452" i="1"/>
  <c r="F21" i="8" l="1"/>
  <c r="I2076" i="1"/>
  <c r="F33" i="9"/>
  <c r="I2453" i="1"/>
  <c r="F22" i="8" l="1"/>
  <c r="I2077" i="1"/>
  <c r="H3" i="9"/>
  <c r="I2454" i="1"/>
  <c r="F36" i="9"/>
  <c r="F35" i="9"/>
  <c r="F23" i="8" l="1"/>
  <c r="I2078" i="1"/>
  <c r="H4" i="9"/>
  <c r="I2455" i="1"/>
  <c r="F24" i="8" l="1"/>
  <c r="I2079" i="1"/>
  <c r="H5" i="9"/>
  <c r="I2456" i="1"/>
  <c r="F25" i="8" l="1"/>
  <c r="I2080" i="1"/>
  <c r="H6" i="9"/>
  <c r="I2457" i="1"/>
  <c r="F26" i="8" l="1"/>
  <c r="I2081" i="1"/>
  <c r="H7" i="9"/>
  <c r="I2458" i="1"/>
  <c r="F27" i="8" l="1"/>
  <c r="I2082" i="1"/>
  <c r="H8" i="9"/>
  <c r="I2459" i="1"/>
  <c r="F28" i="8" l="1"/>
  <c r="I2083" i="1"/>
  <c r="H9" i="9"/>
  <c r="I2460" i="1"/>
  <c r="F29" i="8" l="1"/>
  <c r="I2084" i="1"/>
  <c r="H10" i="9"/>
  <c r="I2461" i="1"/>
  <c r="F30" i="8" l="1"/>
  <c r="I2085" i="1"/>
  <c r="H11" i="9"/>
  <c r="I2462" i="1"/>
  <c r="F31" i="8" l="1"/>
  <c r="I2086" i="1"/>
  <c r="H12" i="9"/>
  <c r="I2463" i="1"/>
  <c r="F32" i="8" l="1"/>
  <c r="I2087" i="1"/>
  <c r="H13" i="9"/>
  <c r="I2464" i="1"/>
  <c r="F33" i="8" l="1"/>
  <c r="I2088" i="1"/>
  <c r="H14" i="9"/>
  <c r="I2465" i="1"/>
  <c r="H3" i="8" l="1"/>
  <c r="I2089" i="1"/>
  <c r="F36" i="8"/>
  <c r="F35" i="8"/>
  <c r="H15" i="9"/>
  <c r="I2466" i="1"/>
  <c r="H4" i="8" l="1"/>
  <c r="I2090" i="1"/>
  <c r="H16" i="9"/>
  <c r="I2467" i="1"/>
  <c r="H5" i="8" l="1"/>
  <c r="I2091" i="1"/>
  <c r="H17" i="9"/>
  <c r="I2468" i="1"/>
  <c r="H6" i="8" l="1"/>
  <c r="I2092" i="1"/>
  <c r="H18" i="9"/>
  <c r="I2469" i="1"/>
  <c r="H7" i="8" l="1"/>
  <c r="I2093" i="1"/>
  <c r="H19" i="9"/>
  <c r="I2470" i="1"/>
  <c r="H8" i="8" l="1"/>
  <c r="I2094" i="1"/>
  <c r="H20" i="9"/>
  <c r="I2471" i="1"/>
  <c r="H9" i="8" l="1"/>
  <c r="I2095" i="1"/>
  <c r="H21" i="9"/>
  <c r="I2472" i="1"/>
  <c r="H10" i="8" l="1"/>
  <c r="I2096" i="1"/>
  <c r="H22" i="9"/>
  <c r="I2473" i="1"/>
  <c r="H11" i="8" l="1"/>
  <c r="I2097" i="1"/>
  <c r="H23" i="9"/>
  <c r="I2474" i="1"/>
  <c r="H12" i="8" l="1"/>
  <c r="I2098" i="1"/>
  <c r="H24" i="9"/>
  <c r="I2475" i="1"/>
  <c r="H13" i="8" l="1"/>
  <c r="I2099" i="1"/>
  <c r="H25" i="9"/>
  <c r="I2476" i="1"/>
  <c r="H14" i="8" l="1"/>
  <c r="I2100" i="1"/>
  <c r="H26" i="9"/>
  <c r="I2477" i="1"/>
  <c r="H15" i="8" l="1"/>
  <c r="I2101" i="1"/>
  <c r="H27" i="9"/>
  <c r="I2478" i="1"/>
  <c r="H16" i="8" l="1"/>
  <c r="I2102" i="1"/>
  <c r="H28" i="9"/>
  <c r="I2479" i="1"/>
  <c r="H17" i="8" l="1"/>
  <c r="I2103" i="1"/>
  <c r="H29" i="9"/>
  <c r="I2480" i="1"/>
  <c r="H18" i="8" l="1"/>
  <c r="I2104" i="1"/>
  <c r="H30" i="9"/>
  <c r="I2481" i="1"/>
  <c r="H19" i="8" l="1"/>
  <c r="I2105" i="1"/>
  <c r="H31" i="9"/>
  <c r="I2482" i="1"/>
  <c r="H20" i="8" l="1"/>
  <c r="I2106" i="1"/>
  <c r="H32" i="9"/>
  <c r="I2483" i="1"/>
  <c r="H21" i="8" l="1"/>
  <c r="I2107" i="1"/>
  <c r="J3" i="9"/>
  <c r="I2484" i="1"/>
  <c r="H36" i="9"/>
  <c r="H35" i="9"/>
  <c r="H22" i="8" l="1"/>
  <c r="I2108" i="1"/>
  <c r="J4" i="9"/>
  <c r="I2485" i="1"/>
  <c r="H23" i="8" l="1"/>
  <c r="I2109" i="1"/>
  <c r="J5" i="9"/>
  <c r="I2486" i="1"/>
  <c r="H24" i="8" l="1"/>
  <c r="I2110" i="1"/>
  <c r="J6" i="9"/>
  <c r="I2487" i="1"/>
  <c r="H25" i="8" l="1"/>
  <c r="I2111" i="1"/>
  <c r="J7" i="9"/>
  <c r="I2488" i="1"/>
  <c r="H26" i="8" l="1"/>
  <c r="I2112" i="1"/>
  <c r="J8" i="9"/>
  <c r="I2489" i="1"/>
  <c r="H27" i="8" l="1"/>
  <c r="I2113" i="1"/>
  <c r="J9" i="9"/>
  <c r="I2490" i="1"/>
  <c r="H28" i="8" l="1"/>
  <c r="I2114" i="1"/>
  <c r="J10" i="9"/>
  <c r="I2491" i="1"/>
  <c r="H29" i="8" l="1"/>
  <c r="I2115" i="1"/>
  <c r="J11" i="9"/>
  <c r="I2492" i="1"/>
  <c r="H30" i="8" l="1"/>
  <c r="I2116" i="1"/>
  <c r="J12" i="9"/>
  <c r="I2493" i="1"/>
  <c r="H31" i="8" l="1"/>
  <c r="I2117" i="1"/>
  <c r="J13" i="9"/>
  <c r="I2494" i="1"/>
  <c r="H32" i="8" l="1"/>
  <c r="I2118" i="1"/>
  <c r="J14" i="9"/>
  <c r="I2495" i="1"/>
  <c r="J3" i="8" l="1"/>
  <c r="I2119" i="1"/>
  <c r="H36" i="8"/>
  <c r="H35" i="8"/>
  <c r="J15" i="9"/>
  <c r="I2496" i="1"/>
  <c r="J4" i="8" l="1"/>
  <c r="I2120" i="1"/>
  <c r="J16" i="9"/>
  <c r="I2497" i="1"/>
  <c r="J5" i="8" l="1"/>
  <c r="I2121" i="1"/>
  <c r="J17" i="9"/>
  <c r="I2498" i="1"/>
  <c r="J6" i="8" l="1"/>
  <c r="I2122" i="1"/>
  <c r="J18" i="9"/>
  <c r="I2499" i="1"/>
  <c r="J7" i="8" l="1"/>
  <c r="I2123" i="1"/>
  <c r="J19" i="9"/>
  <c r="I2500" i="1"/>
  <c r="J8" i="8" l="1"/>
  <c r="I2124" i="1"/>
  <c r="J20" i="9"/>
  <c r="I2501" i="1"/>
  <c r="J9" i="8" l="1"/>
  <c r="I2125" i="1"/>
  <c r="J21" i="9"/>
  <c r="I2502" i="1"/>
  <c r="J10" i="8" l="1"/>
  <c r="I2126" i="1"/>
  <c r="J22" i="9"/>
  <c r="I2503" i="1"/>
  <c r="J11" i="8" l="1"/>
  <c r="I2127" i="1"/>
  <c r="J23" i="9"/>
  <c r="I2504" i="1"/>
  <c r="J12" i="8" l="1"/>
  <c r="I2128" i="1"/>
  <c r="J24" i="9"/>
  <c r="I2505" i="1"/>
  <c r="J13" i="8" l="1"/>
  <c r="I2129" i="1"/>
  <c r="J25" i="9"/>
  <c r="I2506" i="1"/>
  <c r="J14" i="8" l="1"/>
  <c r="I2130" i="1"/>
  <c r="J26" i="9"/>
  <c r="I2507" i="1"/>
  <c r="J15" i="8" l="1"/>
  <c r="I2131" i="1"/>
  <c r="J27" i="9"/>
  <c r="I2508" i="1"/>
  <c r="J16" i="8" l="1"/>
  <c r="I2132" i="1"/>
  <c r="J28" i="9"/>
  <c r="I2509" i="1"/>
  <c r="J17" i="8" l="1"/>
  <c r="I2133" i="1"/>
  <c r="J29" i="9"/>
  <c r="I2510" i="1"/>
  <c r="J18" i="8" l="1"/>
  <c r="I2134" i="1"/>
  <c r="J30" i="9"/>
  <c r="I2511" i="1"/>
  <c r="J19" i="8" l="1"/>
  <c r="I2135" i="1"/>
  <c r="J31" i="9"/>
  <c r="I2512" i="1"/>
  <c r="J20" i="8" l="1"/>
  <c r="I2136" i="1"/>
  <c r="J32" i="9"/>
  <c r="I2513" i="1"/>
  <c r="J21" i="8" l="1"/>
  <c r="I2137" i="1"/>
  <c r="J33" i="9"/>
  <c r="I2514" i="1"/>
  <c r="J22" i="8" l="1"/>
  <c r="I2138" i="1"/>
  <c r="L3" i="9"/>
  <c r="I2515" i="1"/>
  <c r="J36" i="9"/>
  <c r="J35" i="9"/>
  <c r="J23" i="8" l="1"/>
  <c r="I2139" i="1"/>
  <c r="L4" i="9"/>
  <c r="I2516" i="1"/>
  <c r="J24" i="8" l="1"/>
  <c r="I2140" i="1"/>
  <c r="L5" i="9"/>
  <c r="I2517" i="1"/>
  <c r="J25" i="8" l="1"/>
  <c r="I2141" i="1"/>
  <c r="L6" i="9"/>
  <c r="I2518" i="1"/>
  <c r="J26" i="8" l="1"/>
  <c r="I2142" i="1"/>
  <c r="L7" i="9"/>
  <c r="I2519" i="1"/>
  <c r="J27" i="8" l="1"/>
  <c r="I2143" i="1"/>
  <c r="L8" i="9"/>
  <c r="I2520" i="1"/>
  <c r="J28" i="8" l="1"/>
  <c r="I2144" i="1"/>
  <c r="L9" i="9"/>
  <c r="I2521" i="1"/>
  <c r="J29" i="8" l="1"/>
  <c r="I2145" i="1"/>
  <c r="L10" i="9"/>
  <c r="I2522" i="1"/>
  <c r="J30" i="8" l="1"/>
  <c r="I2146" i="1"/>
  <c r="L11" i="9"/>
  <c r="I2523" i="1"/>
  <c r="J31" i="8" l="1"/>
  <c r="I2147" i="1"/>
  <c r="L12" i="9"/>
  <c r="I2524" i="1"/>
  <c r="J32" i="8" l="1"/>
  <c r="I2148" i="1"/>
  <c r="L13" i="9"/>
  <c r="I2525" i="1"/>
  <c r="J33" i="8" l="1"/>
  <c r="I2149" i="1"/>
  <c r="L14" i="9"/>
  <c r="I2526" i="1"/>
  <c r="L3" i="8" l="1"/>
  <c r="I2150" i="1"/>
  <c r="J35" i="8"/>
  <c r="J36" i="8"/>
  <c r="L15" i="9"/>
  <c r="I2527" i="1"/>
  <c r="L4" i="8" l="1"/>
  <c r="I2151" i="1"/>
  <c r="L16" i="9"/>
  <c r="I2528" i="1"/>
  <c r="L5" i="8" l="1"/>
  <c r="I2152" i="1"/>
  <c r="L17" i="9"/>
  <c r="I2529" i="1"/>
  <c r="L6" i="8" l="1"/>
  <c r="I2153" i="1"/>
  <c r="L18" i="9"/>
  <c r="I2530" i="1"/>
  <c r="L7" i="8" l="1"/>
  <c r="I2154" i="1"/>
  <c r="L19" i="9"/>
  <c r="I2531" i="1"/>
  <c r="L8" i="8" l="1"/>
  <c r="I2155" i="1"/>
  <c r="L20" i="9"/>
  <c r="I2532" i="1"/>
  <c r="L9" i="8" l="1"/>
  <c r="I2156" i="1"/>
  <c r="L21" i="9"/>
  <c r="I2533" i="1"/>
  <c r="L10" i="8" l="1"/>
  <c r="I2157" i="1"/>
  <c r="L22" i="9"/>
  <c r="I2534" i="1"/>
  <c r="L11" i="8" l="1"/>
  <c r="I2158" i="1"/>
  <c r="L23" i="9"/>
  <c r="I2535" i="1"/>
  <c r="L12" i="8" l="1"/>
  <c r="I2159" i="1"/>
  <c r="L24" i="9"/>
  <c r="I2536" i="1"/>
  <c r="L13" i="8" l="1"/>
  <c r="I2160" i="1"/>
  <c r="L25" i="9"/>
  <c r="I2537" i="1"/>
  <c r="L14" i="8" l="1"/>
  <c r="I2161" i="1"/>
  <c r="L26" i="9"/>
  <c r="I2538" i="1"/>
  <c r="L15" i="8" l="1"/>
  <c r="I2162" i="1"/>
  <c r="L27" i="9"/>
  <c r="I2539" i="1"/>
  <c r="L16" i="8" l="1"/>
  <c r="I2163" i="1"/>
  <c r="L28" i="9"/>
  <c r="I2540" i="1"/>
  <c r="L17" i="8" l="1"/>
  <c r="I2164" i="1"/>
  <c r="L29" i="9"/>
  <c r="I2541" i="1"/>
  <c r="L18" i="8" l="1"/>
  <c r="I2165" i="1"/>
  <c r="L30" i="9"/>
  <c r="I2542" i="1"/>
  <c r="L19" i="8" l="1"/>
  <c r="I2166" i="1"/>
  <c r="L31" i="9"/>
  <c r="I2543" i="1"/>
  <c r="L20" i="8" l="1"/>
  <c r="I2167" i="1"/>
  <c r="L32" i="9"/>
  <c r="I2544" i="1"/>
  <c r="L21" i="8" l="1"/>
  <c r="I2168" i="1"/>
  <c r="N3" i="9"/>
  <c r="I2545" i="1"/>
  <c r="L35" i="9"/>
  <c r="L36" i="9"/>
  <c r="L22" i="8" l="1"/>
  <c r="I2169" i="1"/>
  <c r="N4" i="9"/>
  <c r="I2546" i="1"/>
  <c r="L23" i="8" l="1"/>
  <c r="I2170" i="1"/>
  <c r="N5" i="9"/>
  <c r="I2547" i="1"/>
  <c r="L24" i="8" l="1"/>
  <c r="I2171" i="1"/>
  <c r="N6" i="9"/>
  <c r="I2548" i="1"/>
  <c r="L25" i="8" l="1"/>
  <c r="I2172" i="1"/>
  <c r="N7" i="9"/>
  <c r="I2549" i="1"/>
  <c r="L26" i="8" l="1"/>
  <c r="I2173" i="1"/>
  <c r="N8" i="9"/>
  <c r="I2550" i="1"/>
  <c r="L27" i="8" l="1"/>
  <c r="I2174" i="1"/>
  <c r="N9" i="9"/>
  <c r="I2551" i="1"/>
  <c r="L28" i="8" l="1"/>
  <c r="I2175" i="1"/>
  <c r="N10" i="9"/>
  <c r="I2552" i="1"/>
  <c r="L29" i="8" l="1"/>
  <c r="I2176" i="1"/>
  <c r="N11" i="9"/>
  <c r="I2553" i="1"/>
  <c r="L30" i="8" l="1"/>
  <c r="I2177" i="1"/>
  <c r="N12" i="9"/>
  <c r="I2554" i="1"/>
  <c r="L31" i="8" l="1"/>
  <c r="I2178" i="1"/>
  <c r="N13" i="9"/>
  <c r="I2555" i="1"/>
  <c r="L32" i="8" l="1"/>
  <c r="I2179" i="1"/>
  <c r="N14" i="9"/>
  <c r="I2556" i="1"/>
  <c r="N3" i="8" l="1"/>
  <c r="I2180" i="1"/>
  <c r="L35" i="8"/>
  <c r="L36" i="8"/>
  <c r="N15" i="9"/>
  <c r="I2557" i="1"/>
  <c r="N4" i="8" l="1"/>
  <c r="I2181" i="1"/>
  <c r="N16" i="9"/>
  <c r="I2558" i="1"/>
  <c r="N5" i="8" l="1"/>
  <c r="I2182" i="1"/>
  <c r="N17" i="9"/>
  <c r="I2559" i="1"/>
  <c r="N6" i="8" l="1"/>
  <c r="I2183" i="1"/>
  <c r="N18" i="9"/>
  <c r="I2560" i="1"/>
  <c r="N7" i="8" l="1"/>
  <c r="I2184" i="1"/>
  <c r="N19" i="9"/>
  <c r="I2561" i="1"/>
  <c r="N8" i="8" l="1"/>
  <c r="I2185" i="1"/>
  <c r="N20" i="9"/>
  <c r="I2562" i="1"/>
  <c r="N9" i="8" l="1"/>
  <c r="I2186" i="1"/>
  <c r="N21" i="9"/>
  <c r="I2563" i="1"/>
  <c r="N10" i="8" l="1"/>
  <c r="I2187" i="1"/>
  <c r="N22" i="9"/>
  <c r="I2564" i="1"/>
  <c r="N11" i="8" l="1"/>
  <c r="I2188" i="1"/>
  <c r="N23" i="9"/>
  <c r="I2565" i="1"/>
  <c r="N12" i="8" l="1"/>
  <c r="I2189" i="1"/>
  <c r="N24" i="9"/>
  <c r="I2566" i="1"/>
  <c r="N13" i="8" l="1"/>
  <c r="I2190" i="1"/>
  <c r="N25" i="9"/>
  <c r="I2567" i="1"/>
  <c r="N14" i="8" l="1"/>
  <c r="I2191" i="1"/>
  <c r="N26" i="9"/>
  <c r="I2568" i="1"/>
  <c r="N15" i="8" l="1"/>
  <c r="I2192" i="1"/>
  <c r="N27" i="9"/>
  <c r="I2569" i="1"/>
  <c r="N16" i="8" l="1"/>
  <c r="I2193" i="1"/>
  <c r="N28" i="9"/>
  <c r="I2570" i="1"/>
  <c r="N17" i="8" l="1"/>
  <c r="I2194" i="1"/>
  <c r="N29" i="9"/>
  <c r="I2571" i="1"/>
  <c r="N18" i="8" l="1"/>
  <c r="I2195" i="1"/>
  <c r="N30" i="9"/>
  <c r="I2572" i="1"/>
  <c r="N19" i="8" l="1"/>
  <c r="I2196" i="1"/>
  <c r="N31" i="9"/>
  <c r="I2573" i="1"/>
  <c r="N20" i="8" l="1"/>
  <c r="I2197" i="1"/>
  <c r="N32" i="9"/>
  <c r="I2574" i="1"/>
  <c r="N21" i="8" l="1"/>
  <c r="I2198" i="1"/>
  <c r="N33" i="9"/>
  <c r="I2575" i="1"/>
  <c r="N22" i="8" l="1"/>
  <c r="I2199" i="1"/>
  <c r="P3" i="9"/>
  <c r="I2576" i="1"/>
  <c r="N35" i="9"/>
  <c r="N36" i="9"/>
  <c r="N23" i="8" l="1"/>
  <c r="I2200" i="1"/>
  <c r="P4" i="9"/>
  <c r="I2577" i="1"/>
  <c r="N24" i="8" l="1"/>
  <c r="I2201" i="1"/>
  <c r="P5" i="9"/>
  <c r="I2578" i="1"/>
  <c r="N25" i="8" l="1"/>
  <c r="I2202" i="1"/>
  <c r="P6" i="9"/>
  <c r="I2579" i="1"/>
  <c r="N26" i="8" l="1"/>
  <c r="I2203" i="1"/>
  <c r="P7" i="9"/>
  <c r="I2580" i="1"/>
  <c r="N27" i="8" l="1"/>
  <c r="I2204" i="1"/>
  <c r="P8" i="9"/>
  <c r="I2581" i="1"/>
  <c r="N28" i="8" l="1"/>
  <c r="I2205" i="1"/>
  <c r="P9" i="9"/>
  <c r="I2582" i="1"/>
  <c r="N29" i="8" l="1"/>
  <c r="I2206" i="1"/>
  <c r="P10" i="9"/>
  <c r="I2583" i="1"/>
  <c r="N30" i="8" l="1"/>
  <c r="I2207" i="1"/>
  <c r="P11" i="9"/>
  <c r="I2584" i="1"/>
  <c r="N31" i="8" l="1"/>
  <c r="I2208" i="1"/>
  <c r="P12" i="9"/>
  <c r="I2585" i="1"/>
  <c r="N32" i="8" l="1"/>
  <c r="I2209" i="1"/>
  <c r="P13" i="9"/>
  <c r="I2586" i="1"/>
  <c r="N33" i="8" l="1"/>
  <c r="I2210" i="1"/>
  <c r="P14" i="9"/>
  <c r="I2587" i="1"/>
  <c r="P3" i="8" l="1"/>
  <c r="I2211" i="1"/>
  <c r="N36" i="8"/>
  <c r="N35" i="8"/>
  <c r="P15" i="9"/>
  <c r="I2588" i="1"/>
  <c r="P4" i="8" l="1"/>
  <c r="I2212" i="1"/>
  <c r="P16" i="9"/>
  <c r="I2589" i="1"/>
  <c r="P5" i="8" l="1"/>
  <c r="I2213" i="1"/>
  <c r="P17" i="9"/>
  <c r="I2590" i="1"/>
  <c r="P6" i="8" l="1"/>
  <c r="I2214" i="1"/>
  <c r="P18" i="9"/>
  <c r="I2591" i="1"/>
  <c r="P7" i="8" l="1"/>
  <c r="I2215" i="1"/>
  <c r="P19" i="9"/>
  <c r="I2592" i="1"/>
  <c r="P8" i="8" l="1"/>
  <c r="I2216" i="1"/>
  <c r="P20" i="9"/>
  <c r="I2593" i="1"/>
  <c r="P9" i="8" l="1"/>
  <c r="I2217" i="1"/>
  <c r="P21" i="9"/>
  <c r="I2594" i="1"/>
  <c r="P10" i="8" l="1"/>
  <c r="I2218" i="1"/>
  <c r="P22" i="9"/>
  <c r="I2595" i="1"/>
  <c r="P11" i="8" l="1"/>
  <c r="I2219" i="1"/>
  <c r="P23" i="9"/>
  <c r="I2596" i="1"/>
  <c r="P12" i="8" l="1"/>
  <c r="I2220" i="1"/>
  <c r="P24" i="9"/>
  <c r="I2597" i="1"/>
  <c r="P13" i="8" l="1"/>
  <c r="I2221" i="1"/>
  <c r="P25" i="9"/>
  <c r="I2598" i="1"/>
  <c r="P14" i="8" l="1"/>
  <c r="I2222" i="1"/>
  <c r="P26" i="9"/>
  <c r="I2599" i="1"/>
  <c r="P15" i="8" l="1"/>
  <c r="I2223" i="1"/>
  <c r="P27" i="9"/>
  <c r="I2600" i="1"/>
  <c r="P16" i="8" l="1"/>
  <c r="I2224" i="1"/>
  <c r="P28" i="9"/>
  <c r="I2601" i="1"/>
  <c r="P17" i="8" l="1"/>
  <c r="I2225" i="1"/>
  <c r="P29" i="9"/>
  <c r="I2602" i="1"/>
  <c r="P18" i="8" l="1"/>
  <c r="I2226" i="1"/>
  <c r="P30" i="9"/>
  <c r="I2603" i="1"/>
  <c r="P19" i="8" l="1"/>
  <c r="I2227" i="1"/>
  <c r="P31" i="9"/>
  <c r="I2604" i="1"/>
  <c r="P20" i="8" l="1"/>
  <c r="I2228" i="1"/>
  <c r="P32" i="9"/>
  <c r="I2605" i="1"/>
  <c r="P21" i="8" l="1"/>
  <c r="I2229" i="1"/>
  <c r="P33" i="9"/>
  <c r="I2606" i="1"/>
  <c r="P22" i="8" l="1"/>
  <c r="I2230" i="1"/>
  <c r="R3" i="9"/>
  <c r="I2607" i="1"/>
  <c r="P35" i="9"/>
  <c r="P36" i="9"/>
  <c r="P23" i="8" l="1"/>
  <c r="I2231" i="1"/>
  <c r="R4" i="9"/>
  <c r="I2608" i="1"/>
  <c r="P24" i="8" l="1"/>
  <c r="I2232" i="1"/>
  <c r="R5" i="9"/>
  <c r="I2609" i="1"/>
  <c r="P25" i="8" l="1"/>
  <c r="I2233" i="1"/>
  <c r="R6" i="9"/>
  <c r="I2610" i="1"/>
  <c r="P26" i="8" l="1"/>
  <c r="I2234" i="1"/>
  <c r="R7" i="9"/>
  <c r="I2611" i="1"/>
  <c r="P27" i="8" l="1"/>
  <c r="I2235" i="1"/>
  <c r="R8" i="9"/>
  <c r="I2612" i="1"/>
  <c r="P28" i="8" l="1"/>
  <c r="I2236" i="1"/>
  <c r="R9" i="9"/>
  <c r="I2613" i="1"/>
  <c r="P29" i="8" l="1"/>
  <c r="I2237" i="1"/>
  <c r="R10" i="9"/>
  <c r="I2614" i="1"/>
  <c r="P30" i="8" l="1"/>
  <c r="I2238" i="1"/>
  <c r="R11" i="9"/>
  <c r="I2615" i="1"/>
  <c r="P31" i="8" l="1"/>
  <c r="I2239" i="1"/>
  <c r="R12" i="9"/>
  <c r="I2616" i="1"/>
  <c r="P32" i="8" l="1"/>
  <c r="I2240" i="1"/>
  <c r="R13" i="9"/>
  <c r="I2617" i="1"/>
  <c r="P33" i="8" l="1"/>
  <c r="I2241" i="1"/>
  <c r="R14" i="9"/>
  <c r="I2618" i="1"/>
  <c r="R3" i="8" l="1"/>
  <c r="I2242" i="1"/>
  <c r="P36" i="8"/>
  <c r="P35" i="8"/>
  <c r="R15" i="9"/>
  <c r="I2619" i="1"/>
  <c r="R4" i="8" l="1"/>
  <c r="I2243" i="1"/>
  <c r="R16" i="9"/>
  <c r="I2620" i="1"/>
  <c r="R5" i="8" l="1"/>
  <c r="I2244" i="1"/>
  <c r="R17" i="9"/>
  <c r="I2621" i="1"/>
  <c r="R6" i="8" l="1"/>
  <c r="I2245" i="1"/>
  <c r="R18" i="9"/>
  <c r="I2622" i="1"/>
  <c r="R7" i="8" l="1"/>
  <c r="I2246" i="1"/>
  <c r="R19" i="9"/>
  <c r="I2623" i="1"/>
  <c r="R8" i="8" l="1"/>
  <c r="I2247" i="1"/>
  <c r="R20" i="9"/>
  <c r="I2624" i="1"/>
  <c r="R9" i="8" l="1"/>
  <c r="I2248" i="1"/>
  <c r="R21" i="9"/>
  <c r="I2625" i="1"/>
  <c r="R10" i="8" l="1"/>
  <c r="I2249" i="1"/>
  <c r="R22" i="9"/>
  <c r="I2626" i="1"/>
  <c r="R11" i="8" l="1"/>
  <c r="I2250" i="1"/>
  <c r="R23" i="9"/>
  <c r="I2627" i="1"/>
  <c r="R12" i="8" l="1"/>
  <c r="I2251" i="1"/>
  <c r="R24" i="9"/>
  <c r="I2628" i="1"/>
  <c r="R13" i="8" l="1"/>
  <c r="I2252" i="1"/>
  <c r="R25" i="9"/>
  <c r="I2629" i="1"/>
  <c r="R14" i="8" l="1"/>
  <c r="I2253" i="1"/>
  <c r="R26" i="9"/>
  <c r="I2630" i="1"/>
  <c r="R15" i="8" l="1"/>
  <c r="I2254" i="1"/>
  <c r="R27" i="9"/>
  <c r="I2631" i="1"/>
  <c r="R16" i="8" l="1"/>
  <c r="I2255" i="1"/>
  <c r="R28" i="9"/>
  <c r="I2632" i="1"/>
  <c r="R17" i="8" l="1"/>
  <c r="I2256" i="1"/>
  <c r="R29" i="9"/>
  <c r="I2633" i="1"/>
  <c r="R18" i="8" l="1"/>
  <c r="I2257" i="1"/>
  <c r="R30" i="9"/>
  <c r="I2634" i="1"/>
  <c r="R19" i="8" l="1"/>
  <c r="I2258" i="1"/>
  <c r="R31" i="9"/>
  <c r="I2635" i="1"/>
  <c r="R20" i="8" l="1"/>
  <c r="I2259" i="1"/>
  <c r="R32" i="9"/>
  <c r="I2636" i="1"/>
  <c r="R21" i="8" l="1"/>
  <c r="I2260" i="1"/>
  <c r="T3" i="9"/>
  <c r="I2637" i="1"/>
  <c r="R36" i="9"/>
  <c r="R35" i="9"/>
  <c r="R22" i="8" l="1"/>
  <c r="I2261" i="1"/>
  <c r="T4" i="9"/>
  <c r="I2638" i="1"/>
  <c r="R23" i="8" l="1"/>
  <c r="I2262" i="1"/>
  <c r="T5" i="9"/>
  <c r="I2639" i="1"/>
  <c r="R24" i="8" l="1"/>
  <c r="I2263" i="1"/>
  <c r="T6" i="9"/>
  <c r="I2640" i="1"/>
  <c r="R25" i="8" l="1"/>
  <c r="I2264" i="1"/>
  <c r="T7" i="9"/>
  <c r="I2641" i="1"/>
  <c r="R26" i="8" l="1"/>
  <c r="I2265" i="1"/>
  <c r="T8" i="9"/>
  <c r="I2642" i="1"/>
  <c r="R27" i="8" l="1"/>
  <c r="I2266" i="1"/>
  <c r="T9" i="9"/>
  <c r="I2643" i="1"/>
  <c r="R28" i="8" l="1"/>
  <c r="I2267" i="1"/>
  <c r="T10" i="9"/>
  <c r="I2644" i="1"/>
  <c r="R29" i="8" l="1"/>
  <c r="I2268" i="1"/>
  <c r="T11" i="9"/>
  <c r="I2645" i="1"/>
  <c r="R30" i="8" l="1"/>
  <c r="I2269" i="1"/>
  <c r="T12" i="9"/>
  <c r="I2646" i="1"/>
  <c r="R31" i="8" l="1"/>
  <c r="I2270" i="1"/>
  <c r="T13" i="9"/>
  <c r="I2647" i="1"/>
  <c r="R32" i="8" l="1"/>
  <c r="I2271" i="1"/>
  <c r="R36" i="8"/>
  <c r="R35" i="8"/>
  <c r="T14" i="9"/>
  <c r="I2648" i="1"/>
  <c r="T3" i="8" l="1"/>
  <c r="I2272" i="1"/>
  <c r="T15" i="9"/>
  <c r="I2649" i="1"/>
  <c r="T4" i="8" l="1"/>
  <c r="I2273" i="1"/>
  <c r="T16" i="9"/>
  <c r="I2650" i="1"/>
  <c r="T5" i="8" l="1"/>
  <c r="I2274" i="1"/>
  <c r="T17" i="9"/>
  <c r="I2651" i="1"/>
  <c r="T6" i="8" l="1"/>
  <c r="I2275" i="1"/>
  <c r="T18" i="9"/>
  <c r="I2652" i="1"/>
  <c r="T7" i="8" l="1"/>
  <c r="I2276" i="1"/>
  <c r="T19" i="9"/>
  <c r="I2653" i="1"/>
  <c r="T8" i="8" l="1"/>
  <c r="I2277" i="1"/>
  <c r="T20" i="9"/>
  <c r="I2654" i="1"/>
  <c r="T9" i="8" l="1"/>
  <c r="I2278" i="1"/>
  <c r="T21" i="9"/>
  <c r="I2655" i="1"/>
  <c r="T10" i="8" l="1"/>
  <c r="I2279" i="1"/>
  <c r="T22" i="9"/>
  <c r="I2656" i="1"/>
  <c r="T11" i="8" l="1"/>
  <c r="I2280" i="1"/>
  <c r="T23" i="9"/>
  <c r="I2657" i="1"/>
  <c r="T12" i="8" l="1"/>
  <c r="I2281" i="1"/>
  <c r="T24" i="9"/>
  <c r="I2658" i="1"/>
  <c r="T13" i="8" l="1"/>
  <c r="I2282" i="1"/>
  <c r="T25" i="9"/>
  <c r="I2659" i="1"/>
  <c r="T14" i="8" l="1"/>
  <c r="I2283" i="1"/>
  <c r="T26" i="9"/>
  <c r="I2660" i="1"/>
  <c r="T15" i="8" l="1"/>
  <c r="I2284" i="1"/>
  <c r="T27" i="9"/>
  <c r="I2661" i="1"/>
  <c r="T16" i="8" l="1"/>
  <c r="I2285" i="1"/>
  <c r="T28" i="9"/>
  <c r="I2662" i="1"/>
  <c r="T17" i="8" l="1"/>
  <c r="I2286" i="1"/>
  <c r="T29" i="9"/>
  <c r="I2663" i="1"/>
  <c r="T18" i="8" l="1"/>
  <c r="I2287" i="1"/>
  <c r="T30" i="9"/>
  <c r="I2664" i="1"/>
  <c r="T19" i="8" l="1"/>
  <c r="I2288" i="1"/>
  <c r="T31" i="9"/>
  <c r="I2665" i="1"/>
  <c r="T20" i="8" l="1"/>
  <c r="I2289" i="1"/>
  <c r="T32" i="9"/>
  <c r="I2666" i="1"/>
  <c r="T21" i="8" l="1"/>
  <c r="I2290" i="1"/>
  <c r="T33" i="9"/>
  <c r="I2667" i="1"/>
  <c r="T22" i="8" l="1"/>
  <c r="I2291" i="1"/>
  <c r="V3" i="9"/>
  <c r="I2668" i="1"/>
  <c r="T36" i="9"/>
  <c r="T35" i="9"/>
  <c r="T23" i="8" l="1"/>
  <c r="I2292" i="1"/>
  <c r="V4" i="9"/>
  <c r="I2669" i="1"/>
  <c r="T24" i="8" l="1"/>
  <c r="I2293" i="1"/>
  <c r="V5" i="9"/>
  <c r="I2670" i="1"/>
  <c r="T25" i="8" l="1"/>
  <c r="I2294" i="1"/>
  <c r="V6" i="9"/>
  <c r="I2671" i="1"/>
  <c r="T26" i="8" l="1"/>
  <c r="I2295" i="1"/>
  <c r="V7" i="9"/>
  <c r="I2672" i="1"/>
  <c r="T27" i="8" l="1"/>
  <c r="I2296" i="1"/>
  <c r="V8" i="9"/>
  <c r="I2673" i="1"/>
  <c r="T28" i="8" l="1"/>
  <c r="I2297" i="1"/>
  <c r="V9" i="9"/>
  <c r="I2674" i="1"/>
  <c r="T29" i="8" l="1"/>
  <c r="I2298" i="1"/>
  <c r="V10" i="9"/>
  <c r="I2675" i="1"/>
  <c r="T30" i="8" l="1"/>
  <c r="I2299" i="1"/>
  <c r="V11" i="9"/>
  <c r="I2676" i="1"/>
  <c r="T31" i="8" l="1"/>
  <c r="I2300" i="1"/>
  <c r="V12" i="9"/>
  <c r="I2677" i="1"/>
  <c r="T32" i="8" l="1"/>
  <c r="I2301" i="1"/>
  <c r="V13" i="9"/>
  <c r="I2678" i="1"/>
  <c r="T33" i="8" l="1"/>
  <c r="I2302" i="1"/>
  <c r="T35" i="8"/>
  <c r="T36" i="8"/>
  <c r="V14" i="9"/>
  <c r="I2679" i="1"/>
  <c r="V3" i="8" l="1"/>
  <c r="I2303" i="1"/>
  <c r="V15" i="9"/>
  <c r="I2680" i="1"/>
  <c r="V4" i="8" l="1"/>
  <c r="I2304" i="1"/>
  <c r="V16" i="9"/>
  <c r="I2681" i="1"/>
  <c r="V5" i="8" l="1"/>
  <c r="I2305" i="1"/>
  <c r="V17" i="9"/>
  <c r="I2682" i="1"/>
  <c r="V6" i="8" l="1"/>
  <c r="I2306" i="1"/>
  <c r="V18" i="9"/>
  <c r="I2683" i="1"/>
  <c r="V7" i="8" l="1"/>
  <c r="I2307" i="1"/>
  <c r="V19" i="9"/>
  <c r="I2684" i="1"/>
  <c r="V8" i="8" l="1"/>
  <c r="I2308" i="1"/>
  <c r="V20" i="9"/>
  <c r="I2685" i="1"/>
  <c r="V9" i="8" l="1"/>
  <c r="I2309" i="1"/>
  <c r="V21" i="9"/>
  <c r="I2686" i="1"/>
  <c r="V10" i="8" l="1"/>
  <c r="I2310" i="1"/>
  <c r="V22" i="9"/>
  <c r="I2687" i="1"/>
  <c r="V11" i="8" l="1"/>
  <c r="I2311" i="1"/>
  <c r="V23" i="9"/>
  <c r="I2688" i="1"/>
  <c r="V12" i="8" l="1"/>
  <c r="I2312" i="1"/>
  <c r="V24" i="9"/>
  <c r="I2689" i="1"/>
  <c r="V13" i="8" l="1"/>
  <c r="I2313" i="1"/>
  <c r="V25" i="9"/>
  <c r="I2690" i="1"/>
  <c r="V14" i="8" l="1"/>
  <c r="I2314" i="1"/>
  <c r="V26" i="9"/>
  <c r="I2691" i="1"/>
  <c r="V15" i="8" l="1"/>
  <c r="I2315" i="1"/>
  <c r="V27" i="9"/>
  <c r="I2692" i="1"/>
  <c r="V16" i="8" l="1"/>
  <c r="I2316" i="1"/>
  <c r="V28" i="9"/>
  <c r="I2693" i="1"/>
  <c r="V17" i="8" l="1"/>
  <c r="I2317" i="1"/>
  <c r="V29" i="9"/>
  <c r="I2694" i="1"/>
  <c r="V18" i="8" l="1"/>
  <c r="I2318" i="1"/>
  <c r="V30" i="9"/>
  <c r="I2695" i="1"/>
  <c r="V19" i="8" l="1"/>
  <c r="I2319" i="1"/>
  <c r="V31" i="9"/>
  <c r="I2696" i="1"/>
  <c r="V20" i="8" l="1"/>
  <c r="I2320" i="1"/>
  <c r="V32" i="9"/>
  <c r="I2697" i="1"/>
  <c r="V21" i="8" l="1"/>
  <c r="I2321" i="1"/>
  <c r="X3" i="9"/>
  <c r="I2698" i="1"/>
  <c r="V36" i="9"/>
  <c r="V35" i="9"/>
  <c r="V22" i="8" l="1"/>
  <c r="I2322" i="1"/>
  <c r="X4" i="9"/>
  <c r="I2699" i="1"/>
  <c r="V23" i="8" l="1"/>
  <c r="I2323" i="1"/>
  <c r="X5" i="9"/>
  <c r="I2700" i="1"/>
  <c r="V24" i="8" l="1"/>
  <c r="I2324" i="1"/>
  <c r="X6" i="9"/>
  <c r="I2701" i="1"/>
  <c r="V25" i="8" l="1"/>
  <c r="I2325" i="1"/>
  <c r="X7" i="9"/>
  <c r="I2702" i="1"/>
  <c r="V26" i="8" l="1"/>
  <c r="I2326" i="1"/>
  <c r="X8" i="9"/>
  <c r="I2703" i="1"/>
  <c r="V27" i="8" l="1"/>
  <c r="I2327" i="1"/>
  <c r="X9" i="9"/>
  <c r="I2704" i="1"/>
  <c r="V28" i="8" l="1"/>
  <c r="I2328" i="1"/>
  <c r="X10" i="9"/>
  <c r="I2705" i="1"/>
  <c r="V29" i="8" l="1"/>
  <c r="I2329" i="1"/>
  <c r="X11" i="9"/>
  <c r="I2706" i="1"/>
  <c r="V30" i="8" l="1"/>
  <c r="I2330" i="1"/>
  <c r="X12" i="9"/>
  <c r="I2707" i="1"/>
  <c r="V31" i="8" l="1"/>
  <c r="I2331" i="1"/>
  <c r="X13" i="9"/>
  <c r="I2708" i="1"/>
  <c r="V32" i="8" l="1"/>
  <c r="I2332" i="1"/>
  <c r="X14" i="9"/>
  <c r="I2709" i="1"/>
  <c r="X3" i="8" l="1"/>
  <c r="I2333" i="1"/>
  <c r="V36" i="8"/>
  <c r="V35" i="8"/>
  <c r="X15" i="9"/>
  <c r="I2710" i="1"/>
  <c r="X4" i="8" l="1"/>
  <c r="I2334" i="1"/>
  <c r="X16" i="9"/>
  <c r="I2711" i="1"/>
  <c r="X5" i="8" l="1"/>
  <c r="I2335" i="1"/>
  <c r="X17" i="9"/>
  <c r="I2712" i="1"/>
  <c r="X6" i="8" l="1"/>
  <c r="I2336" i="1"/>
  <c r="X18" i="9"/>
  <c r="I2713" i="1"/>
  <c r="X7" i="8" l="1"/>
  <c r="I2337" i="1"/>
  <c r="X19" i="9"/>
  <c r="I2714" i="1"/>
  <c r="X8" i="8" l="1"/>
  <c r="I2338" i="1"/>
  <c r="X20" i="9"/>
  <c r="I2715" i="1"/>
  <c r="X9" i="8" l="1"/>
  <c r="I2339" i="1"/>
  <c r="X21" i="9"/>
  <c r="I2716" i="1"/>
  <c r="X10" i="8" l="1"/>
  <c r="I2340" i="1"/>
  <c r="X22" i="9"/>
  <c r="I2717" i="1"/>
  <c r="X11" i="8" l="1"/>
  <c r="I2341" i="1"/>
  <c r="X23" i="9"/>
  <c r="I2718" i="1"/>
  <c r="X12" i="8" l="1"/>
  <c r="I2342" i="1"/>
  <c r="X24" i="9"/>
  <c r="I2719" i="1"/>
  <c r="X13" i="8" l="1"/>
  <c r="I2343" i="1"/>
  <c r="X25" i="9"/>
  <c r="I2720" i="1"/>
  <c r="X14" i="8" l="1"/>
  <c r="I2344" i="1"/>
  <c r="X26" i="9"/>
  <c r="I2721" i="1"/>
  <c r="X15" i="8" l="1"/>
  <c r="I2345" i="1"/>
  <c r="X27" i="9"/>
  <c r="I2722" i="1"/>
  <c r="X16" i="8" l="1"/>
  <c r="I2346" i="1"/>
  <c r="X28" i="9"/>
  <c r="I2723" i="1"/>
  <c r="X17" i="8" l="1"/>
  <c r="I2347" i="1"/>
  <c r="X29" i="9"/>
  <c r="I2724" i="1"/>
  <c r="X18" i="8" l="1"/>
  <c r="I2348" i="1"/>
  <c r="X30" i="9"/>
  <c r="I2725" i="1"/>
  <c r="X19" i="8" l="1"/>
  <c r="I2349" i="1"/>
  <c r="X31" i="9"/>
  <c r="I2726" i="1"/>
  <c r="X20" i="8" l="1"/>
  <c r="I2350" i="1"/>
  <c r="X32" i="9"/>
  <c r="I2727" i="1"/>
  <c r="X21" i="8" l="1"/>
  <c r="I2351" i="1"/>
  <c r="X33" i="9"/>
  <c r="I2728" i="1"/>
  <c r="X22" i="8" l="1"/>
  <c r="I2352" i="1"/>
  <c r="B3" i="10"/>
  <c r="I2729" i="1"/>
  <c r="X35" i="9"/>
  <c r="X36" i="9"/>
  <c r="X23" i="8" l="1"/>
  <c r="I2353" i="1"/>
  <c r="B4" i="10"/>
  <c r="I2730" i="1"/>
  <c r="X24" i="8" l="1"/>
  <c r="I2354" i="1"/>
  <c r="B5" i="10"/>
  <c r="I2731" i="1"/>
  <c r="X25" i="8" l="1"/>
  <c r="I2355" i="1"/>
  <c r="B6" i="10"/>
  <c r="I2732" i="1"/>
  <c r="X26" i="8" l="1"/>
  <c r="I2356" i="1"/>
  <c r="B7" i="10"/>
  <c r="I2733" i="1"/>
  <c r="X27" i="8" l="1"/>
  <c r="I2357" i="1"/>
  <c r="B8" i="10"/>
  <c r="I2734" i="1"/>
  <c r="X28" i="8" l="1"/>
  <c r="I2358" i="1"/>
  <c r="B9" i="10"/>
  <c r="I2735" i="1"/>
  <c r="X29" i="8" l="1"/>
  <c r="I2359" i="1"/>
  <c r="B10" i="10"/>
  <c r="I2736" i="1"/>
  <c r="X30" i="8" l="1"/>
  <c r="I2360" i="1"/>
  <c r="B11" i="10"/>
  <c r="I2737" i="1"/>
  <c r="X31" i="8" l="1"/>
  <c r="I2361" i="1"/>
  <c r="B12" i="10"/>
  <c r="I2738" i="1"/>
  <c r="X32" i="8" l="1"/>
  <c r="I2362" i="1"/>
  <c r="B13" i="10"/>
  <c r="I2739" i="1"/>
  <c r="X33" i="8" l="1"/>
  <c r="I2363" i="1"/>
  <c r="X36" i="8"/>
  <c r="X35" i="8"/>
  <c r="B14" i="10"/>
  <c r="I2740" i="1"/>
  <c r="B3" i="9" l="1"/>
  <c r="I2364" i="1"/>
  <c r="B15" i="10"/>
  <c r="I2741" i="1"/>
  <c r="B4" i="9" l="1"/>
  <c r="I2365" i="1"/>
  <c r="B16" i="10"/>
  <c r="I2742" i="1"/>
  <c r="B5" i="9" l="1"/>
  <c r="I2366" i="1"/>
  <c r="B17" i="10"/>
  <c r="I2743" i="1"/>
  <c r="B6" i="9" l="1"/>
  <c r="I2367" i="1"/>
  <c r="B18" i="10"/>
  <c r="I2744" i="1"/>
  <c r="B7" i="9" l="1"/>
  <c r="I2368" i="1"/>
  <c r="B19" i="10"/>
  <c r="I2745" i="1"/>
  <c r="B8" i="9" l="1"/>
  <c r="I2369" i="1"/>
  <c r="B20" i="10"/>
  <c r="I2746" i="1"/>
  <c r="B9" i="9" l="1"/>
  <c r="I2370" i="1"/>
  <c r="B21" i="10"/>
  <c r="I2747" i="1"/>
  <c r="B10" i="9" l="1"/>
  <c r="I2371" i="1"/>
  <c r="B22" i="10"/>
  <c r="I2748" i="1"/>
  <c r="B11" i="9" l="1"/>
  <c r="I2372" i="1"/>
  <c r="B23" i="10"/>
  <c r="I2749" i="1"/>
  <c r="B12" i="9" l="1"/>
  <c r="I2373" i="1"/>
  <c r="B24" i="10"/>
  <c r="I2750" i="1"/>
  <c r="B13" i="9" l="1"/>
  <c r="I2374" i="1"/>
  <c r="B25" i="10"/>
  <c r="I2751" i="1"/>
  <c r="B14" i="9" l="1"/>
  <c r="I2375" i="1"/>
  <c r="B26" i="10"/>
  <c r="I2752" i="1"/>
  <c r="B15" i="9" l="1"/>
  <c r="I2376" i="1"/>
  <c r="B27" i="10"/>
  <c r="I2753" i="1"/>
  <c r="B16" i="9" l="1"/>
  <c r="I2377" i="1"/>
  <c r="B28" i="10"/>
  <c r="I2754" i="1"/>
  <c r="B17" i="9" l="1"/>
  <c r="I2378" i="1"/>
  <c r="B29" i="10"/>
  <c r="I2755" i="1"/>
  <c r="B18" i="9" l="1"/>
  <c r="I2379" i="1"/>
  <c r="B30" i="10"/>
  <c r="I2756" i="1"/>
  <c r="B19" i="9" l="1"/>
  <c r="I2380" i="1"/>
  <c r="B31" i="10"/>
  <c r="I2757" i="1"/>
  <c r="B20" i="9" l="1"/>
  <c r="I2381" i="1"/>
  <c r="B32" i="10"/>
  <c r="I2758" i="1"/>
  <c r="B21" i="9" l="1"/>
  <c r="I2382" i="1"/>
  <c r="B33" i="10"/>
  <c r="I2759" i="1"/>
  <c r="B22" i="9" l="1"/>
  <c r="I2383" i="1"/>
  <c r="D3" i="10"/>
  <c r="I2760" i="1"/>
  <c r="B35" i="10"/>
  <c r="B36" i="10"/>
  <c r="B23" i="9" l="1"/>
  <c r="I2384" i="1"/>
  <c r="D4" i="10"/>
  <c r="I2761" i="1"/>
  <c r="B24" i="9" l="1"/>
  <c r="I2385" i="1"/>
  <c r="D5" i="10"/>
  <c r="I2762" i="1"/>
  <c r="B25" i="9" l="1"/>
  <c r="I2386" i="1"/>
  <c r="D6" i="10"/>
  <c r="I2763" i="1"/>
  <c r="B26" i="9" l="1"/>
  <c r="I2387" i="1"/>
  <c r="D7" i="10"/>
  <c r="I2764" i="1"/>
  <c r="B27" i="9" l="1"/>
  <c r="I2388" i="1"/>
  <c r="D8" i="10"/>
  <c r="I2765" i="1"/>
  <c r="B28" i="9" l="1"/>
  <c r="I2389" i="1"/>
  <c r="D9" i="10"/>
  <c r="I2766" i="1"/>
  <c r="B29" i="9" l="1"/>
  <c r="I2390" i="1"/>
  <c r="D10" i="10"/>
  <c r="I2767" i="1"/>
  <c r="B30" i="9" l="1"/>
  <c r="I2391" i="1"/>
  <c r="D11" i="10"/>
  <c r="I2768" i="1"/>
  <c r="B31" i="9" l="1"/>
  <c r="I2392" i="1"/>
  <c r="D12" i="10"/>
  <c r="I2769" i="1"/>
  <c r="B32" i="9" l="1"/>
  <c r="I2393" i="1"/>
  <c r="D13" i="10"/>
  <c r="I2770" i="1"/>
  <c r="B33" i="9" l="1"/>
  <c r="I2394" i="1"/>
  <c r="D14" i="10"/>
  <c r="I2771" i="1"/>
  <c r="D3" i="9" l="1"/>
  <c r="I2395" i="1"/>
  <c r="B35" i="9"/>
  <c r="B36" i="9"/>
  <c r="D15" i="10"/>
  <c r="I2772" i="1"/>
  <c r="D4" i="9" l="1"/>
  <c r="I2396" i="1"/>
  <c r="D16" i="10"/>
  <c r="I2773" i="1"/>
  <c r="D5" i="9" l="1"/>
  <c r="I2397" i="1"/>
  <c r="D17" i="10"/>
  <c r="I2774" i="1"/>
  <c r="D6" i="9" l="1"/>
  <c r="I2398" i="1"/>
  <c r="D18" i="10"/>
  <c r="I2775" i="1"/>
  <c r="D7" i="9" l="1"/>
  <c r="I2399" i="1"/>
  <c r="D19" i="10"/>
  <c r="I2776" i="1"/>
  <c r="D8" i="9" l="1"/>
  <c r="I2400" i="1"/>
  <c r="D20" i="10"/>
  <c r="I2777" i="1"/>
  <c r="D9" i="9" l="1"/>
  <c r="I2401" i="1"/>
  <c r="D21" i="10"/>
  <c r="I2778" i="1"/>
  <c r="D10" i="9" l="1"/>
  <c r="I2402" i="1"/>
  <c r="D22" i="10"/>
  <c r="I2779" i="1"/>
  <c r="D11" i="9" l="1"/>
  <c r="I2403" i="1"/>
  <c r="D23" i="10"/>
  <c r="I2780" i="1"/>
  <c r="D12" i="9" l="1"/>
  <c r="I2404" i="1"/>
  <c r="D24" i="10"/>
  <c r="I2781" i="1"/>
  <c r="D13" i="9" l="1"/>
  <c r="I2405" i="1"/>
  <c r="D25" i="10"/>
  <c r="I2782" i="1"/>
  <c r="D14" i="9" l="1"/>
  <c r="I2406" i="1"/>
  <c r="D26" i="10"/>
  <c r="I2783" i="1"/>
  <c r="D15" i="9" l="1"/>
  <c r="I2407" i="1"/>
  <c r="D27" i="10"/>
  <c r="I2784" i="1"/>
  <c r="D16" i="9" l="1"/>
  <c r="I2408" i="1"/>
  <c r="D28" i="10"/>
  <c r="I2785" i="1"/>
  <c r="D17" i="9" l="1"/>
  <c r="I2409" i="1"/>
  <c r="D29" i="10"/>
  <c r="I2786" i="1"/>
  <c r="D18" i="9" l="1"/>
  <c r="I2410" i="1"/>
  <c r="D19" i="9" s="1"/>
  <c r="D30" i="10"/>
  <c r="I2787" i="1"/>
  <c r="D36" i="9" l="1"/>
  <c r="D35" i="9"/>
  <c r="D31" i="10"/>
  <c r="I2788" i="1"/>
  <c r="F3" i="10" l="1"/>
  <c r="I2789" i="1"/>
  <c r="D35" i="10"/>
  <c r="D36" i="10"/>
  <c r="F4" i="10" l="1"/>
  <c r="I2790" i="1"/>
  <c r="F5" i="10" l="1"/>
  <c r="I2791" i="1"/>
  <c r="F6" i="10" l="1"/>
  <c r="I2792" i="1"/>
  <c r="F7" i="10" l="1"/>
  <c r="I2793" i="1"/>
  <c r="F8" i="10" l="1"/>
  <c r="I2794" i="1"/>
  <c r="F9" i="10" l="1"/>
  <c r="I2795" i="1"/>
  <c r="F10" i="10" l="1"/>
  <c r="I2796" i="1"/>
  <c r="F11" i="10" l="1"/>
  <c r="I2797" i="1"/>
  <c r="F12" i="10" l="1"/>
  <c r="I2798" i="1"/>
  <c r="F13" i="10" l="1"/>
  <c r="I2799" i="1"/>
  <c r="F14" i="10" l="1"/>
  <c r="I2800" i="1"/>
  <c r="F15" i="10" l="1"/>
  <c r="I2801" i="1"/>
  <c r="F16" i="10" l="1"/>
  <c r="I2802" i="1"/>
  <c r="F17" i="10" l="1"/>
  <c r="I2803" i="1"/>
  <c r="F18" i="10" l="1"/>
  <c r="I2804" i="1"/>
  <c r="F19" i="10" l="1"/>
  <c r="I2805" i="1"/>
  <c r="F20" i="10" l="1"/>
  <c r="I2806" i="1"/>
  <c r="F21" i="10" l="1"/>
  <c r="I2807" i="1"/>
  <c r="F22" i="10" l="1"/>
  <c r="I2808" i="1"/>
  <c r="F23" i="10" l="1"/>
  <c r="I2809" i="1"/>
  <c r="F24" i="10" l="1"/>
  <c r="I2810" i="1"/>
  <c r="F25" i="10" l="1"/>
  <c r="I2811" i="1"/>
  <c r="F26" i="10" l="1"/>
  <c r="I2812" i="1"/>
  <c r="F27" i="10" l="1"/>
  <c r="I2813" i="1"/>
  <c r="F28" i="10" l="1"/>
  <c r="I2814" i="1"/>
  <c r="F29" i="10" l="1"/>
  <c r="I2815" i="1"/>
  <c r="F30" i="10" l="1"/>
  <c r="I2816" i="1"/>
  <c r="F31" i="10" l="1"/>
  <c r="I2817" i="1"/>
  <c r="F32" i="10" l="1"/>
  <c r="I2818" i="1"/>
  <c r="F33" i="10" l="1"/>
  <c r="I2819" i="1"/>
  <c r="H3" i="10" l="1"/>
  <c r="I2820" i="1"/>
  <c r="F36" i="10"/>
  <c r="F35" i="10"/>
  <c r="H4" i="10" l="1"/>
  <c r="I2821" i="1"/>
  <c r="H5" i="10" l="1"/>
  <c r="I2822" i="1"/>
  <c r="H6" i="10" l="1"/>
  <c r="I2823" i="1"/>
  <c r="H7" i="10" l="1"/>
  <c r="I2824" i="1"/>
  <c r="H8" i="10" l="1"/>
  <c r="I2825" i="1"/>
  <c r="H9" i="10" l="1"/>
  <c r="I2826" i="1"/>
  <c r="H10" i="10" l="1"/>
  <c r="I2827" i="1"/>
  <c r="H11" i="10" l="1"/>
  <c r="I2828" i="1"/>
  <c r="H12" i="10" l="1"/>
  <c r="I2829" i="1"/>
  <c r="H13" i="10" l="1"/>
  <c r="I2830" i="1"/>
  <c r="H14" i="10" l="1"/>
  <c r="I2831" i="1"/>
  <c r="H15" i="10" l="1"/>
  <c r="I2832" i="1"/>
  <c r="H16" i="10" l="1"/>
  <c r="I2833" i="1"/>
  <c r="H17" i="10" l="1"/>
  <c r="I2834" i="1"/>
  <c r="H18" i="10" l="1"/>
  <c r="I2835" i="1"/>
  <c r="H19" i="10" l="1"/>
  <c r="I2836" i="1"/>
  <c r="H20" i="10" l="1"/>
  <c r="I2837" i="1"/>
  <c r="H21" i="10" l="1"/>
  <c r="I2838" i="1"/>
  <c r="H22" i="10" l="1"/>
  <c r="I2839" i="1"/>
  <c r="H23" i="10" l="1"/>
  <c r="I2840" i="1"/>
  <c r="H24" i="10" l="1"/>
  <c r="I2841" i="1"/>
  <c r="H25" i="10" l="1"/>
  <c r="I2842" i="1"/>
  <c r="H26" i="10" l="1"/>
  <c r="I2843" i="1"/>
  <c r="H27" i="10" l="1"/>
  <c r="I2844" i="1"/>
  <c r="H28" i="10" l="1"/>
  <c r="I2845" i="1"/>
  <c r="H29" i="10" l="1"/>
  <c r="I2846" i="1"/>
  <c r="H30" i="10" l="1"/>
  <c r="I2847" i="1"/>
  <c r="H31" i="10" l="1"/>
  <c r="I2848" i="1"/>
  <c r="H32" i="10" l="1"/>
  <c r="I2849" i="1"/>
  <c r="J3" i="10" l="1"/>
  <c r="I2850" i="1"/>
  <c r="H36" i="10"/>
  <c r="H35" i="10"/>
  <c r="J4" i="10" l="1"/>
  <c r="I2851" i="1"/>
  <c r="J5" i="10" l="1"/>
  <c r="I2852" i="1"/>
  <c r="J6" i="10" l="1"/>
  <c r="I2853" i="1"/>
  <c r="J7" i="10" l="1"/>
  <c r="I2854" i="1"/>
  <c r="J8" i="10" l="1"/>
  <c r="I2855" i="1"/>
  <c r="J9" i="10" l="1"/>
  <c r="I2856" i="1"/>
  <c r="J10" i="10" l="1"/>
  <c r="I2857" i="1"/>
  <c r="J11" i="10" l="1"/>
  <c r="I2858" i="1"/>
  <c r="J12" i="10" l="1"/>
  <c r="I2859" i="1"/>
  <c r="J13" i="10" l="1"/>
  <c r="I2860" i="1"/>
  <c r="J14" i="10" l="1"/>
  <c r="I2861" i="1"/>
  <c r="J15" i="10" l="1"/>
  <c r="I2862" i="1"/>
  <c r="J16" i="10" l="1"/>
  <c r="I2863" i="1"/>
  <c r="J17" i="10" l="1"/>
  <c r="I2864" i="1"/>
  <c r="J18" i="10" l="1"/>
  <c r="I2865" i="1"/>
  <c r="J19" i="10" l="1"/>
  <c r="I2866" i="1"/>
  <c r="J20" i="10" l="1"/>
  <c r="I2867" i="1"/>
  <c r="J21" i="10" l="1"/>
  <c r="I2868" i="1"/>
  <c r="J22" i="10" l="1"/>
  <c r="I2869" i="1"/>
  <c r="J23" i="10" l="1"/>
  <c r="I2870" i="1"/>
  <c r="J24" i="10" l="1"/>
  <c r="I2871" i="1"/>
  <c r="J25" i="10" l="1"/>
  <c r="I2872" i="1"/>
  <c r="J26" i="10" l="1"/>
  <c r="I2873" i="1"/>
  <c r="J27" i="10" l="1"/>
  <c r="I2874" i="1"/>
  <c r="J28" i="10" l="1"/>
  <c r="I2875" i="1"/>
  <c r="J29" i="10" l="1"/>
  <c r="I2876" i="1"/>
  <c r="J30" i="10" l="1"/>
  <c r="I2877" i="1"/>
  <c r="J31" i="10" l="1"/>
  <c r="I2878" i="1"/>
  <c r="J32" i="10" l="1"/>
  <c r="I2879" i="1"/>
  <c r="J33" i="10" l="1"/>
  <c r="I2880" i="1"/>
  <c r="L3" i="10" l="1"/>
  <c r="I2881" i="1"/>
  <c r="J36" i="10"/>
  <c r="J35" i="10"/>
  <c r="L4" i="10" l="1"/>
  <c r="I2882" i="1"/>
  <c r="L5" i="10" l="1"/>
  <c r="I2883" i="1"/>
  <c r="L6" i="10" l="1"/>
  <c r="I2884" i="1"/>
  <c r="L7" i="10" l="1"/>
  <c r="I2885" i="1"/>
  <c r="L8" i="10" l="1"/>
  <c r="I2886" i="1"/>
  <c r="L9" i="10" l="1"/>
  <c r="I2887" i="1"/>
  <c r="L10" i="10" l="1"/>
  <c r="I2888" i="1"/>
  <c r="L11" i="10" l="1"/>
  <c r="I2889" i="1"/>
  <c r="L12" i="10" l="1"/>
  <c r="I2890" i="1"/>
  <c r="L13" i="10" l="1"/>
  <c r="I2891" i="1"/>
  <c r="L14" i="10" l="1"/>
  <c r="I2892" i="1"/>
  <c r="L15" i="10" l="1"/>
  <c r="I2893" i="1"/>
  <c r="L16" i="10" l="1"/>
  <c r="I2894" i="1"/>
  <c r="L17" i="10" l="1"/>
  <c r="I2895" i="1"/>
  <c r="L18" i="10" l="1"/>
  <c r="I2896" i="1"/>
  <c r="L19" i="10" l="1"/>
  <c r="I2897" i="1"/>
  <c r="L20" i="10" l="1"/>
  <c r="I2898" i="1"/>
  <c r="L21" i="10" l="1"/>
  <c r="I2899" i="1"/>
  <c r="L22" i="10" l="1"/>
  <c r="I2900" i="1"/>
  <c r="L23" i="10" l="1"/>
  <c r="I2901" i="1"/>
  <c r="L24" i="10" l="1"/>
  <c r="I2902" i="1"/>
  <c r="L25" i="10" l="1"/>
  <c r="I2903" i="1"/>
  <c r="L26" i="10" l="1"/>
  <c r="I2904" i="1"/>
  <c r="L27" i="10" l="1"/>
  <c r="I2905" i="1"/>
  <c r="L28" i="10" l="1"/>
  <c r="I2906" i="1"/>
  <c r="L29" i="10" l="1"/>
  <c r="I2907" i="1"/>
  <c r="L30" i="10" l="1"/>
  <c r="I2908" i="1"/>
  <c r="L31" i="10" l="1"/>
  <c r="I2909" i="1"/>
  <c r="L32" i="10" l="1"/>
  <c r="I2910" i="1"/>
  <c r="N3" i="10" l="1"/>
  <c r="I2911" i="1"/>
  <c r="L35" i="10"/>
  <c r="L36" i="10"/>
  <c r="N4" i="10" l="1"/>
  <c r="I2912" i="1"/>
  <c r="N5" i="10" l="1"/>
  <c r="I2913" i="1"/>
  <c r="N6" i="10" l="1"/>
  <c r="I2914" i="1"/>
  <c r="N7" i="10" l="1"/>
  <c r="I2915" i="1"/>
  <c r="N8" i="10" l="1"/>
  <c r="I2916" i="1"/>
  <c r="N9" i="10" l="1"/>
  <c r="I2917" i="1"/>
  <c r="N10" i="10" l="1"/>
  <c r="I2918" i="1"/>
  <c r="N11" i="10" l="1"/>
  <c r="I2919" i="1"/>
  <c r="N12" i="10" l="1"/>
  <c r="I2920" i="1"/>
  <c r="N13" i="10" l="1"/>
  <c r="I2921" i="1"/>
  <c r="N14" i="10" l="1"/>
  <c r="I2922" i="1"/>
  <c r="N15" i="10" l="1"/>
  <c r="I2923" i="1"/>
  <c r="N16" i="10" l="1"/>
  <c r="I2924" i="1"/>
  <c r="N17" i="10" l="1"/>
  <c r="I2925" i="1"/>
  <c r="N18" i="10" l="1"/>
  <c r="I2926" i="1"/>
  <c r="N19" i="10" l="1"/>
  <c r="I2927" i="1"/>
  <c r="N20" i="10" l="1"/>
  <c r="I2928" i="1"/>
  <c r="N21" i="10" l="1"/>
  <c r="I2929" i="1"/>
  <c r="N22" i="10" l="1"/>
  <c r="I2930" i="1"/>
  <c r="N23" i="10" l="1"/>
  <c r="I2931" i="1"/>
  <c r="N24" i="10" l="1"/>
  <c r="I2932" i="1"/>
  <c r="N25" i="10" l="1"/>
  <c r="I2933" i="1"/>
  <c r="N26" i="10" l="1"/>
  <c r="I2934" i="1"/>
  <c r="N27" i="10" l="1"/>
  <c r="I2935" i="1"/>
  <c r="N28" i="10" l="1"/>
  <c r="I2936" i="1"/>
  <c r="N29" i="10" l="1"/>
  <c r="I2937" i="1"/>
  <c r="N30" i="10" l="1"/>
  <c r="I2938" i="1"/>
  <c r="N31" i="10" l="1"/>
  <c r="I2939" i="1"/>
  <c r="N32" i="10" l="1"/>
  <c r="I2940" i="1"/>
  <c r="N33" i="10" l="1"/>
  <c r="I2941" i="1"/>
  <c r="P3" i="10" l="1"/>
  <c r="I2942" i="1"/>
  <c r="N36" i="10"/>
  <c r="N35" i="10"/>
  <c r="P4" i="10" l="1"/>
  <c r="I2943" i="1"/>
  <c r="P5" i="10" l="1"/>
  <c r="I2944" i="1"/>
  <c r="P6" i="10" l="1"/>
  <c r="I2945" i="1"/>
  <c r="P7" i="10" l="1"/>
  <c r="I2946" i="1"/>
  <c r="P8" i="10" l="1"/>
  <c r="I2947" i="1"/>
  <c r="P9" i="10" l="1"/>
  <c r="I2948" i="1"/>
  <c r="P10" i="10" l="1"/>
  <c r="I2949" i="1"/>
  <c r="P11" i="10" l="1"/>
  <c r="I2950" i="1"/>
  <c r="P12" i="10" l="1"/>
  <c r="I2951" i="1"/>
  <c r="P13" i="10" l="1"/>
  <c r="I2952" i="1"/>
  <c r="P14" i="10" l="1"/>
  <c r="I2953" i="1"/>
  <c r="P15" i="10" l="1"/>
  <c r="I2954" i="1"/>
  <c r="P16" i="10" l="1"/>
  <c r="I2955" i="1"/>
  <c r="P17" i="10" l="1"/>
  <c r="I2956" i="1"/>
  <c r="P18" i="10" l="1"/>
  <c r="I2957" i="1"/>
  <c r="P19" i="10" l="1"/>
  <c r="I2958" i="1"/>
  <c r="P20" i="10" l="1"/>
  <c r="I2959" i="1"/>
  <c r="P21" i="10" l="1"/>
  <c r="I2960" i="1"/>
  <c r="P22" i="10" l="1"/>
  <c r="I2961" i="1"/>
  <c r="P23" i="10" l="1"/>
  <c r="I2962" i="1"/>
  <c r="P24" i="10" l="1"/>
  <c r="I2963" i="1"/>
  <c r="P25" i="10" l="1"/>
  <c r="I2964" i="1"/>
  <c r="P26" i="10" l="1"/>
  <c r="I2965" i="1"/>
  <c r="P27" i="10" l="1"/>
  <c r="I2966" i="1"/>
  <c r="P28" i="10" l="1"/>
  <c r="I2967" i="1"/>
  <c r="P29" i="10" l="1"/>
  <c r="I2968" i="1"/>
  <c r="P30" i="10" l="1"/>
  <c r="I2969" i="1"/>
  <c r="P31" i="10" l="1"/>
  <c r="I2970" i="1"/>
  <c r="P32" i="10" l="1"/>
  <c r="I2971" i="1"/>
  <c r="P33" i="10" l="1"/>
  <c r="I2972" i="1"/>
  <c r="R3" i="10" l="1"/>
  <c r="I2973" i="1"/>
  <c r="P36" i="10"/>
  <c r="P35" i="10"/>
  <c r="R4" i="10" l="1"/>
  <c r="I2974" i="1"/>
  <c r="R5" i="10" l="1"/>
  <c r="I2975" i="1"/>
  <c r="R6" i="10" l="1"/>
  <c r="I2976" i="1"/>
  <c r="R7" i="10" l="1"/>
  <c r="I2977" i="1"/>
  <c r="R8" i="10" l="1"/>
  <c r="I2978" i="1"/>
  <c r="R9" i="10" l="1"/>
  <c r="I2979" i="1"/>
  <c r="R10" i="10" l="1"/>
  <c r="I2980" i="1"/>
  <c r="R11" i="10" l="1"/>
  <c r="I2981" i="1"/>
  <c r="R12" i="10" l="1"/>
  <c r="I2982" i="1"/>
  <c r="R13" i="10" l="1"/>
  <c r="I2983" i="1"/>
  <c r="R14" i="10" l="1"/>
  <c r="I2984" i="1"/>
  <c r="R15" i="10" l="1"/>
  <c r="I2985" i="1"/>
  <c r="R16" i="10" l="1"/>
  <c r="I2986" i="1"/>
  <c r="R17" i="10" l="1"/>
  <c r="I2987" i="1"/>
  <c r="R18" i="10" l="1"/>
  <c r="I2988" i="1"/>
  <c r="R19" i="10" l="1"/>
  <c r="I2989" i="1"/>
  <c r="R20" i="10" l="1"/>
  <c r="I2990" i="1"/>
  <c r="R21" i="10" l="1"/>
  <c r="I2991" i="1"/>
  <c r="R22" i="10" l="1"/>
  <c r="I2992" i="1"/>
  <c r="R23" i="10" l="1"/>
  <c r="I2993" i="1"/>
  <c r="R24" i="10" l="1"/>
  <c r="I2994" i="1"/>
  <c r="R25" i="10" l="1"/>
  <c r="I2995" i="1"/>
  <c r="R26" i="10" l="1"/>
  <c r="I2996" i="1"/>
  <c r="R27" i="10" l="1"/>
  <c r="I2997" i="1"/>
  <c r="R28" i="10" l="1"/>
  <c r="I2998" i="1"/>
  <c r="R29" i="10" l="1"/>
  <c r="I2999" i="1"/>
  <c r="R30" i="10" l="1"/>
  <c r="I3000" i="1"/>
  <c r="R31" i="10" l="1"/>
  <c r="I3001" i="1"/>
  <c r="R32" i="10" l="1"/>
  <c r="I3002" i="1"/>
  <c r="T3" i="10" l="1"/>
  <c r="I3003" i="1"/>
  <c r="R36" i="10"/>
  <c r="R35" i="10"/>
  <c r="T4" i="10" l="1"/>
  <c r="I3004" i="1"/>
  <c r="T5" i="10" l="1"/>
  <c r="I3005" i="1"/>
  <c r="T6" i="10" l="1"/>
  <c r="I3006" i="1"/>
  <c r="T7" i="10" l="1"/>
  <c r="I3007" i="1"/>
  <c r="T8" i="10" l="1"/>
  <c r="I3008" i="1"/>
  <c r="T9" i="10" l="1"/>
  <c r="I3009" i="1"/>
  <c r="T10" i="10" l="1"/>
  <c r="I3010" i="1"/>
  <c r="T11" i="10" l="1"/>
  <c r="I3011" i="1"/>
  <c r="T12" i="10" l="1"/>
  <c r="I3012" i="1"/>
  <c r="T13" i="10" l="1"/>
  <c r="I3013" i="1"/>
  <c r="T14" i="10" l="1"/>
  <c r="I3014" i="1"/>
  <c r="T15" i="10" l="1"/>
  <c r="I3015" i="1"/>
  <c r="T16" i="10" l="1"/>
  <c r="I3016" i="1"/>
  <c r="T17" i="10" l="1"/>
  <c r="I3017" i="1"/>
  <c r="T18" i="10" l="1"/>
  <c r="I3018" i="1"/>
  <c r="T19" i="10" l="1"/>
  <c r="I3019" i="1"/>
  <c r="T20" i="10" l="1"/>
  <c r="I3020" i="1"/>
  <c r="T21" i="10" l="1"/>
  <c r="I3021" i="1"/>
  <c r="T22" i="10" l="1"/>
  <c r="I3022" i="1"/>
  <c r="T23" i="10" l="1"/>
  <c r="I3023" i="1"/>
  <c r="T24" i="10" l="1"/>
  <c r="I3024" i="1"/>
  <c r="T25" i="10" l="1"/>
  <c r="I3025" i="1"/>
  <c r="T26" i="10" l="1"/>
  <c r="I3026" i="1"/>
  <c r="T27" i="10" l="1"/>
  <c r="I3027" i="1"/>
  <c r="T28" i="10" l="1"/>
  <c r="I3028" i="1"/>
  <c r="T29" i="10" l="1"/>
  <c r="I3029" i="1"/>
  <c r="T30" i="10" l="1"/>
  <c r="I3030" i="1"/>
  <c r="T31" i="10" l="1"/>
  <c r="I3031" i="1"/>
  <c r="T32" i="10" l="1"/>
  <c r="I3032" i="1"/>
  <c r="T33" i="10" l="1"/>
  <c r="I3033" i="1"/>
  <c r="V3" i="10" l="1"/>
  <c r="I3034" i="1"/>
  <c r="T35" i="10"/>
  <c r="T36" i="10"/>
  <c r="V4" i="10" l="1"/>
  <c r="I3035" i="1"/>
  <c r="V5" i="10" l="1"/>
  <c r="I3036" i="1"/>
  <c r="V6" i="10" l="1"/>
  <c r="I3037" i="1"/>
  <c r="V7" i="10" l="1"/>
  <c r="I3038" i="1"/>
  <c r="V8" i="10" l="1"/>
  <c r="I3039" i="1"/>
  <c r="V9" i="10" l="1"/>
  <c r="I3040" i="1"/>
  <c r="V10" i="10" l="1"/>
  <c r="I3041" i="1"/>
  <c r="V11" i="10" l="1"/>
  <c r="I3042" i="1"/>
  <c r="V12" i="10" l="1"/>
  <c r="I3043" i="1"/>
  <c r="V13" i="10" l="1"/>
  <c r="I3044" i="1"/>
  <c r="V14" i="10" l="1"/>
  <c r="I3045" i="1"/>
  <c r="V15" i="10" l="1"/>
  <c r="I3046" i="1"/>
  <c r="V16" i="10" l="1"/>
  <c r="I3047" i="1"/>
  <c r="V17" i="10" l="1"/>
  <c r="I3048" i="1"/>
  <c r="V18" i="10" l="1"/>
  <c r="I3049" i="1"/>
  <c r="V19" i="10" l="1"/>
  <c r="I3050" i="1"/>
  <c r="V20" i="10" l="1"/>
  <c r="I3051" i="1"/>
  <c r="V21" i="10" l="1"/>
  <c r="I3052" i="1"/>
  <c r="V22" i="10" l="1"/>
  <c r="I3053" i="1"/>
  <c r="V23" i="10" l="1"/>
  <c r="I3054" i="1"/>
  <c r="V24" i="10" l="1"/>
  <c r="I3055" i="1"/>
  <c r="V25" i="10" l="1"/>
  <c r="I3056" i="1"/>
  <c r="V26" i="10" l="1"/>
  <c r="I3057" i="1"/>
  <c r="V27" i="10" l="1"/>
  <c r="I3058" i="1"/>
  <c r="V28" i="10" l="1"/>
  <c r="I3059" i="1"/>
  <c r="V29" i="10" l="1"/>
  <c r="I3060" i="1"/>
  <c r="V30" i="10" l="1"/>
  <c r="I3061" i="1"/>
  <c r="V31" i="10" l="1"/>
  <c r="I3062" i="1"/>
  <c r="V32" i="10" l="1"/>
  <c r="I3063" i="1"/>
  <c r="X3" i="10" l="1"/>
  <c r="I3064" i="1"/>
  <c r="V35" i="10"/>
  <c r="V36" i="10"/>
  <c r="X4" i="10" l="1"/>
  <c r="I3065" i="1"/>
  <c r="X5" i="10" l="1"/>
  <c r="I3066" i="1"/>
  <c r="X6" i="10" l="1"/>
  <c r="I3067" i="1"/>
  <c r="X7" i="10" l="1"/>
  <c r="I3068" i="1"/>
  <c r="X8" i="10" l="1"/>
  <c r="I3069" i="1"/>
  <c r="X9" i="10" l="1"/>
  <c r="I3070" i="1"/>
  <c r="X10" i="10" l="1"/>
  <c r="I3071" i="1"/>
  <c r="X11" i="10" l="1"/>
  <c r="I3072" i="1"/>
  <c r="X12" i="10" l="1"/>
  <c r="I3073" i="1"/>
  <c r="X13" i="10" l="1"/>
  <c r="I3074" i="1"/>
  <c r="X14" i="10" l="1"/>
  <c r="I3075" i="1"/>
  <c r="X15" i="10" l="1"/>
  <c r="I3076" i="1"/>
  <c r="X16" i="10" l="1"/>
  <c r="I3077" i="1"/>
  <c r="X17" i="10" l="1"/>
  <c r="I3078" i="1"/>
  <c r="X18" i="10" l="1"/>
  <c r="I3079" i="1"/>
  <c r="X19" i="10" l="1"/>
  <c r="I3080" i="1"/>
  <c r="X20" i="10" l="1"/>
  <c r="I3081" i="1"/>
  <c r="X21" i="10" l="1"/>
  <c r="I3082" i="1"/>
  <c r="X22" i="10" l="1"/>
  <c r="I3083" i="1"/>
  <c r="X23" i="10" l="1"/>
  <c r="I3084" i="1"/>
  <c r="X24" i="10" l="1"/>
  <c r="I3085" i="1"/>
  <c r="X25" i="10" l="1"/>
  <c r="I3086" i="1"/>
  <c r="X26" i="10" l="1"/>
  <c r="I3087" i="1"/>
  <c r="X27" i="10" l="1"/>
  <c r="I3088" i="1"/>
  <c r="X28" i="10" l="1"/>
  <c r="I3089" i="1"/>
  <c r="X29" i="10" l="1"/>
  <c r="I3090" i="1"/>
  <c r="X30" i="10" l="1"/>
  <c r="I3091" i="1"/>
  <c r="X31" i="10" l="1"/>
  <c r="I3092" i="1"/>
  <c r="X32" i="10" l="1"/>
  <c r="I3093" i="1"/>
  <c r="X33" i="10" l="1"/>
  <c r="I3094" i="1"/>
  <c r="B3" i="15" l="1"/>
  <c r="I3095" i="1"/>
  <c r="X35" i="10"/>
  <c r="X36" i="10"/>
  <c r="B4" i="15" l="1"/>
  <c r="I3096" i="1"/>
  <c r="B5" i="15" l="1"/>
  <c r="I3097" i="1"/>
  <c r="I3098" i="1" l="1"/>
  <c r="B6" i="15"/>
  <c r="B7" i="15" l="1"/>
  <c r="I3099" i="1"/>
  <c r="B8" i="15" l="1"/>
  <c r="I3100" i="1"/>
  <c r="B9" i="15" l="1"/>
  <c r="I3101" i="1"/>
  <c r="B10" i="15" l="1"/>
  <c r="I3102" i="1"/>
  <c r="B11" i="15" l="1"/>
  <c r="I3103" i="1"/>
  <c r="B12" i="15" l="1"/>
  <c r="I3104" i="1"/>
  <c r="B13" i="15" l="1"/>
  <c r="I3105" i="1"/>
  <c r="I3106" i="1" l="1"/>
  <c r="B14" i="15"/>
  <c r="B15" i="15" l="1"/>
  <c r="I3107" i="1"/>
  <c r="B16" i="15" l="1"/>
  <c r="I3108" i="1"/>
  <c r="B17" i="15" l="1"/>
  <c r="I3109" i="1"/>
  <c r="B18" i="15" l="1"/>
  <c r="I3110" i="1"/>
  <c r="B19" i="15" l="1"/>
  <c r="I3111" i="1"/>
  <c r="B20" i="15" l="1"/>
  <c r="I3112" i="1"/>
  <c r="B21" i="15" l="1"/>
  <c r="I3113" i="1"/>
  <c r="B22" i="15" l="1"/>
  <c r="I3114" i="1"/>
  <c r="B23" i="15" l="1"/>
  <c r="I3115" i="1"/>
  <c r="I3116" i="1" l="1"/>
  <c r="B24" i="15"/>
  <c r="B25" i="15" l="1"/>
  <c r="I3117" i="1"/>
  <c r="B26" i="15" l="1"/>
  <c r="I3118" i="1"/>
  <c r="B27" i="15" l="1"/>
  <c r="I3119" i="1"/>
  <c r="B28" i="15" l="1"/>
  <c r="I3120" i="1"/>
  <c r="B29" i="15" l="1"/>
  <c r="I3121" i="1"/>
  <c r="I3122" i="1" l="1"/>
  <c r="B30" i="15"/>
  <c r="B31" i="15" l="1"/>
  <c r="I3123" i="1"/>
  <c r="B32" i="15" l="1"/>
  <c r="I3124" i="1"/>
  <c r="B33" i="15" l="1"/>
  <c r="I3125" i="1"/>
  <c r="D3" i="15" l="1"/>
  <c r="I3126" i="1"/>
  <c r="B36" i="15"/>
  <c r="B35" i="15"/>
  <c r="D4" i="15" l="1"/>
  <c r="I3127" i="1"/>
  <c r="D5" i="15" l="1"/>
  <c r="I3128" i="1"/>
  <c r="D6" i="15" l="1"/>
  <c r="I3129" i="1"/>
  <c r="D7" i="15" l="1"/>
  <c r="I3130" i="1"/>
  <c r="D8" i="15" l="1"/>
  <c r="I3131" i="1"/>
  <c r="D9" i="15" l="1"/>
  <c r="I3132" i="1"/>
  <c r="D10" i="15" l="1"/>
  <c r="I3133" i="1"/>
  <c r="D11" i="15" l="1"/>
  <c r="I3134" i="1"/>
  <c r="D12" i="15" l="1"/>
  <c r="I3135" i="1"/>
  <c r="D13" i="15" l="1"/>
  <c r="I3136" i="1"/>
  <c r="D14" i="15" l="1"/>
  <c r="I3137" i="1"/>
  <c r="D15" i="15" l="1"/>
  <c r="I3138" i="1"/>
  <c r="D16" i="15" l="1"/>
  <c r="I3139" i="1"/>
  <c r="D17" i="15" l="1"/>
  <c r="I3140" i="1"/>
  <c r="D18" i="15" l="1"/>
  <c r="I3141" i="1"/>
  <c r="D19" i="15" l="1"/>
  <c r="I3142" i="1"/>
  <c r="D20" i="15" l="1"/>
  <c r="I3143" i="1"/>
  <c r="D21" i="15" l="1"/>
  <c r="I3144" i="1"/>
  <c r="D22" i="15" l="1"/>
  <c r="I3145" i="1"/>
  <c r="D23" i="15" l="1"/>
  <c r="I3146" i="1"/>
  <c r="D24" i="15" l="1"/>
  <c r="I3147" i="1"/>
  <c r="D25" i="15" l="1"/>
  <c r="I3148" i="1"/>
  <c r="D26" i="15" l="1"/>
  <c r="I3149" i="1"/>
  <c r="D27" i="15" l="1"/>
  <c r="I3150" i="1"/>
  <c r="D28" i="15" l="1"/>
  <c r="I3151" i="1"/>
  <c r="D29" i="15" l="1"/>
  <c r="I3152" i="1"/>
  <c r="D30" i="15" l="1"/>
  <c r="I3153" i="1"/>
  <c r="F3" i="15" l="1"/>
  <c r="I3154" i="1"/>
  <c r="D35" i="15"/>
  <c r="D36" i="15"/>
  <c r="F4" i="15" l="1"/>
  <c r="I3155" i="1"/>
  <c r="F5" i="15" l="1"/>
  <c r="I3156" i="1"/>
  <c r="F6" i="15" l="1"/>
  <c r="I3157" i="1"/>
  <c r="F7" i="15" l="1"/>
  <c r="I3158" i="1"/>
  <c r="F8" i="15" l="1"/>
  <c r="I3159" i="1"/>
  <c r="F9" i="15" l="1"/>
  <c r="I3160" i="1"/>
  <c r="F10" i="15" l="1"/>
  <c r="I3161" i="1"/>
  <c r="F11" i="15" l="1"/>
  <c r="I3162" i="1"/>
  <c r="F12" i="15" l="1"/>
  <c r="I3163" i="1"/>
  <c r="F13" i="15" l="1"/>
  <c r="I3164" i="1"/>
  <c r="F14" i="15" l="1"/>
  <c r="I3165" i="1"/>
  <c r="F15" i="15" l="1"/>
  <c r="I3166" i="1"/>
  <c r="F16" i="15" l="1"/>
  <c r="I3167" i="1"/>
  <c r="F17" i="15" l="1"/>
  <c r="I3168" i="1"/>
  <c r="F18" i="15" l="1"/>
  <c r="I3169" i="1"/>
  <c r="F19" i="15" l="1"/>
  <c r="I3170" i="1"/>
  <c r="F20" i="15" l="1"/>
  <c r="I3171" i="1"/>
  <c r="F21" i="15" l="1"/>
  <c r="I3172" i="1"/>
  <c r="F22" i="15" l="1"/>
  <c r="I3173" i="1"/>
  <c r="F23" i="15" l="1"/>
  <c r="I3174" i="1"/>
  <c r="F24" i="15" l="1"/>
  <c r="I3175" i="1"/>
  <c r="F25" i="15" l="1"/>
  <c r="I3176" i="1"/>
  <c r="F26" i="15" l="1"/>
  <c r="I3177" i="1"/>
  <c r="F27" i="15" l="1"/>
  <c r="I3178" i="1"/>
  <c r="F28" i="15" l="1"/>
  <c r="I3179" i="1"/>
  <c r="F29" i="15" l="1"/>
  <c r="I3180" i="1"/>
  <c r="F30" i="15" l="1"/>
  <c r="I3181" i="1"/>
  <c r="F31" i="15" l="1"/>
  <c r="I3182" i="1"/>
  <c r="F32" i="15" l="1"/>
  <c r="I3183" i="1"/>
  <c r="F33" i="15" l="1"/>
  <c r="I3184" i="1"/>
  <c r="H3" i="15" l="1"/>
  <c r="I3185" i="1"/>
  <c r="F35" i="15"/>
  <c r="F36" i="15"/>
  <c r="H4" i="15" l="1"/>
  <c r="I3186" i="1"/>
  <c r="H5" i="15" l="1"/>
  <c r="I3187" i="1"/>
  <c r="H6" i="15" l="1"/>
  <c r="I3188" i="1"/>
  <c r="H7" i="15" l="1"/>
  <c r="I3189" i="1"/>
  <c r="H8" i="15" l="1"/>
  <c r="I3190" i="1"/>
  <c r="H9" i="15" l="1"/>
  <c r="I3191" i="1"/>
  <c r="H10" i="15" l="1"/>
  <c r="I3192" i="1"/>
  <c r="H11" i="15" l="1"/>
  <c r="I3193" i="1"/>
  <c r="H12" i="15" l="1"/>
  <c r="I3194" i="1"/>
  <c r="H13" i="15" l="1"/>
  <c r="I3195" i="1"/>
  <c r="H14" i="15" l="1"/>
  <c r="I3196" i="1"/>
  <c r="H15" i="15" l="1"/>
  <c r="I3197" i="1"/>
  <c r="H16" i="15" l="1"/>
  <c r="I3198" i="1"/>
  <c r="H17" i="15" l="1"/>
  <c r="I3199" i="1"/>
  <c r="H18" i="15" l="1"/>
  <c r="I3200" i="1"/>
  <c r="H19" i="15" l="1"/>
  <c r="I3201" i="1"/>
  <c r="H20" i="15" l="1"/>
  <c r="I3202" i="1"/>
  <c r="H21" i="15" l="1"/>
  <c r="I3203" i="1"/>
  <c r="H22" i="15" l="1"/>
  <c r="I3204" i="1"/>
  <c r="H23" i="15" l="1"/>
  <c r="I3205" i="1"/>
  <c r="H24" i="15" l="1"/>
  <c r="I3206" i="1"/>
  <c r="H25" i="15" l="1"/>
  <c r="I3207" i="1"/>
  <c r="H26" i="15" l="1"/>
  <c r="I3208" i="1"/>
  <c r="H27" i="15" l="1"/>
  <c r="I3209" i="1"/>
  <c r="H28" i="15" l="1"/>
  <c r="I3210" i="1"/>
  <c r="H29" i="15" l="1"/>
  <c r="I3211" i="1"/>
  <c r="H30" i="15" l="1"/>
  <c r="I3212" i="1"/>
  <c r="H31" i="15" l="1"/>
  <c r="I3213" i="1"/>
  <c r="H32" i="15" l="1"/>
  <c r="I3214" i="1"/>
  <c r="J3" i="15" l="1"/>
  <c r="I3215" i="1"/>
  <c r="H35" i="15"/>
  <c r="H36" i="15"/>
  <c r="J4" i="15" l="1"/>
  <c r="I3216" i="1"/>
  <c r="J5" i="15" l="1"/>
  <c r="I3217" i="1"/>
  <c r="J6" i="15" l="1"/>
  <c r="I3218" i="1"/>
  <c r="J7" i="15" l="1"/>
  <c r="I3219" i="1"/>
  <c r="J8" i="15" l="1"/>
  <c r="I3220" i="1"/>
  <c r="J9" i="15" l="1"/>
  <c r="I3221" i="1"/>
  <c r="J10" i="15" l="1"/>
  <c r="I3222" i="1"/>
  <c r="J11" i="15" l="1"/>
  <c r="I3223" i="1"/>
  <c r="J12" i="15" l="1"/>
  <c r="I3224" i="1"/>
  <c r="J13" i="15" l="1"/>
  <c r="I3225" i="1"/>
  <c r="J14" i="15" l="1"/>
  <c r="I3226" i="1"/>
  <c r="J15" i="15" l="1"/>
  <c r="I3227" i="1"/>
  <c r="J16" i="15" l="1"/>
  <c r="I3228" i="1"/>
  <c r="J17" i="15" l="1"/>
  <c r="I3229" i="1"/>
  <c r="J18" i="15" l="1"/>
  <c r="I3230" i="1"/>
  <c r="J19" i="15" l="1"/>
  <c r="I3231" i="1"/>
  <c r="J20" i="15" l="1"/>
  <c r="I3232" i="1"/>
  <c r="J21" i="15" l="1"/>
  <c r="I3233" i="1"/>
  <c r="J22" i="15" l="1"/>
  <c r="I3234" i="1"/>
  <c r="J23" i="15" l="1"/>
  <c r="I3235" i="1"/>
  <c r="J24" i="15" l="1"/>
  <c r="I3236" i="1"/>
  <c r="J25" i="15" l="1"/>
  <c r="I3237" i="1"/>
  <c r="J26" i="15" l="1"/>
  <c r="I3238" i="1"/>
  <c r="J27" i="15" l="1"/>
  <c r="I3239" i="1"/>
  <c r="J28" i="15" l="1"/>
  <c r="I3240" i="1"/>
  <c r="J29" i="15" l="1"/>
  <c r="I3241" i="1"/>
  <c r="J30" i="15" l="1"/>
  <c r="I3242" i="1"/>
  <c r="J31" i="15" l="1"/>
  <c r="I3243" i="1"/>
  <c r="J32" i="15" l="1"/>
  <c r="I3244" i="1"/>
  <c r="J33" i="15" l="1"/>
  <c r="I3245" i="1"/>
  <c r="L3" i="15" l="1"/>
  <c r="I3246" i="1"/>
  <c r="J36" i="15"/>
  <c r="J35" i="15"/>
  <c r="L4" i="15" l="1"/>
  <c r="I3247" i="1"/>
  <c r="L5" i="15" l="1"/>
  <c r="I3248" i="1"/>
  <c r="L6" i="15" l="1"/>
  <c r="I3249" i="1"/>
  <c r="L7" i="15" l="1"/>
  <c r="I3250" i="1"/>
  <c r="L8" i="15" l="1"/>
  <c r="I3251" i="1"/>
  <c r="L9" i="15" l="1"/>
  <c r="I3252" i="1"/>
  <c r="L10" i="15" l="1"/>
  <c r="I3253" i="1"/>
  <c r="L11" i="15" l="1"/>
  <c r="I3254" i="1"/>
  <c r="L12" i="15" l="1"/>
  <c r="I3255" i="1"/>
  <c r="L13" i="15" l="1"/>
  <c r="I3256" i="1"/>
  <c r="L14" i="15" l="1"/>
  <c r="I3257" i="1"/>
  <c r="L15" i="15" l="1"/>
  <c r="I3258" i="1"/>
  <c r="L16" i="15" l="1"/>
  <c r="I3259" i="1"/>
  <c r="L17" i="15" l="1"/>
  <c r="I3260" i="1"/>
  <c r="L18" i="15" l="1"/>
  <c r="I3261" i="1"/>
  <c r="L19" i="15" l="1"/>
  <c r="I3262" i="1"/>
  <c r="L20" i="15" l="1"/>
  <c r="I3263" i="1"/>
  <c r="L21" i="15" l="1"/>
  <c r="I3264" i="1"/>
  <c r="L22" i="15" l="1"/>
  <c r="I3265" i="1"/>
  <c r="L23" i="15" l="1"/>
  <c r="I3266" i="1"/>
  <c r="L24" i="15" l="1"/>
  <c r="I3267" i="1"/>
  <c r="L25" i="15" l="1"/>
  <c r="I3268" i="1"/>
  <c r="L26" i="15" l="1"/>
  <c r="I3269" i="1"/>
  <c r="L27" i="15" l="1"/>
  <c r="I3270" i="1"/>
  <c r="L28" i="15" l="1"/>
  <c r="I3271" i="1"/>
  <c r="L29" i="15" l="1"/>
  <c r="I3272" i="1"/>
  <c r="L30" i="15" l="1"/>
  <c r="I3273" i="1"/>
  <c r="L31" i="15" l="1"/>
  <c r="I3274" i="1"/>
  <c r="L32" i="15" l="1"/>
  <c r="I3275" i="1"/>
  <c r="N3" i="15" l="1"/>
  <c r="I3276" i="1"/>
  <c r="L36" i="15"/>
  <c r="L35" i="15"/>
  <c r="N4" i="15" l="1"/>
  <c r="I3277" i="1"/>
  <c r="N5" i="15" l="1"/>
  <c r="I3278" i="1"/>
  <c r="N6" i="15" l="1"/>
  <c r="I3279" i="1"/>
  <c r="N7" i="15" l="1"/>
  <c r="I3280" i="1"/>
  <c r="N8" i="15" l="1"/>
  <c r="I3281" i="1"/>
  <c r="N9" i="15" l="1"/>
  <c r="I3282" i="1"/>
  <c r="N10" i="15" l="1"/>
  <c r="I3283" i="1"/>
  <c r="N11" i="15" l="1"/>
  <c r="I3284" i="1"/>
  <c r="N12" i="15" l="1"/>
  <c r="I3285" i="1"/>
  <c r="N13" i="15" l="1"/>
  <c r="I3286" i="1"/>
  <c r="N14" i="15" l="1"/>
  <c r="I3287" i="1"/>
  <c r="N15" i="15" l="1"/>
  <c r="I3288" i="1"/>
  <c r="N16" i="15" l="1"/>
  <c r="I3289" i="1"/>
  <c r="N17" i="15" l="1"/>
  <c r="I3290" i="1"/>
  <c r="N18" i="15" l="1"/>
  <c r="I3291" i="1"/>
  <c r="N19" i="15" l="1"/>
  <c r="I3292" i="1"/>
  <c r="N20" i="15" l="1"/>
  <c r="I3293" i="1"/>
  <c r="N21" i="15" l="1"/>
  <c r="I3294" i="1"/>
  <c r="N22" i="15" l="1"/>
  <c r="I3295" i="1"/>
  <c r="N23" i="15" l="1"/>
  <c r="I3296" i="1"/>
  <c r="N24" i="15" l="1"/>
  <c r="I3297" i="1"/>
  <c r="N25" i="15" l="1"/>
  <c r="I3298" i="1"/>
  <c r="N26" i="15" l="1"/>
  <c r="I3299" i="1"/>
  <c r="N27" i="15" l="1"/>
  <c r="I3300" i="1"/>
  <c r="N28" i="15" l="1"/>
  <c r="I3301" i="1"/>
  <c r="N29" i="15" l="1"/>
  <c r="I3302" i="1"/>
  <c r="N30" i="15" l="1"/>
  <c r="I3303" i="1"/>
  <c r="N31" i="15" l="1"/>
  <c r="I3304" i="1"/>
  <c r="N32" i="15" l="1"/>
  <c r="I3305" i="1"/>
  <c r="N33" i="15" l="1"/>
  <c r="I3306" i="1"/>
  <c r="P3" i="15" l="1"/>
  <c r="I3307" i="1"/>
  <c r="N35" i="15"/>
  <c r="N36" i="15"/>
  <c r="P4" i="15" l="1"/>
  <c r="I3308" i="1"/>
  <c r="P5" i="15" l="1"/>
  <c r="I3309" i="1"/>
  <c r="P6" i="15" l="1"/>
  <c r="I3310" i="1"/>
  <c r="P7" i="15" l="1"/>
  <c r="I3311" i="1"/>
  <c r="P8" i="15" l="1"/>
  <c r="I3312" i="1"/>
  <c r="P9" i="15" l="1"/>
  <c r="I3313" i="1"/>
  <c r="P10" i="15" l="1"/>
  <c r="I3314" i="1"/>
  <c r="P11" i="15" l="1"/>
  <c r="I3315" i="1"/>
  <c r="P12" i="15" l="1"/>
  <c r="I3316" i="1"/>
  <c r="P13" i="15" l="1"/>
  <c r="I3317" i="1"/>
  <c r="P14" i="15" l="1"/>
  <c r="I3318" i="1"/>
  <c r="P15" i="15" l="1"/>
  <c r="I3319" i="1"/>
  <c r="P16" i="15" l="1"/>
  <c r="I3320" i="1"/>
  <c r="P17" i="15" l="1"/>
  <c r="I3321" i="1"/>
  <c r="P18" i="15" l="1"/>
  <c r="I3322" i="1"/>
  <c r="P19" i="15" l="1"/>
  <c r="I3323" i="1"/>
  <c r="P20" i="15" l="1"/>
  <c r="I3324" i="1"/>
  <c r="P21" i="15" l="1"/>
  <c r="I3325" i="1"/>
  <c r="P22" i="15" l="1"/>
  <c r="I3326" i="1"/>
  <c r="P23" i="15" l="1"/>
  <c r="I3327" i="1"/>
  <c r="P24" i="15" l="1"/>
  <c r="I3328" i="1"/>
  <c r="P25" i="15" l="1"/>
  <c r="I3329" i="1"/>
  <c r="P26" i="15" l="1"/>
  <c r="I3330" i="1"/>
  <c r="P27" i="15" l="1"/>
  <c r="I3331" i="1"/>
  <c r="P28" i="15" l="1"/>
  <c r="I3332" i="1"/>
  <c r="P29" i="15" l="1"/>
  <c r="I3333" i="1"/>
  <c r="P30" i="15" l="1"/>
  <c r="I3334" i="1"/>
  <c r="P31" i="15" l="1"/>
  <c r="I3335" i="1"/>
  <c r="P32" i="15" l="1"/>
  <c r="I3336" i="1"/>
  <c r="P33" i="15" l="1"/>
  <c r="I3337" i="1"/>
  <c r="R3" i="15" l="1"/>
  <c r="I3338" i="1"/>
  <c r="P36" i="15"/>
  <c r="P35" i="15"/>
  <c r="R4" i="15" l="1"/>
  <c r="I3339" i="1"/>
  <c r="R5" i="15" l="1"/>
  <c r="I3340" i="1"/>
  <c r="R6" i="15" l="1"/>
  <c r="I3341" i="1"/>
  <c r="R7" i="15" l="1"/>
  <c r="I3342" i="1"/>
  <c r="R8" i="15" l="1"/>
  <c r="I3343" i="1"/>
  <c r="R9" i="15" l="1"/>
  <c r="I3344" i="1"/>
  <c r="R10" i="15" l="1"/>
  <c r="I3345" i="1"/>
  <c r="R11" i="15" l="1"/>
  <c r="I3346" i="1"/>
  <c r="R12" i="15" l="1"/>
  <c r="I3347" i="1"/>
  <c r="R13" i="15" l="1"/>
  <c r="I3348" i="1"/>
  <c r="R14" i="15" l="1"/>
  <c r="I3349" i="1"/>
  <c r="R15" i="15" l="1"/>
  <c r="I3350" i="1"/>
  <c r="R16" i="15" l="1"/>
  <c r="I3351" i="1"/>
  <c r="R17" i="15" l="1"/>
  <c r="I3352" i="1"/>
  <c r="R18" i="15" l="1"/>
  <c r="I3353" i="1"/>
  <c r="R19" i="15" l="1"/>
  <c r="I3354" i="1"/>
  <c r="R20" i="15" l="1"/>
  <c r="I3355" i="1"/>
  <c r="R21" i="15" l="1"/>
  <c r="I3356" i="1"/>
  <c r="R22" i="15" l="1"/>
  <c r="I3357" i="1"/>
  <c r="R23" i="15" l="1"/>
  <c r="I3358" i="1"/>
  <c r="R24" i="15" l="1"/>
  <c r="I3359" i="1"/>
  <c r="R25" i="15" l="1"/>
  <c r="I3360" i="1"/>
  <c r="R26" i="15" l="1"/>
  <c r="I3361" i="1"/>
  <c r="R27" i="15" l="1"/>
  <c r="I3362" i="1"/>
  <c r="R28" i="15" l="1"/>
  <c r="I3363" i="1"/>
  <c r="R29" i="15" l="1"/>
  <c r="I3364" i="1"/>
  <c r="R30" i="15" l="1"/>
  <c r="I3365" i="1"/>
  <c r="R31" i="15" l="1"/>
  <c r="I3366" i="1"/>
  <c r="R32" i="15" l="1"/>
  <c r="I3367" i="1"/>
  <c r="T3" i="15" l="1"/>
  <c r="I3368" i="1"/>
  <c r="R35" i="15"/>
  <c r="R36" i="15"/>
  <c r="T4" i="15" l="1"/>
  <c r="I3369" i="1"/>
  <c r="T5" i="15" l="1"/>
  <c r="I3370" i="1"/>
  <c r="T6" i="15" l="1"/>
  <c r="I3371" i="1"/>
  <c r="T7" i="15" l="1"/>
  <c r="I3372" i="1"/>
  <c r="T8" i="15" l="1"/>
  <c r="I3373" i="1"/>
  <c r="T9" i="15" l="1"/>
  <c r="I3374" i="1"/>
  <c r="T10" i="15" l="1"/>
  <c r="I3375" i="1"/>
  <c r="T11" i="15" l="1"/>
  <c r="I3376" i="1"/>
  <c r="T12" i="15" l="1"/>
  <c r="I3377" i="1"/>
  <c r="T13" i="15" l="1"/>
  <c r="I3378" i="1"/>
  <c r="T14" i="15" l="1"/>
  <c r="I3379" i="1"/>
  <c r="T15" i="15" l="1"/>
  <c r="I3380" i="1"/>
  <c r="T16" i="15" l="1"/>
  <c r="I3381" i="1"/>
  <c r="T17" i="15" l="1"/>
  <c r="I3382" i="1"/>
  <c r="T18" i="15" l="1"/>
  <c r="I3383" i="1"/>
  <c r="T19" i="15" l="1"/>
  <c r="I3384" i="1"/>
  <c r="T20" i="15" l="1"/>
  <c r="I3385" i="1"/>
  <c r="T21" i="15" l="1"/>
  <c r="I3386" i="1"/>
  <c r="T22" i="15" l="1"/>
  <c r="I3387" i="1"/>
  <c r="T23" i="15" l="1"/>
  <c r="I3388" i="1"/>
  <c r="T24" i="15" l="1"/>
  <c r="I3389" i="1"/>
  <c r="T25" i="15" l="1"/>
  <c r="I3390" i="1"/>
  <c r="T26" i="15" l="1"/>
  <c r="I3391" i="1"/>
  <c r="T27" i="15" l="1"/>
  <c r="I3392" i="1"/>
  <c r="T28" i="15" l="1"/>
  <c r="I3393" i="1"/>
  <c r="T29" i="15" l="1"/>
  <c r="I3394" i="1"/>
  <c r="T30" i="15" l="1"/>
  <c r="I3395" i="1"/>
  <c r="T31" i="15" l="1"/>
  <c r="I3396" i="1"/>
  <c r="T32" i="15" l="1"/>
  <c r="I3397" i="1"/>
  <c r="T33" i="15" l="1"/>
  <c r="I3398" i="1"/>
  <c r="V3" i="15" l="1"/>
  <c r="I3399" i="1"/>
  <c r="T35" i="15"/>
  <c r="T36" i="15"/>
  <c r="V4" i="15" l="1"/>
  <c r="I3400" i="1"/>
  <c r="V5" i="15" l="1"/>
  <c r="I3401" i="1"/>
  <c r="V6" i="15" l="1"/>
  <c r="I3402" i="1"/>
  <c r="V7" i="15" l="1"/>
  <c r="I3403" i="1"/>
  <c r="V8" i="15" l="1"/>
  <c r="I3404" i="1"/>
  <c r="V9" i="15" l="1"/>
  <c r="I3405" i="1"/>
  <c r="V10" i="15" l="1"/>
  <c r="I3406" i="1"/>
  <c r="V11" i="15" l="1"/>
  <c r="I3407" i="1"/>
  <c r="V12" i="15" l="1"/>
  <c r="I3408" i="1"/>
  <c r="V13" i="15" l="1"/>
  <c r="I3409" i="1"/>
  <c r="V14" i="15" l="1"/>
  <c r="I3410" i="1"/>
  <c r="V15" i="15" l="1"/>
  <c r="I3411" i="1"/>
  <c r="V16" i="15" l="1"/>
  <c r="I3412" i="1"/>
  <c r="V17" i="15" l="1"/>
  <c r="I3413" i="1"/>
  <c r="V18" i="15" l="1"/>
  <c r="I3414" i="1"/>
  <c r="V19" i="15" l="1"/>
  <c r="I3415" i="1"/>
  <c r="V20" i="15" l="1"/>
  <c r="I3416" i="1"/>
  <c r="V21" i="15" l="1"/>
  <c r="I3417" i="1"/>
  <c r="V22" i="15" l="1"/>
  <c r="I3418" i="1"/>
  <c r="V23" i="15" l="1"/>
  <c r="I3419" i="1"/>
  <c r="V24" i="15" l="1"/>
  <c r="I3420" i="1"/>
  <c r="V25" i="15" l="1"/>
  <c r="I3421" i="1"/>
  <c r="V26" i="15" l="1"/>
  <c r="I3422" i="1"/>
  <c r="V27" i="15" l="1"/>
  <c r="I3423" i="1"/>
  <c r="V28" i="15" l="1"/>
  <c r="I3424" i="1"/>
  <c r="V29" i="15" l="1"/>
  <c r="I3425" i="1"/>
  <c r="V30" i="15" l="1"/>
  <c r="I3426" i="1"/>
  <c r="V31" i="15" l="1"/>
  <c r="I3427" i="1"/>
  <c r="V32" i="15" l="1"/>
  <c r="I3428" i="1"/>
  <c r="X3" i="15" l="1"/>
  <c r="I3429" i="1"/>
  <c r="V36" i="15"/>
  <c r="V35" i="15"/>
  <c r="X4" i="15" l="1"/>
  <c r="I3430" i="1"/>
  <c r="X5" i="15" l="1"/>
  <c r="I3431" i="1"/>
  <c r="X6" i="15" l="1"/>
  <c r="I3432" i="1"/>
  <c r="X7" i="15" l="1"/>
  <c r="I3433" i="1"/>
  <c r="X8" i="15" l="1"/>
  <c r="I3434" i="1"/>
  <c r="X9" i="15" l="1"/>
  <c r="I3435" i="1"/>
  <c r="X10" i="15" l="1"/>
  <c r="I3436" i="1"/>
  <c r="X11" i="15" l="1"/>
  <c r="I3437" i="1"/>
  <c r="X12" i="15" l="1"/>
  <c r="I3438" i="1"/>
  <c r="X13" i="15" l="1"/>
  <c r="I3439" i="1"/>
  <c r="X14" i="15" l="1"/>
  <c r="I3440" i="1"/>
  <c r="X15" i="15" l="1"/>
  <c r="I3441" i="1"/>
  <c r="X16" i="15" l="1"/>
  <c r="I3442" i="1"/>
  <c r="X17" i="15" l="1"/>
  <c r="I3443" i="1"/>
  <c r="X18" i="15" l="1"/>
  <c r="I3444" i="1"/>
  <c r="X19" i="15" l="1"/>
  <c r="I3445" i="1"/>
  <c r="X20" i="15" l="1"/>
  <c r="I3446" i="1"/>
  <c r="X21" i="15" l="1"/>
  <c r="I3447" i="1"/>
  <c r="X22" i="15" l="1"/>
  <c r="I3448" i="1"/>
  <c r="X23" i="15" l="1"/>
  <c r="I3449" i="1"/>
  <c r="X24" i="15" l="1"/>
  <c r="I3450" i="1"/>
  <c r="X25" i="15" l="1"/>
  <c r="I3451" i="1"/>
  <c r="X26" i="15" l="1"/>
  <c r="I3452" i="1"/>
  <c r="X27" i="15" l="1"/>
  <c r="I3453" i="1"/>
  <c r="X28" i="15" l="1"/>
  <c r="I3454" i="1"/>
  <c r="X29" i="15" l="1"/>
  <c r="I3455" i="1"/>
  <c r="X30" i="15" l="1"/>
  <c r="I3456" i="1"/>
  <c r="X31" i="15" l="1"/>
  <c r="I3457" i="1"/>
  <c r="X32" i="15" l="1"/>
  <c r="I3458" i="1"/>
  <c r="X33" i="15" s="1"/>
  <c r="X35" i="15" l="1"/>
  <c r="X36" i="15"/>
</calcChain>
</file>

<file path=xl/sharedStrings.xml><?xml version="1.0" encoding="utf-8"?>
<sst xmlns="http://schemas.openxmlformats.org/spreadsheetml/2006/main" count="436" uniqueCount="48">
  <si>
    <t xml:space="preserve">Calcul CMO </t>
  </si>
  <si>
    <t>Début</t>
  </si>
  <si>
    <t>Fin</t>
  </si>
  <si>
    <t>Période 1</t>
  </si>
  <si>
    <t>Période 2</t>
  </si>
  <si>
    <t>Période 3</t>
  </si>
  <si>
    <t>Période 4</t>
  </si>
  <si>
    <t>Période 5</t>
  </si>
  <si>
    <t>Période 6</t>
  </si>
  <si>
    <t>Période 7</t>
  </si>
  <si>
    <t>Période 8</t>
  </si>
  <si>
    <t>Période 9</t>
  </si>
  <si>
    <t>Nombre de jours</t>
  </si>
  <si>
    <t>Plein traitement</t>
  </si>
  <si>
    <t>Demi-traitement</t>
  </si>
  <si>
    <t>PLEIN</t>
  </si>
  <si>
    <t>DEMI</t>
  </si>
  <si>
    <t>Cumul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</si>
  <si>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</si>
  <si>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</si>
  <si>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</si>
  <si>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</si>
  <si>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</si>
  <si>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</si>
  <si>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</si>
  <si>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</si>
  <si>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</si>
  <si>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</si>
  <si>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</si>
  <si>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</si>
  <si>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/ période</t>
  </si>
  <si>
    <t>PT</t>
  </si>
  <si>
    <t>DT</t>
  </si>
  <si>
    <t>Année 2017</t>
  </si>
  <si>
    <t>Année 2018</t>
  </si>
  <si>
    <t>Année 2019</t>
  </si>
  <si>
    <t>Année 2020</t>
  </si>
  <si>
    <t>Consignes :</t>
  </si>
  <si>
    <t>Résultat :</t>
  </si>
  <si>
    <t>Retrouvez vos périodes plein / demi traitement calculées dans les calendriers par feuille de calcul</t>
  </si>
  <si>
    <t>Année N</t>
  </si>
  <si>
    <t>Année N-1</t>
  </si>
  <si>
    <t>- Sur la feuille "Saisie données", la première par défaut, inscrivez vos dates de début et de fin de CMO pour l'année N-1 dans la ligne "Année N-1", dans les cellules jaunes.
- Inscrivez vos dates de début et de fin de CMO pour l'année N dans la ligne "Année N", dans les cellules oranges.</t>
  </si>
  <si>
    <t>Année 2021</t>
  </si>
  <si>
    <t>Année 2022</t>
  </si>
  <si>
    <t>Année 2023</t>
  </si>
  <si>
    <t>Année 2024</t>
  </si>
  <si>
    <t>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</si>
</sst>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/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164" fontId="0" fillId="0" borderId="0" xfId="0" applyNumberFormat="1"/>
    <xf numFmtId="14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7" borderId="5" xfId="0" applyNumberFormat="1" applyFill="1" applyBorder="1" applyProtection="1">
      <protection locked="0"/>
    </xf>
    <xf numFmtId="14" fontId="0" fillId="7" borderId="6" xfId="0" applyNumberFormat="1" applyFill="1" applyBorder="1" applyProtection="1">
      <protection locked="0"/>
    </xf>
    <xf numFmtId="14" fontId="0" fillId="7" borderId="4" xfId="0" applyNumberFormat="1" applyFill="1" applyBorder="1" applyProtection="1">
      <protection locked="0"/>
    </xf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9" borderId="2" xfId="0" applyFill="1" applyBorder="1"/>
    <xf numFmtId="0" fontId="0" fillId="6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56"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degree="27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rgb="FF00B05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1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730250</xdr:colOff>
      <xdr:row>0</xdr:row>
      <xdr:rowOff>158750</xdr:rowOff>
    </xdr:from>
    <xdr:to>
      <xdr:col>6</xdr:col>
      <xdr:colOff>553172</xdr:colOff>
      <xdr:row>1</xdr:row>
      <xdr:rowOff>719666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7" y="158750"/>
          <a:ext cx="2426422" cy="994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U3458"/>
  <sheetViews>
    <sheetView tabSelected="1" zoomScale="90" zoomScaleNormal="90" workbookViewId="0">
      <selection activeCell="E19" sqref="E19"/>
    </sheetView>
  </sheetViews>
  <sheetFormatPr baseColWidth="10" defaultRowHeight="15" x14ac:dyDescent="0.25"/>
  <cols>
    <col min="1" max="1" width="16.85546875" customWidth="1"/>
    <col min="3" max="3" width="2" customWidth="1"/>
    <col min="4" max="4" width="16.140625" bestFit="1" customWidth="1"/>
    <col min="7" max="7" width="12" bestFit="1" customWidth="1"/>
    <col min="9" max="9" width="12" bestFit="1" customWidth="1"/>
    <col min="10" max="10" width="16.42578125" bestFit="1" customWidth="1"/>
    <col min="11" max="12" width="12" bestFit="1" customWidth="1"/>
  </cols>
  <sheetData>
    <row r="1" spans="1:21" ht="33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69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33" customHeight="1" x14ac:dyDescent="0.25">
      <c r="A3" s="22" t="s">
        <v>37</v>
      </c>
      <c r="B3" s="32" t="s">
        <v>42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.75" thickBot="1" x14ac:dyDescent="0.3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.75" thickBot="1" x14ac:dyDescent="0.3">
      <c r="A5" s="7" t="s">
        <v>13</v>
      </c>
      <c r="B5" s="19">
        <v>90</v>
      </c>
      <c r="D5" s="8" t="s">
        <v>14</v>
      </c>
      <c r="E5" s="20">
        <v>270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.75" thickBot="1" x14ac:dyDescent="0.3">
      <c r="D6" s="25" t="s">
        <v>3</v>
      </c>
      <c r="E6" s="25"/>
      <c r="F6" s="25" t="s">
        <v>4</v>
      </c>
      <c r="G6" s="25"/>
      <c r="H6" s="25" t="s">
        <v>5</v>
      </c>
      <c r="I6" s="25"/>
      <c r="J6" s="25" t="s">
        <v>6</v>
      </c>
      <c r="K6" s="25"/>
      <c r="L6" s="25" t="s">
        <v>7</v>
      </c>
      <c r="M6" s="25"/>
      <c r="N6" s="25" t="s">
        <v>8</v>
      </c>
      <c r="O6" s="25"/>
      <c r="P6" s="25" t="s">
        <v>9</v>
      </c>
      <c r="Q6" s="25"/>
      <c r="R6" s="25" t="s">
        <v>10</v>
      </c>
      <c r="S6" s="25"/>
      <c r="T6" s="25" t="s">
        <v>11</v>
      </c>
      <c r="U6" s="25"/>
    </row>
    <row r="7" spans="1:21" ht="15.75" thickBot="1" x14ac:dyDescent="0.3">
      <c r="D7" s="4" t="s">
        <v>1</v>
      </c>
      <c r="E7" s="5" t="s">
        <v>2</v>
      </c>
      <c r="F7" s="4" t="s">
        <v>1</v>
      </c>
      <c r="G7" s="5" t="s">
        <v>2</v>
      </c>
      <c r="H7" s="4" t="s">
        <v>1</v>
      </c>
      <c r="I7" s="5" t="s">
        <v>2</v>
      </c>
      <c r="J7" s="4" t="s">
        <v>1</v>
      </c>
      <c r="K7" s="5" t="s">
        <v>2</v>
      </c>
      <c r="L7" s="4" t="s">
        <v>1</v>
      </c>
      <c r="M7" s="5" t="s">
        <v>2</v>
      </c>
      <c r="N7" s="4" t="s">
        <v>1</v>
      </c>
      <c r="O7" s="5" t="s">
        <v>2</v>
      </c>
      <c r="P7" s="4" t="s">
        <v>1</v>
      </c>
      <c r="Q7" s="5" t="s">
        <v>2</v>
      </c>
      <c r="R7" s="4" t="s">
        <v>1</v>
      </c>
      <c r="S7" s="5" t="s">
        <v>2</v>
      </c>
      <c r="T7" s="4" t="s">
        <v>1</v>
      </c>
      <c r="U7" s="5" t="s">
        <v>2</v>
      </c>
    </row>
    <row r="8" spans="1:21" x14ac:dyDescent="0.25">
      <c r="A8" s="27" t="s">
        <v>41</v>
      </c>
      <c r="B8" s="28"/>
      <c r="C8" s="29"/>
      <c r="D8" s="10"/>
      <c r="E8" s="11"/>
      <c r="F8" s="12"/>
      <c r="G8" s="11"/>
      <c r="H8" s="12"/>
      <c r="I8" s="11"/>
      <c r="J8" s="12"/>
      <c r="K8" s="11"/>
      <c r="L8" s="12"/>
      <c r="M8" s="11"/>
      <c r="N8" s="12"/>
      <c r="O8" s="11"/>
      <c r="P8" s="12"/>
      <c r="Q8" s="11"/>
      <c r="R8" s="12"/>
      <c r="S8" s="11"/>
      <c r="T8" s="12"/>
      <c r="U8" s="11"/>
    </row>
    <row r="9" spans="1:21" ht="15.75" thickBot="1" x14ac:dyDescent="0.3">
      <c r="A9" s="30" t="s">
        <v>12</v>
      </c>
      <c r="B9" s="30"/>
      <c r="C9" s="24"/>
      <c r="D9" s="23">
        <f>IF(OR(ISBLANK(D8),ISBLANK(E8)),0,(E8-D8)+1)</f>
        <v>0</v>
      </c>
      <c r="E9" s="24"/>
      <c r="F9" s="23">
        <f>IF(OR(ISBLANK(F8),ISBLANK(G8)),0,(G8-F8)+1)</f>
        <v>0</v>
      </c>
      <c r="G9" s="24"/>
      <c r="H9" s="23">
        <f>IF(OR(ISBLANK(H8),ISBLANK(I8)),0,(I8-H8)+1)</f>
        <v>0</v>
      </c>
      <c r="I9" s="24"/>
      <c r="J9" s="23">
        <f>IF(OR(ISBLANK(J8),ISBLANK(K8)),0,(K8-J8)+1)</f>
        <v>0</v>
      </c>
      <c r="K9" s="24"/>
      <c r="L9" s="23">
        <f>IF(OR(ISBLANK(L8),ISBLANK(M8)),0,(M8-L8)+1)</f>
        <v>0</v>
      </c>
      <c r="M9" s="24"/>
      <c r="N9" s="23">
        <f>IF(OR(ISBLANK(N8),ISBLANK(O8)),0,(O8-N8)+1)</f>
        <v>0</v>
      </c>
      <c r="O9" s="24"/>
      <c r="P9" s="23">
        <f>IF(OR(ISBLANK(P8),ISBLANK(Q8)),0,(Q8-P8)+1)</f>
        <v>0</v>
      </c>
      <c r="Q9" s="24"/>
      <c r="R9" s="23">
        <f>IF(OR(ISBLANK(R8),ISBLANK(S8)),0,(S8-R8)+1)</f>
        <v>0</v>
      </c>
      <c r="S9" s="24"/>
      <c r="T9" s="23">
        <f>IF(OR(ISBLANK(T8),ISBLANK(U8)),0,(U8-T8)+1)</f>
        <v>0</v>
      </c>
      <c r="U9" s="24"/>
    </row>
    <row r="10" spans="1:2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26" t="s">
        <v>30</v>
      </c>
      <c r="B11" s="26"/>
      <c r="C11" s="26"/>
      <c r="D11" s="6" t="s">
        <v>15</v>
      </c>
      <c r="E11" s="6">
        <f>IF($D$9&lt;=$B$5,$D$9,90)</f>
        <v>0</v>
      </c>
      <c r="F11" s="6" t="s">
        <v>15</v>
      </c>
      <c r="G11" s="6">
        <f>IF(F9+D9&lt;=$B$5,F9,IF((D9&lt;$B$5),$B$5-(D9),0))</f>
        <v>0</v>
      </c>
      <c r="H11" s="6" t="s">
        <v>15</v>
      </c>
      <c r="I11" s="6">
        <f>IF(D9+F9+H9&lt;=$B$5,H9,IF((F9+D9&lt;$B$5),$B$5-(F9+D9),0))</f>
        <v>0</v>
      </c>
      <c r="J11" s="6" t="s">
        <v>15</v>
      </c>
      <c r="K11" s="6">
        <f>IF(J9+D9+H9+J9&lt;=$B$5,J9,IF((H9+F9+D9&lt;$B$5),$B$5-(H9+F9+D9),0))</f>
        <v>0</v>
      </c>
      <c r="L11" s="6" t="s">
        <v>15</v>
      </c>
      <c r="M11" s="6">
        <f>IF(D9+F9+H9+L9+J9&lt;=$B$5,L9,IF((J9+H9+F9+D9&lt;$B$5),$B$5-(J9+H9+F9+D9),0))</f>
        <v>0</v>
      </c>
      <c r="N11" s="6" t="s">
        <v>15</v>
      </c>
      <c r="O11" s="6">
        <f>IF(D9+F9+H9+L9+J9+N9&lt;=$B$5,N9,IF((J9+H9+F9+D9+L9&lt;$B$5),$B$5-(J9+H9+F9+D9+L9),0))</f>
        <v>0</v>
      </c>
      <c r="P11" s="6" t="s">
        <v>15</v>
      </c>
      <c r="Q11" s="6">
        <f>IF(D9+F9+H9+L9+J9+N9+P9&lt;=$B$5,P9,IF((J9+H9+F9+D9+L9+N9&lt;$B$5),$B$5-(J9+H9+F9+D9+L9+N9),0))</f>
        <v>0</v>
      </c>
      <c r="R11" s="6" t="s">
        <v>15</v>
      </c>
      <c r="S11" s="6">
        <f>IF(D9+F9+H9+L9+J9+N9+P9+R9&lt;=$B$5,R9,IF((J9+H9+F9+D9+L9+N9+P9&lt;$B$5),$B$5-(J9+H9+F9+D9+L9+N9+P9),0))</f>
        <v>0</v>
      </c>
      <c r="T11" s="6" t="s">
        <v>15</v>
      </c>
      <c r="U11" s="6">
        <f>IF(D9+F9+H9+L9+J9+N9+P9+R9+T9&lt;=$B$5,T9,IF((J9+H9+F9+D9+L9+N9+P9+R9&lt;$B$5),$B$5-(J9+H9+F9+D9+L9+N9+P9+R9),0))</f>
        <v>0</v>
      </c>
    </row>
    <row r="12" spans="1:21" x14ac:dyDescent="0.25">
      <c r="A12" s="26"/>
      <c r="B12" s="26"/>
      <c r="C12" s="26"/>
      <c r="D12" s="6" t="s">
        <v>16</v>
      </c>
      <c r="E12" s="6">
        <f>IF(AND(D9&gt;=$B$5,D9&lt;&gt;0),(D9)-$B$5,0)</f>
        <v>0</v>
      </c>
      <c r="F12" s="6" t="s">
        <v>16</v>
      </c>
      <c r="G12" s="6">
        <f>IF(AND(D9+G9&gt;=$B$5,F9&lt;&gt;0),IF((D9)&gt;=$B$5,F9,(F9+D9)-$B$5),0)</f>
        <v>0</v>
      </c>
      <c r="H12" s="6" t="s">
        <v>16</v>
      </c>
      <c r="I12" s="6">
        <f>IF(AND(D9+G9+H9&gt;=$B$5,H9&lt;&gt;0),IF((F9+D9)&gt;=$B$5,H9,(F9+D9+H9)-$B$5),0)</f>
        <v>0</v>
      </c>
      <c r="J12" s="6" t="s">
        <v>16</v>
      </c>
      <c r="K12" s="6">
        <f>IF(AND(D9+G9+H9+J9&gt;=$B$5,J9&lt;&gt;0),IF((H9+F9+D9)&gt;=$B$5,J9,(F9+D9+H9+J9)-$B$5),0)</f>
        <v>0</v>
      </c>
      <c r="L12" s="6" t="s">
        <v>16</v>
      </c>
      <c r="M12" s="6">
        <f>IF(AND(D9+G9+H9+J9+L9&gt;=$B$5,L9&lt;&gt;0),IF((J9+H9+F9+D9)&gt;=$B$5,L9,(F9+D9+H9+J9+L9)-$B$5),0)</f>
        <v>0</v>
      </c>
      <c r="N12" s="6" t="s">
        <v>16</v>
      </c>
      <c r="O12" s="6">
        <f>IF(AND(D9+G9+H9+J9+L9+N9&gt;=$B$5,N9&lt;&gt;0),IF((L9+J9+H9+F9+D9)&gt;=$B$5,N9,(F9+D9+H9+J9+L9+N9)-$B$5),0)</f>
        <v>0</v>
      </c>
      <c r="P12" s="6" t="s">
        <v>16</v>
      </c>
      <c r="Q12" s="6">
        <f>IF(AND(D9+G9+H9+J9+L9+N9+P9&gt;=$B$5,P9&lt;&gt;0),IF((L9+J9+H9+F9+D9+N9)&gt;=$B$5,P9,(F9+D9+H9+J9+L9+N9+P9)-$B$5),0)</f>
        <v>0</v>
      </c>
      <c r="R12" s="6" t="s">
        <v>16</v>
      </c>
      <c r="S12" s="6">
        <f>IF(AND(D9+G9+H9+J9+L9+N9+P9+R9&gt;=$B$5,R9&lt;&gt;0),IF((L9+J9+H9+F9+D9+N9+P9)&gt;=$B$5,R9,(F9+D9+H9+J9+L9+N9+P9+R9)-$B$5),0)</f>
        <v>0</v>
      </c>
      <c r="T12" s="6" t="s">
        <v>16</v>
      </c>
      <c r="U12" s="6">
        <f>IF(AND(D9+G9+H9+J9+L9+N9+P9+R9+T9&gt;=$B$5,T9&lt;&gt;0),IF((L9+J9+H9+F9+D9+N9+P9+R9)&gt;=$B$5,T9,(F9+D9+H9+J9+L9+N9+P9+R9+T9)-$B$5),0)</f>
        <v>0</v>
      </c>
    </row>
    <row r="13" spans="1:2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26" t="s">
        <v>17</v>
      </c>
      <c r="B14" s="26"/>
      <c r="C14" s="26"/>
      <c r="D14" s="6" t="s">
        <v>15</v>
      </c>
      <c r="E14" s="6">
        <f>E11</f>
        <v>0</v>
      </c>
      <c r="F14" s="6" t="s">
        <v>15</v>
      </c>
      <c r="G14" s="6">
        <f>G11+E11</f>
        <v>0</v>
      </c>
      <c r="H14" s="6" t="s">
        <v>15</v>
      </c>
      <c r="I14" s="6">
        <f>I11+G11+E11</f>
        <v>0</v>
      </c>
      <c r="J14" s="6" t="s">
        <v>15</v>
      </c>
      <c r="K14" s="6">
        <f>K11+I11+G11+E11</f>
        <v>0</v>
      </c>
      <c r="L14" s="6" t="s">
        <v>15</v>
      </c>
      <c r="M14" s="6">
        <f>M11+K11+I11+G11+E11</f>
        <v>0</v>
      </c>
      <c r="N14" s="6" t="s">
        <v>15</v>
      </c>
      <c r="O14" s="6">
        <f>O11+M11+K11+I11+G11+E11</f>
        <v>0</v>
      </c>
      <c r="P14" s="6" t="s">
        <v>15</v>
      </c>
      <c r="Q14" s="6">
        <f>Q11+O11+M11+K11+I11+G11+E11</f>
        <v>0</v>
      </c>
      <c r="R14" s="6" t="s">
        <v>15</v>
      </c>
      <c r="S14" s="6">
        <f>S11+Q11+O11+M11+K11+I11+G11+E11</f>
        <v>0</v>
      </c>
      <c r="T14" s="6" t="s">
        <v>15</v>
      </c>
      <c r="U14" s="6">
        <f>U11+S11+Q11+O11+M11+K11+I11+G11+E11</f>
        <v>0</v>
      </c>
    </row>
    <row r="15" spans="1:21" x14ac:dyDescent="0.25">
      <c r="A15" s="26"/>
      <c r="B15" s="26"/>
      <c r="C15" s="26"/>
      <c r="D15" s="6" t="s">
        <v>16</v>
      </c>
      <c r="E15" s="6">
        <f>E12</f>
        <v>0</v>
      </c>
      <c r="F15" s="6" t="s">
        <v>16</v>
      </c>
      <c r="G15" s="6">
        <f>G12+E12</f>
        <v>0</v>
      </c>
      <c r="H15" s="6" t="s">
        <v>16</v>
      </c>
      <c r="I15" s="6">
        <f>I12+G12+E12</f>
        <v>0</v>
      </c>
      <c r="J15" s="6" t="s">
        <v>16</v>
      </c>
      <c r="K15" s="6">
        <f>K12+I12+G12+E12</f>
        <v>0</v>
      </c>
      <c r="L15" s="6" t="s">
        <v>16</v>
      </c>
      <c r="M15" s="6">
        <f>M12+K12+I12+G12+E12</f>
        <v>0</v>
      </c>
      <c r="N15" s="6" t="s">
        <v>16</v>
      </c>
      <c r="O15" s="6">
        <f>O12+M12+K12+I12+G12+E12</f>
        <v>0</v>
      </c>
      <c r="P15" s="6" t="s">
        <v>16</v>
      </c>
      <c r="Q15" s="6">
        <f>Q12+O12+M12+K12+I12+G12+E12</f>
        <v>0</v>
      </c>
      <c r="R15" s="6" t="s">
        <v>16</v>
      </c>
      <c r="S15" s="6">
        <f>S12+Q12+O12+M12+K12+I12+G12+E12</f>
        <v>0</v>
      </c>
      <c r="T15" s="6" t="s">
        <v>16</v>
      </c>
      <c r="U15" s="6">
        <f>U12+S12+Q12+O12+M12+K12+I12+G12+E12</f>
        <v>0</v>
      </c>
    </row>
    <row r="16" spans="1:2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thickBot="1" x14ac:dyDescent="0.3">
      <c r="D17" s="25" t="s">
        <v>3</v>
      </c>
      <c r="E17" s="25"/>
      <c r="F17" s="25" t="s">
        <v>4</v>
      </c>
      <c r="G17" s="25"/>
      <c r="H17" s="25" t="s">
        <v>5</v>
      </c>
      <c r="I17" s="25"/>
      <c r="J17" s="25" t="s">
        <v>6</v>
      </c>
      <c r="K17" s="25"/>
      <c r="L17" s="25" t="s">
        <v>7</v>
      </c>
      <c r="M17" s="25"/>
      <c r="N17" s="25" t="s">
        <v>8</v>
      </c>
      <c r="O17" s="25"/>
      <c r="P17" s="25" t="s">
        <v>9</v>
      </c>
      <c r="Q17" s="25"/>
      <c r="R17" s="25" t="s">
        <v>10</v>
      </c>
      <c r="S17" s="25"/>
      <c r="T17" s="25" t="s">
        <v>11</v>
      </c>
      <c r="U17" s="25"/>
    </row>
    <row r="18" spans="1:21" ht="15.75" thickBot="1" x14ac:dyDescent="0.3">
      <c r="D18" s="4" t="s">
        <v>1</v>
      </c>
      <c r="E18" s="5" t="s">
        <v>2</v>
      </c>
      <c r="F18" s="4" t="s">
        <v>1</v>
      </c>
      <c r="G18" s="5" t="s">
        <v>2</v>
      </c>
      <c r="H18" s="4" t="s">
        <v>1</v>
      </c>
      <c r="I18" s="5" t="s">
        <v>2</v>
      </c>
      <c r="J18" s="4" t="s">
        <v>1</v>
      </c>
      <c r="K18" s="5" t="s">
        <v>2</v>
      </c>
      <c r="L18" s="4" t="s">
        <v>1</v>
      </c>
      <c r="M18" s="5" t="s">
        <v>2</v>
      </c>
      <c r="N18" s="4" t="s">
        <v>1</v>
      </c>
      <c r="O18" s="5" t="s">
        <v>2</v>
      </c>
      <c r="P18" s="4" t="s">
        <v>1</v>
      </c>
      <c r="Q18" s="5" t="s">
        <v>2</v>
      </c>
      <c r="R18" s="4" t="s">
        <v>1</v>
      </c>
      <c r="S18" s="5" t="s">
        <v>2</v>
      </c>
      <c r="T18" s="4" t="s">
        <v>1</v>
      </c>
      <c r="U18" s="5" t="s">
        <v>2</v>
      </c>
    </row>
    <row r="19" spans="1:21" x14ac:dyDescent="0.25">
      <c r="A19" s="27" t="s">
        <v>40</v>
      </c>
      <c r="B19" s="28"/>
      <c r="C19" s="29"/>
      <c r="D19" s="13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5"/>
      <c r="Q19" s="14"/>
      <c r="R19" s="15"/>
      <c r="S19" s="14"/>
      <c r="T19" s="15"/>
      <c r="U19" s="14"/>
    </row>
    <row r="20" spans="1:21" ht="15.75" thickBot="1" x14ac:dyDescent="0.3">
      <c r="A20" s="30" t="s">
        <v>12</v>
      </c>
      <c r="B20" s="30"/>
      <c r="C20" s="24"/>
      <c r="D20" s="23" t="str">
        <f>IF(OR(ISBLANK(D19),ISBLANK(E19)),"",(E19-D19)+1)</f>
        <v/>
      </c>
      <c r="E20" s="24"/>
      <c r="F20" s="23" t="str">
        <f>IF(OR(ISBLANK(F19),ISBLANK(G19)),"",(G19-F19)+1)</f>
        <v/>
      </c>
      <c r="G20" s="24"/>
      <c r="H20" s="23" t="str">
        <f>IF(OR(ISBLANK(H19),ISBLANK(I19)),"",(I19-H19)+1)</f>
        <v/>
      </c>
      <c r="I20" s="24"/>
      <c r="J20" s="23" t="str">
        <f t="shared" ref="J20" si="0">IF(OR(ISBLANK(J19),ISBLANK(K19)),"",(K19-J19)+1)</f>
        <v/>
      </c>
      <c r="K20" s="24"/>
      <c r="L20" s="23" t="str">
        <f t="shared" ref="L20" si="1">IF(OR(ISBLANK(L19),ISBLANK(M19)),"",(M19-L19)+1)</f>
        <v/>
      </c>
      <c r="M20" s="24"/>
      <c r="N20" s="23" t="str">
        <f t="shared" ref="N20" si="2">IF(OR(ISBLANK(N19),ISBLANK(O19)),"",(O19-N19)+1)</f>
        <v/>
      </c>
      <c r="O20" s="24"/>
      <c r="P20" s="23" t="str">
        <f t="shared" ref="P20" si="3">IF(OR(ISBLANK(P19),ISBLANK(Q19)),"",(Q19-P19)+1)</f>
        <v/>
      </c>
      <c r="Q20" s="24"/>
      <c r="R20" s="23" t="str">
        <f t="shared" ref="R20" si="4">IF(OR(ISBLANK(R19),ISBLANK(S19)),"",(S19-R19)+1)</f>
        <v/>
      </c>
      <c r="S20" s="24"/>
      <c r="T20" s="23" t="str">
        <f t="shared" ref="T20" si="5">IF(OR(ISBLANK(T19),ISBLANK(U19)),"",(U19-T19)+1)</f>
        <v/>
      </c>
      <c r="U20" s="24"/>
    </row>
    <row r="21" spans="1:2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1" x14ac:dyDescent="0.25">
      <c r="A23" s="22" t="s">
        <v>38</v>
      </c>
      <c r="B23" s="32" t="s">
        <v>39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2" spans="1:21" x14ac:dyDescent="0.25">
      <c r="G172" s="1">
        <v>42736</v>
      </c>
      <c r="H172" t="str">
        <f>IF(OR(AND(G172&gt;=$D$8,G172&lt;=$E$8),AND(G172&gt;=$F$8,G172&lt;=$G$8),AND(G172&gt;=$H$8,G172&lt;=$I$8),AND(G172&gt;=$J$8,G172&lt;=$K$8),AND(G172&gt;=$L$8,G172&lt;=$M$8),AND(G172&gt;=$N$8,G172&lt;=$O$8),AND(G172&gt;=$P$8,G172&lt;=$Q$8),AND(G172&gt;=$R$8,G172&lt;=$S$8),AND(G172&gt;=$T$8,G172&lt;=$U$8)),"CMO","")</f>
        <v/>
      </c>
      <c r="I172" s="2" t="str">
        <f>IF(OR(AND(G172&gt;=$D$8,G172&lt;=$E$8),AND(G172&gt;=$F$8,G172&lt;=$G$8),AND(G172&gt;=$H$8,G172&lt;=$I$8),AND(G172&gt;=$J$8,G172&lt;=$K$8),AND(G172&gt;=$L$8,G172&lt;=$M$8),AND(G172&gt;=$N$8,G172&lt;=$O$8),AND(G172&gt;=$P$8,G172&lt;=$Q$8),AND(G172&gt;=$R$8,G172&lt;=$S$8),AND(G172&gt;=$T$8,G172&lt;=$U$8)),IF(COUNTIF($H$172:H172,"CMO")&gt;90,"Demi-traitement","Plein traitement"),"")</f>
        <v/>
      </c>
    </row>
    <row r="173" spans="1:21" x14ac:dyDescent="0.25">
      <c r="G173" s="1">
        <v>42737</v>
      </c>
      <c r="H173" t="str">
        <f t="shared" ref="H173:H236" si="6">IF(OR(AND(G173&gt;=$D$8,G173&lt;=$E$8),AND(G173&gt;=$F$8,G173&lt;=$G$8),AND(G173&gt;=$H$8,G173&lt;=$I$8),AND(G173&gt;=$J$8,G173&lt;=$K$8),AND(G173&gt;=$L$8,G173&lt;=$M$8),AND(G173&gt;=$N$8,G173&lt;=$O$8),AND(G173&gt;=$P$8,G173&lt;=$Q$8),AND(G173&gt;=$R$8,G173&lt;=$S$8),AND(G173&gt;=$T$8,G173&lt;=$U$8)),"CMO","")</f>
        <v/>
      </c>
      <c r="I173" s="2" t="str">
        <f>IF(OR(AND(G173&gt;=$D$8,G173&lt;=$E$8),AND(G173&gt;=$F$8,G173&lt;=$G$8),AND(G173&gt;=$H$8,G173&lt;=$I$8),AND(G173&gt;=$J$8,G173&lt;=$K$8),AND(G173&gt;=$L$8,G173&lt;=$M$8),AND(G173&gt;=$N$8,G173&lt;=$O$8),AND(G173&gt;=$P$8,G173&lt;=$Q$8),AND(G173&gt;=$R$8,G173&lt;=$S$8),AND(G173&gt;=$T$8,G173&lt;=$U$8)),IF(COUNTIF($H$172:H173,"CMO")&gt;90,"Demi-traitement","Plein traitement"),"")</f>
        <v/>
      </c>
    </row>
    <row r="174" spans="1:21" x14ac:dyDescent="0.25">
      <c r="G174" s="1">
        <v>42738</v>
      </c>
      <c r="H174" t="str">
        <f t="shared" si="6"/>
        <v/>
      </c>
      <c r="I174" s="2" t="str">
        <f>IF(OR(AND(G174&gt;=$D$8,G174&lt;=$E$8),AND(G174&gt;=$F$8,G174&lt;=$G$8),AND(G174&gt;=$H$8,G174&lt;=$I$8),AND(G174&gt;=$J$8,G174&lt;=$K$8),AND(G174&gt;=$L$8,G174&lt;=$M$8),AND(G174&gt;=$N$8,G174&lt;=$O$8),AND(G174&gt;=$P$8,G174&lt;=$Q$8),AND(G174&gt;=$R$8,G174&lt;=$S$8),AND(G174&gt;=$T$8,G174&lt;=$U$8)),IF(COUNTIF($H$172:H174,"CMO")&gt;90,"Demi-traitement","Plein traitement"),"")</f>
        <v/>
      </c>
    </row>
    <row r="175" spans="1:21" x14ac:dyDescent="0.25">
      <c r="G175" s="1">
        <v>42739</v>
      </c>
      <c r="H175" t="str">
        <f t="shared" si="6"/>
        <v/>
      </c>
      <c r="I175" s="2" t="str">
        <f>IF(OR(AND(G175&gt;=$D$8,G175&lt;=$E$8),AND(G175&gt;=$F$8,G175&lt;=$G$8),AND(G175&gt;=$H$8,G175&lt;=$I$8),AND(G175&gt;=$J$8,G175&lt;=$K$8),AND(G175&gt;=$L$8,G175&lt;=$M$8),AND(G175&gt;=$N$8,G175&lt;=$O$8),AND(G175&gt;=$P$8,G175&lt;=$Q$8),AND(G175&gt;=$R$8,G175&lt;=$S$8),AND(G175&gt;=$T$8,G175&lt;=$U$8)),IF(COUNTIF($H$172:H175,"CMO")&gt;90,"Demi-traitement","Plein traitement"),"")</f>
        <v/>
      </c>
    </row>
    <row r="176" spans="1:21" x14ac:dyDescent="0.25">
      <c r="G176" s="1">
        <v>42740</v>
      </c>
      <c r="H176" t="str">
        <f t="shared" si="6"/>
        <v/>
      </c>
      <c r="I176" s="2" t="str">
        <f>IF(OR(AND(G176&gt;=$D$8,G176&lt;=$E$8),AND(G176&gt;=$F$8,G176&lt;=$G$8),AND(G176&gt;=$H$8,G176&lt;=$I$8),AND(G176&gt;=$J$8,G176&lt;=$K$8),AND(G176&gt;=$L$8,G176&lt;=$M$8),AND(G176&gt;=$N$8,G176&lt;=$O$8),AND(G176&gt;=$P$8,G176&lt;=$Q$8),AND(G176&gt;=$R$8,G176&lt;=$S$8),AND(G176&gt;=$T$8,G176&lt;=$U$8)),IF(COUNTIF($H$172:H176,"CMO")&gt;90,"Demi-traitement","Plein traitement"),"")</f>
        <v/>
      </c>
    </row>
    <row r="177" spans="7:9" x14ac:dyDescent="0.25">
      <c r="G177" s="1">
        <v>42741</v>
      </c>
      <c r="H177" t="str">
        <f t="shared" si="6"/>
        <v/>
      </c>
      <c r="I177" s="2" t="str">
        <f>IF(OR(AND(G177&gt;=$D$8,G177&lt;=$E$8),AND(G177&gt;=$F$8,G177&lt;=$G$8),AND(G177&gt;=$H$8,G177&lt;=$I$8),AND(G177&gt;=$J$8,G177&lt;=$K$8),AND(G177&gt;=$L$8,G177&lt;=$M$8),AND(G177&gt;=$N$8,G177&lt;=$O$8),AND(G177&gt;=$P$8,G177&lt;=$Q$8),AND(G177&gt;=$R$8,G177&lt;=$S$8),AND(G177&gt;=$T$8,G177&lt;=$U$8)),IF(COUNTIF($H$172:H177,"CMO")&gt;90,"Demi-traitement","Plein traitement"),"")</f>
        <v/>
      </c>
    </row>
    <row r="178" spans="7:9" x14ac:dyDescent="0.25">
      <c r="G178" s="1">
        <v>42742</v>
      </c>
      <c r="H178" t="str">
        <f t="shared" si="6"/>
        <v/>
      </c>
      <c r="I178" s="2" t="str">
        <f>IF(OR(AND(G178&gt;=$D$8,G178&lt;=$E$8),AND(G178&gt;=$F$8,G178&lt;=$G$8),AND(G178&gt;=$H$8,G178&lt;=$I$8),AND(G178&gt;=$J$8,G178&lt;=$K$8),AND(G178&gt;=$L$8,G178&lt;=$M$8),AND(G178&gt;=$N$8,G178&lt;=$O$8),AND(G178&gt;=$P$8,G178&lt;=$Q$8),AND(G178&gt;=$R$8,G178&lt;=$S$8),AND(G178&gt;=$T$8,G178&lt;=$U$8)),IF(COUNTIF($H$172:H178,"CMO")&gt;90,"Demi-traitement","Plein traitement"),"")</f>
        <v/>
      </c>
    </row>
    <row r="179" spans="7:9" x14ac:dyDescent="0.25">
      <c r="G179" s="1">
        <v>42743</v>
      </c>
      <c r="H179" t="str">
        <f t="shared" si="6"/>
        <v/>
      </c>
      <c r="I179" s="2" t="str">
        <f>IF(OR(AND(G179&gt;=$D$8,G179&lt;=$E$8),AND(G179&gt;=$F$8,G179&lt;=$G$8),AND(G179&gt;=$H$8,G179&lt;=$I$8),AND(G179&gt;=$J$8,G179&lt;=$K$8),AND(G179&gt;=$L$8,G179&lt;=$M$8),AND(G179&gt;=$N$8,G179&lt;=$O$8),AND(G179&gt;=$P$8,G179&lt;=$Q$8),AND(G179&gt;=$R$8,G179&lt;=$S$8),AND(G179&gt;=$T$8,G179&lt;=$U$8)),IF(COUNTIF($H$172:H179,"CMO")&gt;90,"Demi-traitement","Plein traitement"),"")</f>
        <v/>
      </c>
    </row>
    <row r="180" spans="7:9" x14ac:dyDescent="0.25">
      <c r="G180" s="1">
        <v>42744</v>
      </c>
      <c r="H180" t="str">
        <f t="shared" si="6"/>
        <v/>
      </c>
      <c r="I180" s="2" t="str">
        <f>IF(OR(AND(G180&gt;=$D$8,G180&lt;=$E$8),AND(G180&gt;=$F$8,G180&lt;=$G$8),AND(G180&gt;=$H$8,G180&lt;=$I$8),AND(G180&gt;=$J$8,G180&lt;=$K$8),AND(G180&gt;=$L$8,G180&lt;=$M$8),AND(G180&gt;=$N$8,G180&lt;=$O$8),AND(G180&gt;=$P$8,G180&lt;=$Q$8),AND(G180&gt;=$R$8,G180&lt;=$S$8),AND(G180&gt;=$T$8,G180&lt;=$U$8)),IF(COUNTIF($H$172:H180,"CMO")&gt;90,"Demi-traitement","Plein traitement"),"")</f>
        <v/>
      </c>
    </row>
    <row r="181" spans="7:9" x14ac:dyDescent="0.25">
      <c r="G181" s="1">
        <v>42745</v>
      </c>
      <c r="H181" t="str">
        <f t="shared" si="6"/>
        <v/>
      </c>
      <c r="I181" s="2" t="str">
        <f>IF(OR(AND(G181&gt;=$D$8,G181&lt;=$E$8),AND(G181&gt;=$F$8,G181&lt;=$G$8),AND(G181&gt;=$H$8,G181&lt;=$I$8),AND(G181&gt;=$J$8,G181&lt;=$K$8),AND(G181&gt;=$L$8,G181&lt;=$M$8),AND(G181&gt;=$N$8,G181&lt;=$O$8),AND(G181&gt;=$P$8,G181&lt;=$Q$8),AND(G181&gt;=$R$8,G181&lt;=$S$8),AND(G181&gt;=$T$8,G181&lt;=$U$8)),IF(COUNTIF($H$172:H181,"CMO")&gt;90,"Demi-traitement","Plein traitement"),"")</f>
        <v/>
      </c>
    </row>
    <row r="182" spans="7:9" x14ac:dyDescent="0.25">
      <c r="G182" s="1">
        <v>42746</v>
      </c>
      <c r="H182" t="str">
        <f t="shared" si="6"/>
        <v/>
      </c>
      <c r="I182" s="2" t="str">
        <f>IF(OR(AND(G182&gt;=$D$8,G182&lt;=$E$8),AND(G182&gt;=$F$8,G182&lt;=$G$8),AND(G182&gt;=$H$8,G182&lt;=$I$8),AND(G182&gt;=$J$8,G182&lt;=$K$8),AND(G182&gt;=$L$8,G182&lt;=$M$8),AND(G182&gt;=$N$8,G182&lt;=$O$8),AND(G182&gt;=$P$8,G182&lt;=$Q$8),AND(G182&gt;=$R$8,G182&lt;=$S$8),AND(G182&gt;=$T$8,G182&lt;=$U$8)),IF(COUNTIF($H$172:H182,"CMO")&gt;90,"Demi-traitement","Plein traitement"),"")</f>
        <v/>
      </c>
    </row>
    <row r="183" spans="7:9" x14ac:dyDescent="0.25">
      <c r="G183" s="1">
        <v>42747</v>
      </c>
      <c r="H183" t="str">
        <f t="shared" si="6"/>
        <v/>
      </c>
      <c r="I183" s="2" t="str">
        <f>IF(OR(AND(G183&gt;=$D$8,G183&lt;=$E$8),AND(G183&gt;=$F$8,G183&lt;=$G$8),AND(G183&gt;=$H$8,G183&lt;=$I$8),AND(G183&gt;=$J$8,G183&lt;=$K$8),AND(G183&gt;=$L$8,G183&lt;=$M$8),AND(G183&gt;=$N$8,G183&lt;=$O$8),AND(G183&gt;=$P$8,G183&lt;=$Q$8),AND(G183&gt;=$R$8,G183&lt;=$S$8),AND(G183&gt;=$T$8,G183&lt;=$U$8)),IF(COUNTIF($H$172:H183,"CMO")&gt;90,"Demi-traitement","Plein traitement"),"")</f>
        <v/>
      </c>
    </row>
    <row r="184" spans="7:9" x14ac:dyDescent="0.25">
      <c r="G184" s="1">
        <v>42748</v>
      </c>
      <c r="H184" t="str">
        <f t="shared" si="6"/>
        <v/>
      </c>
      <c r="I184" s="2" t="str">
        <f>IF(OR(AND(G184&gt;=$D$8,G184&lt;=$E$8),AND(G184&gt;=$F$8,G184&lt;=$G$8),AND(G184&gt;=$H$8,G184&lt;=$I$8),AND(G184&gt;=$J$8,G184&lt;=$K$8),AND(G184&gt;=$L$8,G184&lt;=$M$8),AND(G184&gt;=$N$8,G184&lt;=$O$8),AND(G184&gt;=$P$8,G184&lt;=$Q$8),AND(G184&gt;=$R$8,G184&lt;=$S$8),AND(G184&gt;=$T$8,G184&lt;=$U$8)),IF(COUNTIF($H$172:H184,"CMO")&gt;90,"Demi-traitement","Plein traitement"),"")</f>
        <v/>
      </c>
    </row>
    <row r="185" spans="7:9" x14ac:dyDescent="0.25">
      <c r="G185" s="1">
        <v>42749</v>
      </c>
      <c r="H185" t="str">
        <f t="shared" si="6"/>
        <v/>
      </c>
      <c r="I185" s="2" t="str">
        <f>IF(OR(AND(G185&gt;=$D$8,G185&lt;=$E$8),AND(G185&gt;=$F$8,G185&lt;=$G$8),AND(G185&gt;=$H$8,G185&lt;=$I$8),AND(G185&gt;=$J$8,G185&lt;=$K$8),AND(G185&gt;=$L$8,G185&lt;=$M$8),AND(G185&gt;=$N$8,G185&lt;=$O$8),AND(G185&gt;=$P$8,G185&lt;=$Q$8),AND(G185&gt;=$R$8,G185&lt;=$S$8),AND(G185&gt;=$T$8,G185&lt;=$U$8)),IF(COUNTIF($H$172:H185,"CMO")&gt;90,"Demi-traitement","Plein traitement"),"")</f>
        <v/>
      </c>
    </row>
    <row r="186" spans="7:9" x14ac:dyDescent="0.25">
      <c r="G186" s="1">
        <v>42750</v>
      </c>
      <c r="H186" t="str">
        <f t="shared" si="6"/>
        <v/>
      </c>
      <c r="I186" s="2" t="str">
        <f>IF(OR(AND(G186&gt;=$D$8,G186&lt;=$E$8),AND(G186&gt;=$F$8,G186&lt;=$G$8),AND(G186&gt;=$H$8,G186&lt;=$I$8),AND(G186&gt;=$J$8,G186&lt;=$K$8),AND(G186&gt;=$L$8,G186&lt;=$M$8),AND(G186&gt;=$N$8,G186&lt;=$O$8),AND(G186&gt;=$P$8,G186&lt;=$Q$8),AND(G186&gt;=$R$8,G186&lt;=$S$8),AND(G186&gt;=$T$8,G186&lt;=$U$8)),IF(COUNTIF($H$172:H186,"CMO")&gt;90,"Demi-traitement","Plein traitement"),"")</f>
        <v/>
      </c>
    </row>
    <row r="187" spans="7:9" x14ac:dyDescent="0.25">
      <c r="G187" s="1">
        <v>42751</v>
      </c>
      <c r="H187" t="str">
        <f t="shared" si="6"/>
        <v/>
      </c>
      <c r="I187" s="2" t="str">
        <f>IF(OR(AND(G187&gt;=$D$8,G187&lt;=$E$8),AND(G187&gt;=$F$8,G187&lt;=$G$8),AND(G187&gt;=$H$8,G187&lt;=$I$8),AND(G187&gt;=$J$8,G187&lt;=$K$8),AND(G187&gt;=$L$8,G187&lt;=$M$8),AND(G187&gt;=$N$8,G187&lt;=$O$8),AND(G187&gt;=$P$8,G187&lt;=$Q$8),AND(G187&gt;=$R$8,G187&lt;=$S$8),AND(G187&gt;=$T$8,G187&lt;=$U$8)),IF(COUNTIF($H$172:H187,"CMO")&gt;90,"Demi-traitement","Plein traitement"),"")</f>
        <v/>
      </c>
    </row>
    <row r="188" spans="7:9" x14ac:dyDescent="0.25">
      <c r="G188" s="1">
        <v>42752</v>
      </c>
      <c r="H188" t="str">
        <f t="shared" si="6"/>
        <v/>
      </c>
      <c r="I188" s="2" t="str">
        <f>IF(OR(AND(G188&gt;=$D$8,G188&lt;=$E$8),AND(G188&gt;=$F$8,G188&lt;=$G$8),AND(G188&gt;=$H$8,G188&lt;=$I$8),AND(G188&gt;=$J$8,G188&lt;=$K$8),AND(G188&gt;=$L$8,G188&lt;=$M$8),AND(G188&gt;=$N$8,G188&lt;=$O$8),AND(G188&gt;=$P$8,G188&lt;=$Q$8),AND(G188&gt;=$R$8,G188&lt;=$S$8),AND(G188&gt;=$T$8,G188&lt;=$U$8)),IF(COUNTIF($H$172:H188,"CMO")&gt;90,"Demi-traitement","Plein traitement"),"")</f>
        <v/>
      </c>
    </row>
    <row r="189" spans="7:9" x14ac:dyDescent="0.25">
      <c r="G189" s="1">
        <v>42753</v>
      </c>
      <c r="H189" t="str">
        <f t="shared" si="6"/>
        <v/>
      </c>
      <c r="I189" s="2" t="str">
        <f>IF(OR(AND(G189&gt;=$D$8,G189&lt;=$E$8),AND(G189&gt;=$F$8,G189&lt;=$G$8),AND(G189&gt;=$H$8,G189&lt;=$I$8),AND(G189&gt;=$J$8,G189&lt;=$K$8),AND(G189&gt;=$L$8,G189&lt;=$M$8),AND(G189&gt;=$N$8,G189&lt;=$O$8),AND(G189&gt;=$P$8,G189&lt;=$Q$8),AND(G189&gt;=$R$8,G189&lt;=$S$8),AND(G189&gt;=$T$8,G189&lt;=$U$8)),IF(COUNTIF($H$172:H189,"CMO")&gt;90,"Demi-traitement","Plein traitement"),"")</f>
        <v/>
      </c>
    </row>
    <row r="190" spans="7:9" x14ac:dyDescent="0.25">
      <c r="G190" s="1">
        <v>42754</v>
      </c>
      <c r="H190" t="str">
        <f t="shared" si="6"/>
        <v/>
      </c>
      <c r="I190" s="2" t="str">
        <f>IF(OR(AND(G190&gt;=$D$8,G190&lt;=$E$8),AND(G190&gt;=$F$8,G190&lt;=$G$8),AND(G190&gt;=$H$8,G190&lt;=$I$8),AND(G190&gt;=$J$8,G190&lt;=$K$8),AND(G190&gt;=$L$8,G190&lt;=$M$8),AND(G190&gt;=$N$8,G190&lt;=$O$8),AND(G190&gt;=$P$8,G190&lt;=$Q$8),AND(G190&gt;=$R$8,G190&lt;=$S$8),AND(G190&gt;=$T$8,G190&lt;=$U$8)),IF(COUNTIF($H$172:H190,"CMO")&gt;90,"Demi-traitement","Plein traitement"),"")</f>
        <v/>
      </c>
    </row>
    <row r="191" spans="7:9" x14ac:dyDescent="0.25">
      <c r="G191" s="1">
        <v>42755</v>
      </c>
      <c r="H191" t="str">
        <f t="shared" si="6"/>
        <v/>
      </c>
      <c r="I191" s="2" t="str">
        <f>IF(OR(AND(G191&gt;=$D$8,G191&lt;=$E$8),AND(G191&gt;=$F$8,G191&lt;=$G$8),AND(G191&gt;=$H$8,G191&lt;=$I$8),AND(G191&gt;=$J$8,G191&lt;=$K$8),AND(G191&gt;=$L$8,G191&lt;=$M$8),AND(G191&gt;=$N$8,G191&lt;=$O$8),AND(G191&gt;=$P$8,G191&lt;=$Q$8),AND(G191&gt;=$R$8,G191&lt;=$S$8),AND(G191&gt;=$T$8,G191&lt;=$U$8)),IF(COUNTIF($H$172:H191,"CMO")&gt;90,"Demi-traitement","Plein traitement"),"")</f>
        <v/>
      </c>
    </row>
    <row r="192" spans="7:9" x14ac:dyDescent="0.25">
      <c r="G192" s="1">
        <v>42756</v>
      </c>
      <c r="H192" t="str">
        <f t="shared" si="6"/>
        <v/>
      </c>
      <c r="I192" s="2" t="str">
        <f>IF(OR(AND(G192&gt;=$D$8,G192&lt;=$E$8),AND(G192&gt;=$F$8,G192&lt;=$G$8),AND(G192&gt;=$H$8,G192&lt;=$I$8),AND(G192&gt;=$J$8,G192&lt;=$K$8),AND(G192&gt;=$L$8,G192&lt;=$M$8),AND(G192&gt;=$N$8,G192&lt;=$O$8),AND(G192&gt;=$P$8,G192&lt;=$Q$8),AND(G192&gt;=$R$8,G192&lt;=$S$8),AND(G192&gt;=$T$8,G192&lt;=$U$8)),IF(COUNTIF($H$172:H192,"CMO")&gt;90,"Demi-traitement","Plein traitement"),"")</f>
        <v/>
      </c>
    </row>
    <row r="193" spans="7:9" x14ac:dyDescent="0.25">
      <c r="G193" s="1">
        <v>42757</v>
      </c>
      <c r="H193" t="str">
        <f t="shared" si="6"/>
        <v/>
      </c>
      <c r="I193" s="2" t="str">
        <f>IF(OR(AND(G193&gt;=$D$8,G193&lt;=$E$8),AND(G193&gt;=$F$8,G193&lt;=$G$8),AND(G193&gt;=$H$8,G193&lt;=$I$8),AND(G193&gt;=$J$8,G193&lt;=$K$8),AND(G193&gt;=$L$8,G193&lt;=$M$8),AND(G193&gt;=$N$8,G193&lt;=$O$8),AND(G193&gt;=$P$8,G193&lt;=$Q$8),AND(G193&gt;=$R$8,G193&lt;=$S$8),AND(G193&gt;=$T$8,G193&lt;=$U$8)),IF(COUNTIF($H$172:H193,"CMO")&gt;90,"Demi-traitement","Plein traitement"),"")</f>
        <v/>
      </c>
    </row>
    <row r="194" spans="7:9" x14ac:dyDescent="0.25">
      <c r="G194" s="1">
        <v>42758</v>
      </c>
      <c r="H194" t="str">
        <f t="shared" si="6"/>
        <v/>
      </c>
      <c r="I194" s="2" t="str">
        <f>IF(OR(AND(G194&gt;=$D$8,G194&lt;=$E$8),AND(G194&gt;=$F$8,G194&lt;=$G$8),AND(G194&gt;=$H$8,G194&lt;=$I$8),AND(G194&gt;=$J$8,G194&lt;=$K$8),AND(G194&gt;=$L$8,G194&lt;=$M$8),AND(G194&gt;=$N$8,G194&lt;=$O$8),AND(G194&gt;=$P$8,G194&lt;=$Q$8),AND(G194&gt;=$R$8,G194&lt;=$S$8),AND(G194&gt;=$T$8,G194&lt;=$U$8)),IF(COUNTIF($H$172:H194,"CMO")&gt;90,"Demi-traitement","Plein traitement"),"")</f>
        <v/>
      </c>
    </row>
    <row r="195" spans="7:9" x14ac:dyDescent="0.25">
      <c r="G195" s="1">
        <v>42759</v>
      </c>
      <c r="H195" t="str">
        <f t="shared" si="6"/>
        <v/>
      </c>
      <c r="I195" s="2" t="str">
        <f>IF(OR(AND(G195&gt;=$D$8,G195&lt;=$E$8),AND(G195&gt;=$F$8,G195&lt;=$G$8),AND(G195&gt;=$H$8,G195&lt;=$I$8),AND(G195&gt;=$J$8,G195&lt;=$K$8),AND(G195&gt;=$L$8,G195&lt;=$M$8),AND(G195&gt;=$N$8,G195&lt;=$O$8),AND(G195&gt;=$P$8,G195&lt;=$Q$8),AND(G195&gt;=$R$8,G195&lt;=$S$8),AND(G195&gt;=$T$8,G195&lt;=$U$8)),IF(COUNTIF($H$172:H195,"CMO")&gt;90,"Demi-traitement","Plein traitement"),"")</f>
        <v/>
      </c>
    </row>
    <row r="196" spans="7:9" x14ac:dyDescent="0.25">
      <c r="G196" s="1">
        <v>42760</v>
      </c>
      <c r="H196" t="str">
        <f t="shared" si="6"/>
        <v/>
      </c>
      <c r="I196" s="2" t="str">
        <f>IF(OR(AND(G196&gt;=$D$8,G196&lt;=$E$8),AND(G196&gt;=$F$8,G196&lt;=$G$8),AND(G196&gt;=$H$8,G196&lt;=$I$8),AND(G196&gt;=$J$8,G196&lt;=$K$8),AND(G196&gt;=$L$8,G196&lt;=$M$8),AND(G196&gt;=$N$8,G196&lt;=$O$8),AND(G196&gt;=$P$8,G196&lt;=$Q$8),AND(G196&gt;=$R$8,G196&lt;=$S$8),AND(G196&gt;=$T$8,G196&lt;=$U$8)),IF(COUNTIF($H$172:H196,"CMO")&gt;90,"Demi-traitement","Plein traitement"),"")</f>
        <v/>
      </c>
    </row>
    <row r="197" spans="7:9" x14ac:dyDescent="0.25">
      <c r="G197" s="1">
        <v>42761</v>
      </c>
      <c r="H197" t="str">
        <f t="shared" si="6"/>
        <v/>
      </c>
      <c r="I197" s="2" t="str">
        <f>IF(OR(AND(G197&gt;=$D$8,G197&lt;=$E$8),AND(G197&gt;=$F$8,G197&lt;=$G$8),AND(G197&gt;=$H$8,G197&lt;=$I$8),AND(G197&gt;=$J$8,G197&lt;=$K$8),AND(G197&gt;=$L$8,G197&lt;=$M$8),AND(G197&gt;=$N$8,G197&lt;=$O$8),AND(G197&gt;=$P$8,G197&lt;=$Q$8),AND(G197&gt;=$R$8,G197&lt;=$S$8),AND(G197&gt;=$T$8,G197&lt;=$U$8)),IF(COUNTIF($H$172:H197,"CMO")&gt;90,"Demi-traitement","Plein traitement"),"")</f>
        <v/>
      </c>
    </row>
    <row r="198" spans="7:9" x14ac:dyDescent="0.25">
      <c r="G198" s="1">
        <v>42762</v>
      </c>
      <c r="H198" t="str">
        <f t="shared" si="6"/>
        <v/>
      </c>
      <c r="I198" s="2" t="str">
        <f>IF(OR(AND(G198&gt;=$D$8,G198&lt;=$E$8),AND(G198&gt;=$F$8,G198&lt;=$G$8),AND(G198&gt;=$H$8,G198&lt;=$I$8),AND(G198&gt;=$J$8,G198&lt;=$K$8),AND(G198&gt;=$L$8,G198&lt;=$M$8),AND(G198&gt;=$N$8,G198&lt;=$O$8),AND(G198&gt;=$P$8,G198&lt;=$Q$8),AND(G198&gt;=$R$8,G198&lt;=$S$8),AND(G198&gt;=$T$8,G198&lt;=$U$8)),IF(COUNTIF($H$172:H198,"CMO")&gt;90,"Demi-traitement","Plein traitement"),"")</f>
        <v/>
      </c>
    </row>
    <row r="199" spans="7:9" x14ac:dyDescent="0.25">
      <c r="G199" s="1">
        <v>42763</v>
      </c>
      <c r="H199" t="str">
        <f t="shared" si="6"/>
        <v/>
      </c>
      <c r="I199" s="2" t="str">
        <f>IF(OR(AND(G199&gt;=$D$8,G199&lt;=$E$8),AND(G199&gt;=$F$8,G199&lt;=$G$8),AND(G199&gt;=$H$8,G199&lt;=$I$8),AND(G199&gt;=$J$8,G199&lt;=$K$8),AND(G199&gt;=$L$8,G199&lt;=$M$8),AND(G199&gt;=$N$8,G199&lt;=$O$8),AND(G199&gt;=$P$8,G199&lt;=$Q$8),AND(G199&gt;=$R$8,G199&lt;=$S$8),AND(G199&gt;=$T$8,G199&lt;=$U$8)),IF(COUNTIF($H$172:H199,"CMO")&gt;90,"Demi-traitement","Plein traitement"),"")</f>
        <v/>
      </c>
    </row>
    <row r="200" spans="7:9" x14ac:dyDescent="0.25">
      <c r="G200" s="1">
        <v>42764</v>
      </c>
      <c r="H200" t="str">
        <f t="shared" si="6"/>
        <v/>
      </c>
      <c r="I200" s="2" t="str">
        <f>IF(OR(AND(G200&gt;=$D$8,G200&lt;=$E$8),AND(G200&gt;=$F$8,G200&lt;=$G$8),AND(G200&gt;=$H$8,G200&lt;=$I$8),AND(G200&gt;=$J$8,G200&lt;=$K$8),AND(G200&gt;=$L$8,G200&lt;=$M$8),AND(G200&gt;=$N$8,G200&lt;=$O$8),AND(G200&gt;=$P$8,G200&lt;=$Q$8),AND(G200&gt;=$R$8,G200&lt;=$S$8),AND(G200&gt;=$T$8,G200&lt;=$U$8)),IF(COUNTIF($H$172:H200,"CMO")&gt;90,"Demi-traitement","Plein traitement"),"")</f>
        <v/>
      </c>
    </row>
    <row r="201" spans="7:9" x14ac:dyDescent="0.25">
      <c r="G201" s="1">
        <v>42765</v>
      </c>
      <c r="H201" t="str">
        <f t="shared" si="6"/>
        <v/>
      </c>
      <c r="I201" s="2" t="str">
        <f>IF(OR(AND(G201&gt;=$D$8,G201&lt;=$E$8),AND(G201&gt;=$F$8,G201&lt;=$G$8),AND(G201&gt;=$H$8,G201&lt;=$I$8),AND(G201&gt;=$J$8,G201&lt;=$K$8),AND(G201&gt;=$L$8,G201&lt;=$M$8),AND(G201&gt;=$N$8,G201&lt;=$O$8),AND(G201&gt;=$P$8,G201&lt;=$Q$8),AND(G201&gt;=$R$8,G201&lt;=$S$8),AND(G201&gt;=$T$8,G201&lt;=$U$8)),IF(COUNTIF($H$172:H201,"CMO")&gt;90,"Demi-traitement","Plein traitement"),"")</f>
        <v/>
      </c>
    </row>
    <row r="202" spans="7:9" x14ac:dyDescent="0.25">
      <c r="G202" s="1">
        <v>42766</v>
      </c>
      <c r="H202" t="str">
        <f t="shared" si="6"/>
        <v/>
      </c>
      <c r="I202" s="2" t="str">
        <f>IF(OR(AND(G202&gt;=$D$8,G202&lt;=$E$8),AND(G202&gt;=$F$8,G202&lt;=$G$8),AND(G202&gt;=$H$8,G202&lt;=$I$8),AND(G202&gt;=$J$8,G202&lt;=$K$8),AND(G202&gt;=$L$8,G202&lt;=$M$8),AND(G202&gt;=$N$8,G202&lt;=$O$8),AND(G202&gt;=$P$8,G202&lt;=$Q$8),AND(G202&gt;=$R$8,G202&lt;=$S$8),AND(G202&gt;=$T$8,G202&lt;=$U$8)),IF(COUNTIF($H$172:H202,"CMO")&gt;90,"Demi-traitement","Plein traitement"),"")</f>
        <v/>
      </c>
    </row>
    <row r="203" spans="7:9" x14ac:dyDescent="0.25">
      <c r="G203" s="1">
        <v>42767</v>
      </c>
      <c r="H203" t="str">
        <f t="shared" si="6"/>
        <v/>
      </c>
      <c r="I203" s="2" t="str">
        <f>IF(OR(AND(G203&gt;=$D$8,G203&lt;=$E$8),AND(G203&gt;=$F$8,G203&lt;=$G$8),AND(G203&gt;=$H$8,G203&lt;=$I$8),AND(G203&gt;=$J$8,G203&lt;=$K$8),AND(G203&gt;=$L$8,G203&lt;=$M$8),AND(G203&gt;=$N$8,G203&lt;=$O$8),AND(G203&gt;=$P$8,G203&lt;=$Q$8),AND(G203&gt;=$R$8,G203&lt;=$S$8),AND(G203&gt;=$T$8,G203&lt;=$U$8)),IF(COUNTIF($H$172:H203,"CMO")&gt;90,"Demi-traitement","Plein traitement"),"")</f>
        <v/>
      </c>
    </row>
    <row r="204" spans="7:9" x14ac:dyDescent="0.25">
      <c r="G204" s="1">
        <v>42768</v>
      </c>
      <c r="H204" t="str">
        <f t="shared" si="6"/>
        <v/>
      </c>
      <c r="I204" s="2" t="str">
        <f>IF(OR(AND(G204&gt;=$D$8,G204&lt;=$E$8),AND(G204&gt;=$F$8,G204&lt;=$G$8),AND(G204&gt;=$H$8,G204&lt;=$I$8),AND(G204&gt;=$J$8,G204&lt;=$K$8),AND(G204&gt;=$L$8,G204&lt;=$M$8),AND(G204&gt;=$N$8,G204&lt;=$O$8),AND(G204&gt;=$P$8,G204&lt;=$Q$8),AND(G204&gt;=$R$8,G204&lt;=$S$8),AND(G204&gt;=$T$8,G204&lt;=$U$8)),IF(COUNTIF($H$172:H204,"CMO")&gt;90,"Demi-traitement","Plein traitement"),"")</f>
        <v/>
      </c>
    </row>
    <row r="205" spans="7:9" x14ac:dyDescent="0.25">
      <c r="G205" s="1">
        <v>42769</v>
      </c>
      <c r="H205" t="str">
        <f t="shared" si="6"/>
        <v/>
      </c>
      <c r="I205" s="2" t="str">
        <f>IF(OR(AND(G205&gt;=$D$8,G205&lt;=$E$8),AND(G205&gt;=$F$8,G205&lt;=$G$8),AND(G205&gt;=$H$8,G205&lt;=$I$8),AND(G205&gt;=$J$8,G205&lt;=$K$8),AND(G205&gt;=$L$8,G205&lt;=$M$8),AND(G205&gt;=$N$8,G205&lt;=$O$8),AND(G205&gt;=$P$8,G205&lt;=$Q$8),AND(G205&gt;=$R$8,G205&lt;=$S$8),AND(G205&gt;=$T$8,G205&lt;=$U$8)),IF(COUNTIF($H$172:H205,"CMO")&gt;90,"Demi-traitement","Plein traitement"),"")</f>
        <v/>
      </c>
    </row>
    <row r="206" spans="7:9" x14ac:dyDescent="0.25">
      <c r="G206" s="1">
        <v>42770</v>
      </c>
      <c r="H206" t="str">
        <f t="shared" si="6"/>
        <v/>
      </c>
      <c r="I206" s="2" t="str">
        <f>IF(OR(AND(G206&gt;=$D$8,G206&lt;=$E$8),AND(G206&gt;=$F$8,G206&lt;=$G$8),AND(G206&gt;=$H$8,G206&lt;=$I$8),AND(G206&gt;=$J$8,G206&lt;=$K$8),AND(G206&gt;=$L$8,G206&lt;=$M$8),AND(G206&gt;=$N$8,G206&lt;=$O$8),AND(G206&gt;=$P$8,G206&lt;=$Q$8),AND(G206&gt;=$R$8,G206&lt;=$S$8),AND(G206&gt;=$T$8,G206&lt;=$U$8)),IF(COUNTIF($H$172:H206,"CMO")&gt;90,"Demi-traitement","Plein traitement"),"")</f>
        <v/>
      </c>
    </row>
    <row r="207" spans="7:9" x14ac:dyDescent="0.25">
      <c r="G207" s="1">
        <v>42771</v>
      </c>
      <c r="H207" t="str">
        <f t="shared" si="6"/>
        <v/>
      </c>
      <c r="I207" s="2" t="str">
        <f>IF(OR(AND(G207&gt;=$D$8,G207&lt;=$E$8),AND(G207&gt;=$F$8,G207&lt;=$G$8),AND(G207&gt;=$H$8,G207&lt;=$I$8),AND(G207&gt;=$J$8,G207&lt;=$K$8),AND(G207&gt;=$L$8,G207&lt;=$M$8),AND(G207&gt;=$N$8,G207&lt;=$O$8),AND(G207&gt;=$P$8,G207&lt;=$Q$8),AND(G207&gt;=$R$8,G207&lt;=$S$8),AND(G207&gt;=$T$8,G207&lt;=$U$8)),IF(COUNTIF($H$172:H207,"CMO")&gt;90,"Demi-traitement","Plein traitement"),"")</f>
        <v/>
      </c>
    </row>
    <row r="208" spans="7:9" x14ac:dyDescent="0.25">
      <c r="G208" s="1">
        <v>42772</v>
      </c>
      <c r="H208" t="str">
        <f t="shared" si="6"/>
        <v/>
      </c>
      <c r="I208" s="2" t="str">
        <f>IF(OR(AND(G208&gt;=$D$8,G208&lt;=$E$8),AND(G208&gt;=$F$8,G208&lt;=$G$8),AND(G208&gt;=$H$8,G208&lt;=$I$8),AND(G208&gt;=$J$8,G208&lt;=$K$8),AND(G208&gt;=$L$8,G208&lt;=$M$8),AND(G208&gt;=$N$8,G208&lt;=$O$8),AND(G208&gt;=$P$8,G208&lt;=$Q$8),AND(G208&gt;=$R$8,G208&lt;=$S$8),AND(G208&gt;=$T$8,G208&lt;=$U$8)),IF(COUNTIF($H$172:H208,"CMO")&gt;90,"Demi-traitement","Plein traitement"),"")</f>
        <v/>
      </c>
    </row>
    <row r="209" spans="7:9" x14ac:dyDescent="0.25">
      <c r="G209" s="1">
        <v>42773</v>
      </c>
      <c r="H209" t="str">
        <f t="shared" si="6"/>
        <v/>
      </c>
      <c r="I209" s="2" t="str">
        <f>IF(OR(AND(G209&gt;=$D$8,G209&lt;=$E$8),AND(G209&gt;=$F$8,G209&lt;=$G$8),AND(G209&gt;=$H$8,G209&lt;=$I$8),AND(G209&gt;=$J$8,G209&lt;=$K$8),AND(G209&gt;=$L$8,G209&lt;=$M$8),AND(G209&gt;=$N$8,G209&lt;=$O$8),AND(G209&gt;=$P$8,G209&lt;=$Q$8),AND(G209&gt;=$R$8,G209&lt;=$S$8),AND(G209&gt;=$T$8,G209&lt;=$U$8)),IF(COUNTIF($H$172:H209,"CMO")&gt;90,"Demi-traitement","Plein traitement"),"")</f>
        <v/>
      </c>
    </row>
    <row r="210" spans="7:9" x14ac:dyDescent="0.25">
      <c r="G210" s="1">
        <v>42774</v>
      </c>
      <c r="H210" t="str">
        <f t="shared" si="6"/>
        <v/>
      </c>
      <c r="I210" s="2" t="str">
        <f>IF(OR(AND(G210&gt;=$D$8,G210&lt;=$E$8),AND(G210&gt;=$F$8,G210&lt;=$G$8),AND(G210&gt;=$H$8,G210&lt;=$I$8),AND(G210&gt;=$J$8,G210&lt;=$K$8),AND(G210&gt;=$L$8,G210&lt;=$M$8),AND(G210&gt;=$N$8,G210&lt;=$O$8),AND(G210&gt;=$P$8,G210&lt;=$Q$8),AND(G210&gt;=$R$8,G210&lt;=$S$8),AND(G210&gt;=$T$8,G210&lt;=$U$8)),IF(COUNTIF($H$172:H210,"CMO")&gt;90,"Demi-traitement","Plein traitement"),"")</f>
        <v/>
      </c>
    </row>
    <row r="211" spans="7:9" x14ac:dyDescent="0.25">
      <c r="G211" s="1">
        <v>42775</v>
      </c>
      <c r="H211" t="str">
        <f t="shared" si="6"/>
        <v/>
      </c>
      <c r="I211" s="2" t="str">
        <f>IF(OR(AND(G211&gt;=$D$8,G211&lt;=$E$8),AND(G211&gt;=$F$8,G211&lt;=$G$8),AND(G211&gt;=$H$8,G211&lt;=$I$8),AND(G211&gt;=$J$8,G211&lt;=$K$8),AND(G211&gt;=$L$8,G211&lt;=$M$8),AND(G211&gt;=$N$8,G211&lt;=$O$8),AND(G211&gt;=$P$8,G211&lt;=$Q$8),AND(G211&gt;=$R$8,G211&lt;=$S$8),AND(G211&gt;=$T$8,G211&lt;=$U$8)),IF(COUNTIF($H$172:H211,"CMO")&gt;90,"Demi-traitement","Plein traitement"),"")</f>
        <v/>
      </c>
    </row>
    <row r="212" spans="7:9" x14ac:dyDescent="0.25">
      <c r="G212" s="1">
        <v>42776</v>
      </c>
      <c r="H212" t="str">
        <f t="shared" si="6"/>
        <v/>
      </c>
      <c r="I212" s="2" t="str">
        <f>IF(OR(AND(G212&gt;=$D$8,G212&lt;=$E$8),AND(G212&gt;=$F$8,G212&lt;=$G$8),AND(G212&gt;=$H$8,G212&lt;=$I$8),AND(G212&gt;=$J$8,G212&lt;=$K$8),AND(G212&gt;=$L$8,G212&lt;=$M$8),AND(G212&gt;=$N$8,G212&lt;=$O$8),AND(G212&gt;=$P$8,G212&lt;=$Q$8),AND(G212&gt;=$R$8,G212&lt;=$S$8),AND(G212&gt;=$T$8,G212&lt;=$U$8)),IF(COUNTIF($H$172:H212,"CMO")&gt;90,"Demi-traitement","Plein traitement"),"")</f>
        <v/>
      </c>
    </row>
    <row r="213" spans="7:9" x14ac:dyDescent="0.25">
      <c r="G213" s="1">
        <v>42777</v>
      </c>
      <c r="H213" t="str">
        <f t="shared" si="6"/>
        <v/>
      </c>
      <c r="I213" s="2" t="str">
        <f>IF(OR(AND(G213&gt;=$D$8,G213&lt;=$E$8),AND(G213&gt;=$F$8,G213&lt;=$G$8),AND(G213&gt;=$H$8,G213&lt;=$I$8),AND(G213&gt;=$J$8,G213&lt;=$K$8),AND(G213&gt;=$L$8,G213&lt;=$M$8),AND(G213&gt;=$N$8,G213&lt;=$O$8),AND(G213&gt;=$P$8,G213&lt;=$Q$8),AND(G213&gt;=$R$8,G213&lt;=$S$8),AND(G213&gt;=$T$8,G213&lt;=$U$8)),IF(COUNTIF($H$172:H213,"CMO")&gt;90,"Demi-traitement","Plein traitement"),"")</f>
        <v/>
      </c>
    </row>
    <row r="214" spans="7:9" x14ac:dyDescent="0.25">
      <c r="G214" s="1">
        <v>42778</v>
      </c>
      <c r="H214" t="str">
        <f t="shared" si="6"/>
        <v/>
      </c>
      <c r="I214" s="2" t="str">
        <f>IF(OR(AND(G214&gt;=$D$8,G214&lt;=$E$8),AND(G214&gt;=$F$8,G214&lt;=$G$8),AND(G214&gt;=$H$8,G214&lt;=$I$8),AND(G214&gt;=$J$8,G214&lt;=$K$8),AND(G214&gt;=$L$8,G214&lt;=$M$8),AND(G214&gt;=$N$8,G214&lt;=$O$8),AND(G214&gt;=$P$8,G214&lt;=$Q$8),AND(G214&gt;=$R$8,G214&lt;=$S$8),AND(G214&gt;=$T$8,G214&lt;=$U$8)),IF(COUNTIF($H$172:H214,"CMO")&gt;90,"Demi-traitement","Plein traitement"),"")</f>
        <v/>
      </c>
    </row>
    <row r="215" spans="7:9" x14ac:dyDescent="0.25">
      <c r="G215" s="1">
        <v>42779</v>
      </c>
      <c r="H215" t="str">
        <f t="shared" si="6"/>
        <v/>
      </c>
      <c r="I215" s="2" t="str">
        <f>IF(OR(AND(G215&gt;=$D$8,G215&lt;=$E$8),AND(G215&gt;=$F$8,G215&lt;=$G$8),AND(G215&gt;=$H$8,G215&lt;=$I$8),AND(G215&gt;=$J$8,G215&lt;=$K$8),AND(G215&gt;=$L$8,G215&lt;=$M$8),AND(G215&gt;=$N$8,G215&lt;=$O$8),AND(G215&gt;=$P$8,G215&lt;=$Q$8),AND(G215&gt;=$R$8,G215&lt;=$S$8),AND(G215&gt;=$T$8,G215&lt;=$U$8)),IF(COUNTIF($H$172:H215,"CMO")&gt;90,"Demi-traitement","Plein traitement"),"")</f>
        <v/>
      </c>
    </row>
    <row r="216" spans="7:9" x14ac:dyDescent="0.25">
      <c r="G216" s="1">
        <v>42780</v>
      </c>
      <c r="H216" t="str">
        <f t="shared" si="6"/>
        <v/>
      </c>
      <c r="I216" s="2" t="str">
        <f>IF(OR(AND(G216&gt;=$D$8,G216&lt;=$E$8),AND(G216&gt;=$F$8,G216&lt;=$G$8),AND(G216&gt;=$H$8,G216&lt;=$I$8),AND(G216&gt;=$J$8,G216&lt;=$K$8),AND(G216&gt;=$L$8,G216&lt;=$M$8),AND(G216&gt;=$N$8,G216&lt;=$O$8),AND(G216&gt;=$P$8,G216&lt;=$Q$8),AND(G216&gt;=$R$8,G216&lt;=$S$8),AND(G216&gt;=$T$8,G216&lt;=$U$8)),IF(COUNTIF($H$172:H216,"CMO")&gt;90,"Demi-traitement","Plein traitement"),"")</f>
        <v/>
      </c>
    </row>
    <row r="217" spans="7:9" x14ac:dyDescent="0.25">
      <c r="G217" s="1">
        <v>42781</v>
      </c>
      <c r="H217" t="str">
        <f t="shared" si="6"/>
        <v/>
      </c>
      <c r="I217" s="2" t="str">
        <f>IF(OR(AND(G217&gt;=$D$8,G217&lt;=$E$8),AND(G217&gt;=$F$8,G217&lt;=$G$8),AND(G217&gt;=$H$8,G217&lt;=$I$8),AND(G217&gt;=$J$8,G217&lt;=$K$8),AND(G217&gt;=$L$8,G217&lt;=$M$8),AND(G217&gt;=$N$8,G217&lt;=$O$8),AND(G217&gt;=$P$8,G217&lt;=$Q$8),AND(G217&gt;=$R$8,G217&lt;=$S$8),AND(G217&gt;=$T$8,G217&lt;=$U$8)),IF(COUNTIF($H$172:H217,"CMO")&gt;90,"Demi-traitement","Plein traitement"),"")</f>
        <v/>
      </c>
    </row>
    <row r="218" spans="7:9" x14ac:dyDescent="0.25">
      <c r="G218" s="1">
        <v>42782</v>
      </c>
      <c r="H218" t="str">
        <f t="shared" si="6"/>
        <v/>
      </c>
      <c r="I218" s="2" t="str">
        <f>IF(OR(AND(G218&gt;=$D$8,G218&lt;=$E$8),AND(G218&gt;=$F$8,G218&lt;=$G$8),AND(G218&gt;=$H$8,G218&lt;=$I$8),AND(G218&gt;=$J$8,G218&lt;=$K$8),AND(G218&gt;=$L$8,G218&lt;=$M$8),AND(G218&gt;=$N$8,G218&lt;=$O$8),AND(G218&gt;=$P$8,G218&lt;=$Q$8),AND(G218&gt;=$R$8,G218&lt;=$S$8),AND(G218&gt;=$T$8,G218&lt;=$U$8)),IF(COUNTIF($H$172:H218,"CMO")&gt;90,"Demi-traitement","Plein traitement"),"")</f>
        <v/>
      </c>
    </row>
    <row r="219" spans="7:9" x14ac:dyDescent="0.25">
      <c r="G219" s="1">
        <v>42783</v>
      </c>
      <c r="H219" t="str">
        <f t="shared" si="6"/>
        <v/>
      </c>
      <c r="I219" s="2" t="str">
        <f>IF(OR(AND(G219&gt;=$D$8,G219&lt;=$E$8),AND(G219&gt;=$F$8,G219&lt;=$G$8),AND(G219&gt;=$H$8,G219&lt;=$I$8),AND(G219&gt;=$J$8,G219&lt;=$K$8),AND(G219&gt;=$L$8,G219&lt;=$M$8),AND(G219&gt;=$N$8,G219&lt;=$O$8),AND(G219&gt;=$P$8,G219&lt;=$Q$8),AND(G219&gt;=$R$8,G219&lt;=$S$8),AND(G219&gt;=$T$8,G219&lt;=$U$8)),IF(COUNTIF($H$172:H219,"CMO")&gt;90,"Demi-traitement","Plein traitement"),"")</f>
        <v/>
      </c>
    </row>
    <row r="220" spans="7:9" x14ac:dyDescent="0.25">
      <c r="G220" s="1">
        <v>42784</v>
      </c>
      <c r="H220" t="str">
        <f t="shared" si="6"/>
        <v/>
      </c>
      <c r="I220" s="2" t="str">
        <f>IF(OR(AND(G220&gt;=$D$8,G220&lt;=$E$8),AND(G220&gt;=$F$8,G220&lt;=$G$8),AND(G220&gt;=$H$8,G220&lt;=$I$8),AND(G220&gt;=$J$8,G220&lt;=$K$8),AND(G220&gt;=$L$8,G220&lt;=$M$8),AND(G220&gt;=$N$8,G220&lt;=$O$8),AND(G220&gt;=$P$8,G220&lt;=$Q$8),AND(G220&gt;=$R$8,G220&lt;=$S$8),AND(G220&gt;=$T$8,G220&lt;=$U$8)),IF(COUNTIF($H$172:H220,"CMO")&gt;90,"Demi-traitement","Plein traitement"),"")</f>
        <v/>
      </c>
    </row>
    <row r="221" spans="7:9" x14ac:dyDescent="0.25">
      <c r="G221" s="1">
        <v>42785</v>
      </c>
      <c r="H221" t="str">
        <f t="shared" si="6"/>
        <v/>
      </c>
      <c r="I221" s="2" t="str">
        <f>IF(OR(AND(G221&gt;=$D$8,G221&lt;=$E$8),AND(G221&gt;=$F$8,G221&lt;=$G$8),AND(G221&gt;=$H$8,G221&lt;=$I$8),AND(G221&gt;=$J$8,G221&lt;=$K$8),AND(G221&gt;=$L$8,G221&lt;=$M$8),AND(G221&gt;=$N$8,G221&lt;=$O$8),AND(G221&gt;=$P$8,G221&lt;=$Q$8),AND(G221&gt;=$R$8,G221&lt;=$S$8),AND(G221&gt;=$T$8,G221&lt;=$U$8)),IF(COUNTIF($H$172:H221,"CMO")&gt;90,"Demi-traitement","Plein traitement"),"")</f>
        <v/>
      </c>
    </row>
    <row r="222" spans="7:9" x14ac:dyDescent="0.25">
      <c r="G222" s="1">
        <v>42786</v>
      </c>
      <c r="H222" t="str">
        <f t="shared" si="6"/>
        <v/>
      </c>
      <c r="I222" s="2" t="str">
        <f>IF(OR(AND(G222&gt;=$D$8,G222&lt;=$E$8),AND(G222&gt;=$F$8,G222&lt;=$G$8),AND(G222&gt;=$H$8,G222&lt;=$I$8),AND(G222&gt;=$J$8,G222&lt;=$K$8),AND(G222&gt;=$L$8,G222&lt;=$M$8),AND(G222&gt;=$N$8,G222&lt;=$O$8),AND(G222&gt;=$P$8,G222&lt;=$Q$8),AND(G222&gt;=$R$8,G222&lt;=$S$8),AND(G222&gt;=$T$8,G222&lt;=$U$8)),IF(COUNTIF($H$172:H222,"CMO")&gt;90,"Demi-traitement","Plein traitement"),"")</f>
        <v/>
      </c>
    </row>
    <row r="223" spans="7:9" x14ac:dyDescent="0.25">
      <c r="G223" s="1">
        <v>42787</v>
      </c>
      <c r="H223" t="str">
        <f t="shared" si="6"/>
        <v/>
      </c>
      <c r="I223" s="2" t="str">
        <f>IF(OR(AND(G223&gt;=$D$8,G223&lt;=$E$8),AND(G223&gt;=$F$8,G223&lt;=$G$8),AND(G223&gt;=$H$8,G223&lt;=$I$8),AND(G223&gt;=$J$8,G223&lt;=$K$8),AND(G223&gt;=$L$8,G223&lt;=$M$8),AND(G223&gt;=$N$8,G223&lt;=$O$8),AND(G223&gt;=$P$8,G223&lt;=$Q$8),AND(G223&gt;=$R$8,G223&lt;=$S$8),AND(G223&gt;=$T$8,G223&lt;=$U$8)),IF(COUNTIF($H$172:H223,"CMO")&gt;90,"Demi-traitement","Plein traitement"),"")</f>
        <v/>
      </c>
    </row>
    <row r="224" spans="7:9" x14ac:dyDescent="0.25">
      <c r="G224" s="1">
        <v>42788</v>
      </c>
      <c r="H224" t="str">
        <f t="shared" si="6"/>
        <v/>
      </c>
      <c r="I224" s="2" t="str">
        <f>IF(OR(AND(G224&gt;=$D$8,G224&lt;=$E$8),AND(G224&gt;=$F$8,G224&lt;=$G$8),AND(G224&gt;=$H$8,G224&lt;=$I$8),AND(G224&gt;=$J$8,G224&lt;=$K$8),AND(G224&gt;=$L$8,G224&lt;=$M$8),AND(G224&gt;=$N$8,G224&lt;=$O$8),AND(G224&gt;=$P$8,G224&lt;=$Q$8),AND(G224&gt;=$R$8,G224&lt;=$S$8),AND(G224&gt;=$T$8,G224&lt;=$U$8)),IF(COUNTIF($H$172:H224,"CMO")&gt;90,"Demi-traitement","Plein traitement"),"")</f>
        <v/>
      </c>
    </row>
    <row r="225" spans="7:9" x14ac:dyDescent="0.25">
      <c r="G225" s="1">
        <v>42789</v>
      </c>
      <c r="H225" t="str">
        <f t="shared" si="6"/>
        <v/>
      </c>
      <c r="I225" s="2" t="str">
        <f>IF(OR(AND(G225&gt;=$D$8,G225&lt;=$E$8),AND(G225&gt;=$F$8,G225&lt;=$G$8),AND(G225&gt;=$H$8,G225&lt;=$I$8),AND(G225&gt;=$J$8,G225&lt;=$K$8),AND(G225&gt;=$L$8,G225&lt;=$M$8),AND(G225&gt;=$N$8,G225&lt;=$O$8),AND(G225&gt;=$P$8,G225&lt;=$Q$8),AND(G225&gt;=$R$8,G225&lt;=$S$8),AND(G225&gt;=$T$8,G225&lt;=$U$8)),IF(COUNTIF($H$172:H225,"CMO")&gt;90,"Demi-traitement","Plein traitement"),"")</f>
        <v/>
      </c>
    </row>
    <row r="226" spans="7:9" x14ac:dyDescent="0.25">
      <c r="G226" s="1">
        <v>42790</v>
      </c>
      <c r="H226" t="str">
        <f t="shared" si="6"/>
        <v/>
      </c>
      <c r="I226" s="2" t="str">
        <f>IF(OR(AND(G226&gt;=$D$8,G226&lt;=$E$8),AND(G226&gt;=$F$8,G226&lt;=$G$8),AND(G226&gt;=$H$8,G226&lt;=$I$8),AND(G226&gt;=$J$8,G226&lt;=$K$8),AND(G226&gt;=$L$8,G226&lt;=$M$8),AND(G226&gt;=$N$8,G226&lt;=$O$8),AND(G226&gt;=$P$8,G226&lt;=$Q$8),AND(G226&gt;=$R$8,G226&lt;=$S$8),AND(G226&gt;=$T$8,G226&lt;=$U$8)),IF(COUNTIF($H$172:H226,"CMO")&gt;90,"Demi-traitement","Plein traitement"),"")</f>
        <v/>
      </c>
    </row>
    <row r="227" spans="7:9" x14ac:dyDescent="0.25">
      <c r="G227" s="1">
        <v>42791</v>
      </c>
      <c r="H227" t="str">
        <f t="shared" si="6"/>
        <v/>
      </c>
      <c r="I227" s="2" t="str">
        <f>IF(OR(AND(G227&gt;=$D$8,G227&lt;=$E$8),AND(G227&gt;=$F$8,G227&lt;=$G$8),AND(G227&gt;=$H$8,G227&lt;=$I$8),AND(G227&gt;=$J$8,G227&lt;=$K$8),AND(G227&gt;=$L$8,G227&lt;=$M$8),AND(G227&gt;=$N$8,G227&lt;=$O$8),AND(G227&gt;=$P$8,G227&lt;=$Q$8),AND(G227&gt;=$R$8,G227&lt;=$S$8),AND(G227&gt;=$T$8,G227&lt;=$U$8)),IF(COUNTIF($H$172:H227,"CMO")&gt;90,"Demi-traitement","Plein traitement"),"")</f>
        <v/>
      </c>
    </row>
    <row r="228" spans="7:9" x14ac:dyDescent="0.25">
      <c r="G228" s="1">
        <v>42792</v>
      </c>
      <c r="H228" t="str">
        <f t="shared" si="6"/>
        <v/>
      </c>
      <c r="I228" s="2" t="str">
        <f>IF(OR(AND(G228&gt;=$D$8,G228&lt;=$E$8),AND(G228&gt;=$F$8,G228&lt;=$G$8),AND(G228&gt;=$H$8,G228&lt;=$I$8),AND(G228&gt;=$J$8,G228&lt;=$K$8),AND(G228&gt;=$L$8,G228&lt;=$M$8),AND(G228&gt;=$N$8,G228&lt;=$O$8),AND(G228&gt;=$P$8,G228&lt;=$Q$8),AND(G228&gt;=$R$8,G228&lt;=$S$8),AND(G228&gt;=$T$8,G228&lt;=$U$8)),IF(COUNTIF($H$172:H228,"CMO")&gt;90,"Demi-traitement","Plein traitement"),"")</f>
        <v/>
      </c>
    </row>
    <row r="229" spans="7:9" x14ac:dyDescent="0.25">
      <c r="G229" s="1">
        <v>42793</v>
      </c>
      <c r="H229" t="str">
        <f t="shared" si="6"/>
        <v/>
      </c>
      <c r="I229" s="2" t="str">
        <f>IF(OR(AND(G229&gt;=$D$8,G229&lt;=$E$8),AND(G229&gt;=$F$8,G229&lt;=$G$8),AND(G229&gt;=$H$8,G229&lt;=$I$8),AND(G229&gt;=$J$8,G229&lt;=$K$8),AND(G229&gt;=$L$8,G229&lt;=$M$8),AND(G229&gt;=$N$8,G229&lt;=$O$8),AND(G229&gt;=$P$8,G229&lt;=$Q$8),AND(G229&gt;=$R$8,G229&lt;=$S$8),AND(G229&gt;=$T$8,G229&lt;=$U$8)),IF(COUNTIF($H$172:H229,"CMO")&gt;90,"Demi-traitement","Plein traitement"),"")</f>
        <v/>
      </c>
    </row>
    <row r="230" spans="7:9" x14ac:dyDescent="0.25">
      <c r="G230" s="1">
        <v>42794</v>
      </c>
      <c r="H230" t="str">
        <f t="shared" si="6"/>
        <v/>
      </c>
      <c r="I230" s="2" t="str">
        <f>IF(OR(AND(G230&gt;=$D$8,G230&lt;=$E$8),AND(G230&gt;=$F$8,G230&lt;=$G$8),AND(G230&gt;=$H$8,G230&lt;=$I$8),AND(G230&gt;=$J$8,G230&lt;=$K$8),AND(G230&gt;=$L$8,G230&lt;=$M$8),AND(G230&gt;=$N$8,G230&lt;=$O$8),AND(G230&gt;=$P$8,G230&lt;=$Q$8),AND(G230&gt;=$R$8,G230&lt;=$S$8),AND(G230&gt;=$T$8,G230&lt;=$U$8)),IF(COUNTIF($H$172:H230,"CMO")&gt;90,"Demi-traitement","Plein traitement"),"")</f>
        <v/>
      </c>
    </row>
    <row r="231" spans="7:9" x14ac:dyDescent="0.25">
      <c r="G231" s="1">
        <v>42795</v>
      </c>
      <c r="H231" t="str">
        <f t="shared" si="6"/>
        <v/>
      </c>
      <c r="I231" s="2" t="str">
        <f>IF(OR(AND(G231&gt;=$D$8,G231&lt;=$E$8),AND(G231&gt;=$F$8,G231&lt;=$G$8),AND(G231&gt;=$H$8,G231&lt;=$I$8),AND(G231&gt;=$J$8,G231&lt;=$K$8),AND(G231&gt;=$L$8,G231&lt;=$M$8),AND(G231&gt;=$N$8,G231&lt;=$O$8),AND(G231&gt;=$P$8,G231&lt;=$Q$8),AND(G231&gt;=$R$8,G231&lt;=$S$8),AND(G231&gt;=$T$8,G231&lt;=$U$8)),IF(COUNTIF($H$172:H231,"CMO")&gt;90,"Demi-traitement","Plein traitement"),"")</f>
        <v/>
      </c>
    </row>
    <row r="232" spans="7:9" x14ac:dyDescent="0.25">
      <c r="G232" s="1">
        <v>42796</v>
      </c>
      <c r="H232" t="str">
        <f t="shared" si="6"/>
        <v/>
      </c>
      <c r="I232" s="2" t="str">
        <f>IF(OR(AND(G232&gt;=$D$8,G232&lt;=$E$8),AND(G232&gt;=$F$8,G232&lt;=$G$8),AND(G232&gt;=$H$8,G232&lt;=$I$8),AND(G232&gt;=$J$8,G232&lt;=$K$8),AND(G232&gt;=$L$8,G232&lt;=$M$8),AND(G232&gt;=$N$8,G232&lt;=$O$8),AND(G232&gt;=$P$8,G232&lt;=$Q$8),AND(G232&gt;=$R$8,G232&lt;=$S$8),AND(G232&gt;=$T$8,G232&lt;=$U$8)),IF(COUNTIF($H$172:H232,"CMO")&gt;90,"Demi-traitement","Plein traitement"),"")</f>
        <v/>
      </c>
    </row>
    <row r="233" spans="7:9" x14ac:dyDescent="0.25">
      <c r="G233" s="1">
        <v>42797</v>
      </c>
      <c r="H233" t="str">
        <f t="shared" si="6"/>
        <v/>
      </c>
      <c r="I233" s="2" t="str">
        <f>IF(OR(AND(G233&gt;=$D$8,G233&lt;=$E$8),AND(G233&gt;=$F$8,G233&lt;=$G$8),AND(G233&gt;=$H$8,G233&lt;=$I$8),AND(G233&gt;=$J$8,G233&lt;=$K$8),AND(G233&gt;=$L$8,G233&lt;=$M$8),AND(G233&gt;=$N$8,G233&lt;=$O$8),AND(G233&gt;=$P$8,G233&lt;=$Q$8),AND(G233&gt;=$R$8,G233&lt;=$S$8),AND(G233&gt;=$T$8,G233&lt;=$U$8)),IF(COUNTIF($H$172:H233,"CMO")&gt;90,"Demi-traitement","Plein traitement"),"")</f>
        <v/>
      </c>
    </row>
    <row r="234" spans="7:9" x14ac:dyDescent="0.25">
      <c r="G234" s="1">
        <v>42798</v>
      </c>
      <c r="H234" t="str">
        <f t="shared" si="6"/>
        <v/>
      </c>
      <c r="I234" s="2" t="str">
        <f>IF(OR(AND(G234&gt;=$D$8,G234&lt;=$E$8),AND(G234&gt;=$F$8,G234&lt;=$G$8),AND(G234&gt;=$H$8,G234&lt;=$I$8),AND(G234&gt;=$J$8,G234&lt;=$K$8),AND(G234&gt;=$L$8,G234&lt;=$M$8),AND(G234&gt;=$N$8,G234&lt;=$O$8),AND(G234&gt;=$P$8,G234&lt;=$Q$8),AND(G234&gt;=$R$8,G234&lt;=$S$8),AND(G234&gt;=$T$8,G234&lt;=$U$8)),IF(COUNTIF($H$172:H234,"CMO")&gt;90,"Demi-traitement","Plein traitement"),"")</f>
        <v/>
      </c>
    </row>
    <row r="235" spans="7:9" x14ac:dyDescent="0.25">
      <c r="G235" s="1">
        <v>42799</v>
      </c>
      <c r="H235" t="str">
        <f t="shared" si="6"/>
        <v/>
      </c>
      <c r="I235" s="2" t="str">
        <f>IF(OR(AND(G235&gt;=$D$8,G235&lt;=$E$8),AND(G235&gt;=$F$8,G235&lt;=$G$8),AND(G235&gt;=$H$8,G235&lt;=$I$8),AND(G235&gt;=$J$8,G235&lt;=$K$8),AND(G235&gt;=$L$8,G235&lt;=$M$8),AND(G235&gt;=$N$8,G235&lt;=$O$8),AND(G235&gt;=$P$8,G235&lt;=$Q$8),AND(G235&gt;=$R$8,G235&lt;=$S$8),AND(G235&gt;=$T$8,G235&lt;=$U$8)),IF(COUNTIF($H$172:H235,"CMO")&gt;90,"Demi-traitement","Plein traitement"),"")</f>
        <v/>
      </c>
    </row>
    <row r="236" spans="7:9" x14ac:dyDescent="0.25">
      <c r="G236" s="1">
        <v>42800</v>
      </c>
      <c r="H236" t="str">
        <f t="shared" si="6"/>
        <v/>
      </c>
      <c r="I236" s="2" t="str">
        <f>IF(OR(AND(G236&gt;=$D$8,G236&lt;=$E$8),AND(G236&gt;=$F$8,G236&lt;=$G$8),AND(G236&gt;=$H$8,G236&lt;=$I$8),AND(G236&gt;=$J$8,G236&lt;=$K$8),AND(G236&gt;=$L$8,G236&lt;=$M$8),AND(G236&gt;=$N$8,G236&lt;=$O$8),AND(G236&gt;=$P$8,G236&lt;=$Q$8),AND(G236&gt;=$R$8,G236&lt;=$S$8),AND(G236&gt;=$T$8,G236&lt;=$U$8)),IF(COUNTIF($H$172:H236,"CMO")&gt;90,"Demi-traitement","Plein traitement"),"")</f>
        <v/>
      </c>
    </row>
    <row r="237" spans="7:9" x14ac:dyDescent="0.25">
      <c r="G237" s="1">
        <v>42801</v>
      </c>
      <c r="H237" t="str">
        <f t="shared" ref="H237:H300" si="7">IF(OR(AND(G237&gt;=$D$8,G237&lt;=$E$8),AND(G237&gt;=$F$8,G237&lt;=$G$8),AND(G237&gt;=$H$8,G237&lt;=$I$8),AND(G237&gt;=$J$8,G237&lt;=$K$8),AND(G237&gt;=$L$8,G237&lt;=$M$8),AND(G237&gt;=$N$8,G237&lt;=$O$8),AND(G237&gt;=$P$8,G237&lt;=$Q$8),AND(G237&gt;=$R$8,G237&lt;=$S$8),AND(G237&gt;=$T$8,G237&lt;=$U$8)),"CMO","")</f>
        <v/>
      </c>
      <c r="I237" s="2" t="str">
        <f>IF(OR(AND(G237&gt;=$D$8,G237&lt;=$E$8),AND(G237&gt;=$F$8,G237&lt;=$G$8),AND(G237&gt;=$H$8,G237&lt;=$I$8),AND(G237&gt;=$J$8,G237&lt;=$K$8),AND(G237&gt;=$L$8,G237&lt;=$M$8),AND(G237&gt;=$N$8,G237&lt;=$O$8),AND(G237&gt;=$P$8,G237&lt;=$Q$8),AND(G237&gt;=$R$8,G237&lt;=$S$8),AND(G237&gt;=$T$8,G237&lt;=$U$8)),IF(COUNTIF($H$172:H237,"CMO")&gt;90,"Demi-traitement","Plein traitement"),"")</f>
        <v/>
      </c>
    </row>
    <row r="238" spans="7:9" x14ac:dyDescent="0.25">
      <c r="G238" s="1">
        <v>42802</v>
      </c>
      <c r="H238" t="str">
        <f t="shared" si="7"/>
        <v/>
      </c>
      <c r="I238" s="2" t="str">
        <f>IF(OR(AND(G238&gt;=$D$8,G238&lt;=$E$8),AND(G238&gt;=$F$8,G238&lt;=$G$8),AND(G238&gt;=$H$8,G238&lt;=$I$8),AND(G238&gt;=$J$8,G238&lt;=$K$8),AND(G238&gt;=$L$8,G238&lt;=$M$8),AND(G238&gt;=$N$8,G238&lt;=$O$8),AND(G238&gt;=$P$8,G238&lt;=$Q$8),AND(G238&gt;=$R$8,G238&lt;=$S$8),AND(G238&gt;=$T$8,G238&lt;=$U$8)),IF(COUNTIF($H$172:H238,"CMO")&gt;90,"Demi-traitement","Plein traitement"),"")</f>
        <v/>
      </c>
    </row>
    <row r="239" spans="7:9" x14ac:dyDescent="0.25">
      <c r="G239" s="1">
        <v>42803</v>
      </c>
      <c r="H239" t="str">
        <f t="shared" si="7"/>
        <v/>
      </c>
      <c r="I239" s="2" t="str">
        <f>IF(OR(AND(G239&gt;=$D$8,G239&lt;=$E$8),AND(G239&gt;=$F$8,G239&lt;=$G$8),AND(G239&gt;=$H$8,G239&lt;=$I$8),AND(G239&gt;=$J$8,G239&lt;=$K$8),AND(G239&gt;=$L$8,G239&lt;=$M$8),AND(G239&gt;=$N$8,G239&lt;=$O$8),AND(G239&gt;=$P$8,G239&lt;=$Q$8),AND(G239&gt;=$R$8,G239&lt;=$S$8),AND(G239&gt;=$T$8,G239&lt;=$U$8)),IF(COUNTIF($H$172:H239,"CMO")&gt;90,"Demi-traitement","Plein traitement"),"")</f>
        <v/>
      </c>
    </row>
    <row r="240" spans="7:9" x14ac:dyDescent="0.25">
      <c r="G240" s="1">
        <v>42804</v>
      </c>
      <c r="H240" t="str">
        <f t="shared" si="7"/>
        <v/>
      </c>
      <c r="I240" s="2" t="str">
        <f>IF(OR(AND(G240&gt;=$D$8,G240&lt;=$E$8),AND(G240&gt;=$F$8,G240&lt;=$G$8),AND(G240&gt;=$H$8,G240&lt;=$I$8),AND(G240&gt;=$J$8,G240&lt;=$K$8),AND(G240&gt;=$L$8,G240&lt;=$M$8),AND(G240&gt;=$N$8,G240&lt;=$O$8),AND(G240&gt;=$P$8,G240&lt;=$Q$8),AND(G240&gt;=$R$8,G240&lt;=$S$8),AND(G240&gt;=$T$8,G240&lt;=$U$8)),IF(COUNTIF($H$172:H240,"CMO")&gt;90,"Demi-traitement","Plein traitement"),"")</f>
        <v/>
      </c>
    </row>
    <row r="241" spans="7:9" x14ac:dyDescent="0.25">
      <c r="G241" s="1">
        <v>42805</v>
      </c>
      <c r="H241" t="str">
        <f t="shared" si="7"/>
        <v/>
      </c>
      <c r="I241" s="2" t="str">
        <f>IF(OR(AND(G241&gt;=$D$8,G241&lt;=$E$8),AND(G241&gt;=$F$8,G241&lt;=$G$8),AND(G241&gt;=$H$8,G241&lt;=$I$8),AND(G241&gt;=$J$8,G241&lt;=$K$8),AND(G241&gt;=$L$8,G241&lt;=$M$8),AND(G241&gt;=$N$8,G241&lt;=$O$8),AND(G241&gt;=$P$8,G241&lt;=$Q$8),AND(G241&gt;=$R$8,G241&lt;=$S$8),AND(G241&gt;=$T$8,G241&lt;=$U$8)),IF(COUNTIF($H$172:H241,"CMO")&gt;90,"Demi-traitement","Plein traitement"),"")</f>
        <v/>
      </c>
    </row>
    <row r="242" spans="7:9" x14ac:dyDescent="0.25">
      <c r="G242" s="1">
        <v>42806</v>
      </c>
      <c r="H242" t="str">
        <f t="shared" si="7"/>
        <v/>
      </c>
      <c r="I242" s="2" t="str">
        <f>IF(OR(AND(G242&gt;=$D$8,G242&lt;=$E$8),AND(G242&gt;=$F$8,G242&lt;=$G$8),AND(G242&gt;=$H$8,G242&lt;=$I$8),AND(G242&gt;=$J$8,G242&lt;=$K$8),AND(G242&gt;=$L$8,G242&lt;=$M$8),AND(G242&gt;=$N$8,G242&lt;=$O$8),AND(G242&gt;=$P$8,G242&lt;=$Q$8),AND(G242&gt;=$R$8,G242&lt;=$S$8),AND(G242&gt;=$T$8,G242&lt;=$U$8)),IF(COUNTIF($H$172:H242,"CMO")&gt;90,"Demi-traitement","Plein traitement"),"")</f>
        <v/>
      </c>
    </row>
    <row r="243" spans="7:9" x14ac:dyDescent="0.25">
      <c r="G243" s="1">
        <v>42807</v>
      </c>
      <c r="H243" t="str">
        <f t="shared" si="7"/>
        <v/>
      </c>
      <c r="I243" s="2" t="str">
        <f>IF(OR(AND(G243&gt;=$D$8,G243&lt;=$E$8),AND(G243&gt;=$F$8,G243&lt;=$G$8),AND(G243&gt;=$H$8,G243&lt;=$I$8),AND(G243&gt;=$J$8,G243&lt;=$K$8),AND(G243&gt;=$L$8,G243&lt;=$M$8),AND(G243&gt;=$N$8,G243&lt;=$O$8),AND(G243&gt;=$P$8,G243&lt;=$Q$8),AND(G243&gt;=$R$8,G243&lt;=$S$8),AND(G243&gt;=$T$8,G243&lt;=$U$8)),IF(COUNTIF($H$172:H243,"CMO")&gt;90,"Demi-traitement","Plein traitement"),"")</f>
        <v/>
      </c>
    </row>
    <row r="244" spans="7:9" x14ac:dyDescent="0.25">
      <c r="G244" s="1">
        <v>42808</v>
      </c>
      <c r="H244" t="str">
        <f t="shared" si="7"/>
        <v/>
      </c>
      <c r="I244" s="2" t="str">
        <f>IF(OR(AND(G244&gt;=$D$8,G244&lt;=$E$8),AND(G244&gt;=$F$8,G244&lt;=$G$8),AND(G244&gt;=$H$8,G244&lt;=$I$8),AND(G244&gt;=$J$8,G244&lt;=$K$8),AND(G244&gt;=$L$8,G244&lt;=$M$8),AND(G244&gt;=$N$8,G244&lt;=$O$8),AND(G244&gt;=$P$8,G244&lt;=$Q$8),AND(G244&gt;=$R$8,G244&lt;=$S$8),AND(G244&gt;=$T$8,G244&lt;=$U$8)),IF(COUNTIF($H$172:H244,"CMO")&gt;90,"Demi-traitement","Plein traitement"),"")</f>
        <v/>
      </c>
    </row>
    <row r="245" spans="7:9" x14ac:dyDescent="0.25">
      <c r="G245" s="1">
        <v>42809</v>
      </c>
      <c r="H245" t="str">
        <f t="shared" si="7"/>
        <v/>
      </c>
      <c r="I245" s="2" t="str">
        <f>IF(OR(AND(G245&gt;=$D$8,G245&lt;=$E$8),AND(G245&gt;=$F$8,G245&lt;=$G$8),AND(G245&gt;=$H$8,G245&lt;=$I$8),AND(G245&gt;=$J$8,G245&lt;=$K$8),AND(G245&gt;=$L$8,G245&lt;=$M$8),AND(G245&gt;=$N$8,G245&lt;=$O$8),AND(G245&gt;=$P$8,G245&lt;=$Q$8),AND(G245&gt;=$R$8,G245&lt;=$S$8),AND(G245&gt;=$T$8,G245&lt;=$U$8)),IF(COUNTIF($H$172:H245,"CMO")&gt;90,"Demi-traitement","Plein traitement"),"")</f>
        <v/>
      </c>
    </row>
    <row r="246" spans="7:9" x14ac:dyDescent="0.25">
      <c r="G246" s="1">
        <v>42810</v>
      </c>
      <c r="H246" t="str">
        <f t="shared" si="7"/>
        <v/>
      </c>
      <c r="I246" s="2" t="str">
        <f>IF(OR(AND(G246&gt;=$D$8,G246&lt;=$E$8),AND(G246&gt;=$F$8,G246&lt;=$G$8),AND(G246&gt;=$H$8,G246&lt;=$I$8),AND(G246&gt;=$J$8,G246&lt;=$K$8),AND(G246&gt;=$L$8,G246&lt;=$M$8),AND(G246&gt;=$N$8,G246&lt;=$O$8),AND(G246&gt;=$P$8,G246&lt;=$Q$8),AND(G246&gt;=$R$8,G246&lt;=$S$8),AND(G246&gt;=$T$8,G246&lt;=$U$8)),IF(COUNTIF($H$172:H246,"CMO")&gt;90,"Demi-traitement","Plein traitement"),"")</f>
        <v/>
      </c>
    </row>
    <row r="247" spans="7:9" x14ac:dyDescent="0.25">
      <c r="G247" s="1">
        <v>42811</v>
      </c>
      <c r="H247" t="str">
        <f t="shared" si="7"/>
        <v/>
      </c>
      <c r="I247" s="2" t="str">
        <f>IF(OR(AND(G247&gt;=$D$8,G247&lt;=$E$8),AND(G247&gt;=$F$8,G247&lt;=$G$8),AND(G247&gt;=$H$8,G247&lt;=$I$8),AND(G247&gt;=$J$8,G247&lt;=$K$8),AND(G247&gt;=$L$8,G247&lt;=$M$8),AND(G247&gt;=$N$8,G247&lt;=$O$8),AND(G247&gt;=$P$8,G247&lt;=$Q$8),AND(G247&gt;=$R$8,G247&lt;=$S$8),AND(G247&gt;=$T$8,G247&lt;=$U$8)),IF(COUNTIF($H$172:H247,"CMO")&gt;90,"Demi-traitement","Plein traitement"),"")</f>
        <v/>
      </c>
    </row>
    <row r="248" spans="7:9" x14ac:dyDescent="0.25">
      <c r="G248" s="1">
        <v>42812</v>
      </c>
      <c r="H248" t="str">
        <f t="shared" si="7"/>
        <v/>
      </c>
      <c r="I248" s="2" t="str">
        <f>IF(OR(AND(G248&gt;=$D$8,G248&lt;=$E$8),AND(G248&gt;=$F$8,G248&lt;=$G$8),AND(G248&gt;=$H$8,G248&lt;=$I$8),AND(G248&gt;=$J$8,G248&lt;=$K$8),AND(G248&gt;=$L$8,G248&lt;=$M$8),AND(G248&gt;=$N$8,G248&lt;=$O$8),AND(G248&gt;=$P$8,G248&lt;=$Q$8),AND(G248&gt;=$R$8,G248&lt;=$S$8),AND(G248&gt;=$T$8,G248&lt;=$U$8)),IF(COUNTIF($H$172:H248,"CMO")&gt;90,"Demi-traitement","Plein traitement"),"")</f>
        <v/>
      </c>
    </row>
    <row r="249" spans="7:9" x14ac:dyDescent="0.25">
      <c r="G249" s="1">
        <v>42813</v>
      </c>
      <c r="H249" t="str">
        <f t="shared" si="7"/>
        <v/>
      </c>
      <c r="I249" s="2" t="str">
        <f>IF(OR(AND(G249&gt;=$D$8,G249&lt;=$E$8),AND(G249&gt;=$F$8,G249&lt;=$G$8),AND(G249&gt;=$H$8,G249&lt;=$I$8),AND(G249&gt;=$J$8,G249&lt;=$K$8),AND(G249&gt;=$L$8,G249&lt;=$M$8),AND(G249&gt;=$N$8,G249&lt;=$O$8),AND(G249&gt;=$P$8,G249&lt;=$Q$8),AND(G249&gt;=$R$8,G249&lt;=$S$8),AND(G249&gt;=$T$8,G249&lt;=$U$8)),IF(COUNTIF($H$172:H249,"CMO")&gt;90,"Demi-traitement","Plein traitement"),"")</f>
        <v/>
      </c>
    </row>
    <row r="250" spans="7:9" x14ac:dyDescent="0.25">
      <c r="G250" s="1">
        <v>42814</v>
      </c>
      <c r="H250" t="str">
        <f t="shared" si="7"/>
        <v/>
      </c>
      <c r="I250" s="2" t="str">
        <f>IF(OR(AND(G250&gt;=$D$8,G250&lt;=$E$8),AND(G250&gt;=$F$8,G250&lt;=$G$8),AND(G250&gt;=$H$8,G250&lt;=$I$8),AND(G250&gt;=$J$8,G250&lt;=$K$8),AND(G250&gt;=$L$8,G250&lt;=$M$8),AND(G250&gt;=$N$8,G250&lt;=$O$8),AND(G250&gt;=$P$8,G250&lt;=$Q$8),AND(G250&gt;=$R$8,G250&lt;=$S$8),AND(G250&gt;=$T$8,G250&lt;=$U$8)),IF(COUNTIF($H$172:H250,"CMO")&gt;90,"Demi-traitement","Plein traitement"),"")</f>
        <v/>
      </c>
    </row>
    <row r="251" spans="7:9" x14ac:dyDescent="0.25">
      <c r="G251" s="1">
        <v>42815</v>
      </c>
      <c r="H251" t="str">
        <f t="shared" si="7"/>
        <v/>
      </c>
      <c r="I251" s="2" t="str">
        <f>IF(OR(AND(G251&gt;=$D$8,G251&lt;=$E$8),AND(G251&gt;=$F$8,G251&lt;=$G$8),AND(G251&gt;=$H$8,G251&lt;=$I$8),AND(G251&gt;=$J$8,G251&lt;=$K$8),AND(G251&gt;=$L$8,G251&lt;=$M$8),AND(G251&gt;=$N$8,G251&lt;=$O$8),AND(G251&gt;=$P$8,G251&lt;=$Q$8),AND(G251&gt;=$R$8,G251&lt;=$S$8),AND(G251&gt;=$T$8,G251&lt;=$U$8)),IF(COUNTIF($H$172:H251,"CMO")&gt;90,"Demi-traitement","Plein traitement"),"")</f>
        <v/>
      </c>
    </row>
    <row r="252" spans="7:9" x14ac:dyDescent="0.25">
      <c r="G252" s="1">
        <v>42816</v>
      </c>
      <c r="H252" t="str">
        <f t="shared" si="7"/>
        <v/>
      </c>
      <c r="I252" s="2" t="str">
        <f>IF(OR(AND(G252&gt;=$D$8,G252&lt;=$E$8),AND(G252&gt;=$F$8,G252&lt;=$G$8),AND(G252&gt;=$H$8,G252&lt;=$I$8),AND(G252&gt;=$J$8,G252&lt;=$K$8),AND(G252&gt;=$L$8,G252&lt;=$M$8),AND(G252&gt;=$N$8,G252&lt;=$O$8),AND(G252&gt;=$P$8,G252&lt;=$Q$8),AND(G252&gt;=$R$8,G252&lt;=$S$8),AND(G252&gt;=$T$8,G252&lt;=$U$8)),IF(COUNTIF($H$172:H252,"CMO")&gt;90,"Demi-traitement","Plein traitement"),"")</f>
        <v/>
      </c>
    </row>
    <row r="253" spans="7:9" x14ac:dyDescent="0.25">
      <c r="G253" s="1">
        <v>42817</v>
      </c>
      <c r="H253" t="str">
        <f t="shared" si="7"/>
        <v/>
      </c>
      <c r="I253" s="2" t="str">
        <f>IF(OR(AND(G253&gt;=$D$8,G253&lt;=$E$8),AND(G253&gt;=$F$8,G253&lt;=$G$8),AND(G253&gt;=$H$8,G253&lt;=$I$8),AND(G253&gt;=$J$8,G253&lt;=$K$8),AND(G253&gt;=$L$8,G253&lt;=$M$8),AND(G253&gt;=$N$8,G253&lt;=$O$8),AND(G253&gt;=$P$8,G253&lt;=$Q$8),AND(G253&gt;=$R$8,G253&lt;=$S$8),AND(G253&gt;=$T$8,G253&lt;=$U$8)),IF(COUNTIF($H$172:H253,"CMO")&gt;90,"Demi-traitement","Plein traitement"),"")</f>
        <v/>
      </c>
    </row>
    <row r="254" spans="7:9" x14ac:dyDescent="0.25">
      <c r="G254" s="1">
        <v>42818</v>
      </c>
      <c r="H254" t="str">
        <f t="shared" si="7"/>
        <v/>
      </c>
      <c r="I254" s="2" t="str">
        <f>IF(OR(AND(G254&gt;=$D$8,G254&lt;=$E$8),AND(G254&gt;=$F$8,G254&lt;=$G$8),AND(G254&gt;=$H$8,G254&lt;=$I$8),AND(G254&gt;=$J$8,G254&lt;=$K$8),AND(G254&gt;=$L$8,G254&lt;=$M$8),AND(G254&gt;=$N$8,G254&lt;=$O$8),AND(G254&gt;=$P$8,G254&lt;=$Q$8),AND(G254&gt;=$R$8,G254&lt;=$S$8),AND(G254&gt;=$T$8,G254&lt;=$U$8)),IF(COUNTIF($H$172:H254,"CMO")&gt;90,"Demi-traitement","Plein traitement"),"")</f>
        <v/>
      </c>
    </row>
    <row r="255" spans="7:9" x14ac:dyDescent="0.25">
      <c r="G255" s="1">
        <v>42819</v>
      </c>
      <c r="H255" t="str">
        <f t="shared" si="7"/>
        <v/>
      </c>
      <c r="I255" s="2" t="str">
        <f>IF(OR(AND(G255&gt;=$D$8,G255&lt;=$E$8),AND(G255&gt;=$F$8,G255&lt;=$G$8),AND(G255&gt;=$H$8,G255&lt;=$I$8),AND(G255&gt;=$J$8,G255&lt;=$K$8),AND(G255&gt;=$L$8,G255&lt;=$M$8),AND(G255&gt;=$N$8,G255&lt;=$O$8),AND(G255&gt;=$P$8,G255&lt;=$Q$8),AND(G255&gt;=$R$8,G255&lt;=$S$8),AND(G255&gt;=$T$8,G255&lt;=$U$8)),IF(COUNTIF($H$172:H255,"CMO")&gt;90,"Demi-traitement","Plein traitement"),"")</f>
        <v/>
      </c>
    </row>
    <row r="256" spans="7:9" x14ac:dyDescent="0.25">
      <c r="G256" s="1">
        <v>42820</v>
      </c>
      <c r="H256" t="str">
        <f t="shared" si="7"/>
        <v/>
      </c>
      <c r="I256" s="2" t="str">
        <f>IF(OR(AND(G256&gt;=$D$8,G256&lt;=$E$8),AND(G256&gt;=$F$8,G256&lt;=$G$8),AND(G256&gt;=$H$8,G256&lt;=$I$8),AND(G256&gt;=$J$8,G256&lt;=$K$8),AND(G256&gt;=$L$8,G256&lt;=$M$8),AND(G256&gt;=$N$8,G256&lt;=$O$8),AND(G256&gt;=$P$8,G256&lt;=$Q$8),AND(G256&gt;=$R$8,G256&lt;=$S$8),AND(G256&gt;=$T$8,G256&lt;=$U$8)),IF(COUNTIF($H$172:H256,"CMO")&gt;90,"Demi-traitement","Plein traitement"),"")</f>
        <v/>
      </c>
    </row>
    <row r="257" spans="7:9" x14ac:dyDescent="0.25">
      <c r="G257" s="1">
        <v>42821</v>
      </c>
      <c r="H257" t="str">
        <f t="shared" si="7"/>
        <v/>
      </c>
      <c r="I257" s="2" t="str">
        <f>IF(OR(AND(G257&gt;=$D$8,G257&lt;=$E$8),AND(G257&gt;=$F$8,G257&lt;=$G$8),AND(G257&gt;=$H$8,G257&lt;=$I$8),AND(G257&gt;=$J$8,G257&lt;=$K$8),AND(G257&gt;=$L$8,G257&lt;=$M$8),AND(G257&gt;=$N$8,G257&lt;=$O$8),AND(G257&gt;=$P$8,G257&lt;=$Q$8),AND(G257&gt;=$R$8,G257&lt;=$S$8),AND(G257&gt;=$T$8,G257&lt;=$U$8)),IF(COUNTIF($H$172:H257,"CMO")&gt;90,"Demi-traitement","Plein traitement"),"")</f>
        <v/>
      </c>
    </row>
    <row r="258" spans="7:9" x14ac:dyDescent="0.25">
      <c r="G258" s="1">
        <v>42822</v>
      </c>
      <c r="H258" t="str">
        <f t="shared" si="7"/>
        <v/>
      </c>
      <c r="I258" s="2" t="str">
        <f>IF(OR(AND(G258&gt;=$D$8,G258&lt;=$E$8),AND(G258&gt;=$F$8,G258&lt;=$G$8),AND(G258&gt;=$H$8,G258&lt;=$I$8),AND(G258&gt;=$J$8,G258&lt;=$K$8),AND(G258&gt;=$L$8,G258&lt;=$M$8),AND(G258&gt;=$N$8,G258&lt;=$O$8),AND(G258&gt;=$P$8,G258&lt;=$Q$8),AND(G258&gt;=$R$8,G258&lt;=$S$8),AND(G258&gt;=$T$8,G258&lt;=$U$8)),IF(COUNTIF($H$172:H258,"CMO")&gt;90,"Demi-traitement","Plein traitement"),"")</f>
        <v/>
      </c>
    </row>
    <row r="259" spans="7:9" x14ac:dyDescent="0.25">
      <c r="G259" s="1">
        <v>42823</v>
      </c>
      <c r="H259" t="str">
        <f t="shared" si="7"/>
        <v/>
      </c>
      <c r="I259" s="2" t="str">
        <f>IF(OR(AND(G259&gt;=$D$8,G259&lt;=$E$8),AND(G259&gt;=$F$8,G259&lt;=$G$8),AND(G259&gt;=$H$8,G259&lt;=$I$8),AND(G259&gt;=$J$8,G259&lt;=$K$8),AND(G259&gt;=$L$8,G259&lt;=$M$8),AND(G259&gt;=$N$8,G259&lt;=$O$8),AND(G259&gt;=$P$8,G259&lt;=$Q$8),AND(G259&gt;=$R$8,G259&lt;=$S$8),AND(G259&gt;=$T$8,G259&lt;=$U$8)),IF(COUNTIF($H$172:H259,"CMO")&gt;90,"Demi-traitement","Plein traitement"),"")</f>
        <v/>
      </c>
    </row>
    <row r="260" spans="7:9" x14ac:dyDescent="0.25">
      <c r="G260" s="1">
        <v>42824</v>
      </c>
      <c r="H260" t="str">
        <f t="shared" si="7"/>
        <v/>
      </c>
      <c r="I260" s="2" t="str">
        <f>IF(OR(AND(G260&gt;=$D$8,G260&lt;=$E$8),AND(G260&gt;=$F$8,G260&lt;=$G$8),AND(G260&gt;=$H$8,G260&lt;=$I$8),AND(G260&gt;=$J$8,G260&lt;=$K$8),AND(G260&gt;=$L$8,G260&lt;=$M$8),AND(G260&gt;=$N$8,G260&lt;=$O$8),AND(G260&gt;=$P$8,G260&lt;=$Q$8),AND(G260&gt;=$R$8,G260&lt;=$S$8),AND(G260&gt;=$T$8,G260&lt;=$U$8)),IF(COUNTIF($H$172:H260,"CMO")&gt;90,"Demi-traitement","Plein traitement"),"")</f>
        <v/>
      </c>
    </row>
    <row r="261" spans="7:9" x14ac:dyDescent="0.25">
      <c r="G261" s="1">
        <v>42825</v>
      </c>
      <c r="H261" t="str">
        <f t="shared" si="7"/>
        <v/>
      </c>
      <c r="I261" s="2" t="str">
        <f>IF(OR(AND(G261&gt;=$D$8,G261&lt;=$E$8),AND(G261&gt;=$F$8,G261&lt;=$G$8),AND(G261&gt;=$H$8,G261&lt;=$I$8),AND(G261&gt;=$J$8,G261&lt;=$K$8),AND(G261&gt;=$L$8,G261&lt;=$M$8),AND(G261&gt;=$N$8,G261&lt;=$O$8),AND(G261&gt;=$P$8,G261&lt;=$Q$8),AND(G261&gt;=$R$8,G261&lt;=$S$8),AND(G261&gt;=$T$8,G261&lt;=$U$8)),IF(COUNTIF($H$172:H261,"CMO")&gt;90,"Demi-traitement","Plein traitement"),"")</f>
        <v/>
      </c>
    </row>
    <row r="262" spans="7:9" x14ac:dyDescent="0.25">
      <c r="G262" s="1">
        <v>42826</v>
      </c>
      <c r="H262" t="str">
        <f t="shared" si="7"/>
        <v/>
      </c>
      <c r="I262" s="2" t="str">
        <f>IF(OR(AND(G262&gt;=$D$8,G262&lt;=$E$8),AND(G262&gt;=$F$8,G262&lt;=$G$8),AND(G262&gt;=$H$8,G262&lt;=$I$8),AND(G262&gt;=$J$8,G262&lt;=$K$8),AND(G262&gt;=$L$8,G262&lt;=$M$8),AND(G262&gt;=$N$8,G262&lt;=$O$8),AND(G262&gt;=$P$8,G262&lt;=$Q$8),AND(G262&gt;=$R$8,G262&lt;=$S$8),AND(G262&gt;=$T$8,G262&lt;=$U$8)),IF(COUNTIF($H$172:H262,"CMO")&gt;90,"Demi-traitement","Plein traitement"),"")</f>
        <v/>
      </c>
    </row>
    <row r="263" spans="7:9" x14ac:dyDescent="0.25">
      <c r="G263" s="1">
        <v>42827</v>
      </c>
      <c r="H263" t="str">
        <f t="shared" si="7"/>
        <v/>
      </c>
      <c r="I263" s="2" t="str">
        <f>IF(OR(AND(G263&gt;=$D$8,G263&lt;=$E$8),AND(G263&gt;=$F$8,G263&lt;=$G$8),AND(G263&gt;=$H$8,G263&lt;=$I$8),AND(G263&gt;=$J$8,G263&lt;=$K$8),AND(G263&gt;=$L$8,G263&lt;=$M$8),AND(G263&gt;=$N$8,G263&lt;=$O$8),AND(G263&gt;=$P$8,G263&lt;=$Q$8),AND(G263&gt;=$R$8,G263&lt;=$S$8),AND(G263&gt;=$T$8,G263&lt;=$U$8)),IF(COUNTIF($H$172:H263,"CMO")&gt;90,"Demi-traitement","Plein traitement"),"")</f>
        <v/>
      </c>
    </row>
    <row r="264" spans="7:9" x14ac:dyDescent="0.25">
      <c r="G264" s="1">
        <v>42828</v>
      </c>
      <c r="H264" t="str">
        <f t="shared" si="7"/>
        <v/>
      </c>
      <c r="I264" s="2" t="str">
        <f>IF(OR(AND(G264&gt;=$D$8,G264&lt;=$E$8),AND(G264&gt;=$F$8,G264&lt;=$G$8),AND(G264&gt;=$H$8,G264&lt;=$I$8),AND(G264&gt;=$J$8,G264&lt;=$K$8),AND(G264&gt;=$L$8,G264&lt;=$M$8),AND(G264&gt;=$N$8,G264&lt;=$O$8),AND(G264&gt;=$P$8,G264&lt;=$Q$8),AND(G264&gt;=$R$8,G264&lt;=$S$8),AND(G264&gt;=$T$8,G264&lt;=$U$8)),IF(COUNTIF($H$172:H264,"CMO")&gt;90,"Demi-traitement","Plein traitement"),"")</f>
        <v/>
      </c>
    </row>
    <row r="265" spans="7:9" x14ac:dyDescent="0.25">
      <c r="G265" s="1">
        <v>42829</v>
      </c>
      <c r="H265" t="str">
        <f t="shared" si="7"/>
        <v/>
      </c>
      <c r="I265" s="2" t="str">
        <f>IF(OR(AND(G265&gt;=$D$8,G265&lt;=$E$8),AND(G265&gt;=$F$8,G265&lt;=$G$8),AND(G265&gt;=$H$8,G265&lt;=$I$8),AND(G265&gt;=$J$8,G265&lt;=$K$8),AND(G265&gt;=$L$8,G265&lt;=$M$8),AND(G265&gt;=$N$8,G265&lt;=$O$8),AND(G265&gt;=$P$8,G265&lt;=$Q$8),AND(G265&gt;=$R$8,G265&lt;=$S$8),AND(G265&gt;=$T$8,G265&lt;=$U$8)),IF(COUNTIF($H$172:H265,"CMO")&gt;90,"Demi-traitement","Plein traitement"),"")</f>
        <v/>
      </c>
    </row>
    <row r="266" spans="7:9" x14ac:dyDescent="0.25">
      <c r="G266" s="1">
        <v>42830</v>
      </c>
      <c r="H266" t="str">
        <f t="shared" si="7"/>
        <v/>
      </c>
      <c r="I266" s="2" t="str">
        <f>IF(OR(AND(G266&gt;=$D$8,G266&lt;=$E$8),AND(G266&gt;=$F$8,G266&lt;=$G$8),AND(G266&gt;=$H$8,G266&lt;=$I$8),AND(G266&gt;=$J$8,G266&lt;=$K$8),AND(G266&gt;=$L$8,G266&lt;=$M$8),AND(G266&gt;=$N$8,G266&lt;=$O$8),AND(G266&gt;=$P$8,G266&lt;=$Q$8),AND(G266&gt;=$R$8,G266&lt;=$S$8),AND(G266&gt;=$T$8,G266&lt;=$U$8)),IF(COUNTIF($H$172:H266,"CMO")&gt;90,"Demi-traitement","Plein traitement"),"")</f>
        <v/>
      </c>
    </row>
    <row r="267" spans="7:9" x14ac:dyDescent="0.25">
      <c r="G267" s="1">
        <v>42831</v>
      </c>
      <c r="H267" t="str">
        <f t="shared" si="7"/>
        <v/>
      </c>
      <c r="I267" s="2" t="str">
        <f>IF(OR(AND(G267&gt;=$D$8,G267&lt;=$E$8),AND(G267&gt;=$F$8,G267&lt;=$G$8),AND(G267&gt;=$H$8,G267&lt;=$I$8),AND(G267&gt;=$J$8,G267&lt;=$K$8),AND(G267&gt;=$L$8,G267&lt;=$M$8),AND(G267&gt;=$N$8,G267&lt;=$O$8),AND(G267&gt;=$P$8,G267&lt;=$Q$8),AND(G267&gt;=$R$8,G267&lt;=$S$8),AND(G267&gt;=$T$8,G267&lt;=$U$8)),IF(COUNTIF($H$172:H267,"CMO")&gt;90,"Demi-traitement","Plein traitement"),"")</f>
        <v/>
      </c>
    </row>
    <row r="268" spans="7:9" x14ac:dyDescent="0.25">
      <c r="G268" s="1">
        <v>42832</v>
      </c>
      <c r="H268" t="str">
        <f t="shared" si="7"/>
        <v/>
      </c>
      <c r="I268" s="2" t="str">
        <f>IF(OR(AND(G268&gt;=$D$8,G268&lt;=$E$8),AND(G268&gt;=$F$8,G268&lt;=$G$8),AND(G268&gt;=$H$8,G268&lt;=$I$8),AND(G268&gt;=$J$8,G268&lt;=$K$8),AND(G268&gt;=$L$8,G268&lt;=$M$8),AND(G268&gt;=$N$8,G268&lt;=$O$8),AND(G268&gt;=$P$8,G268&lt;=$Q$8),AND(G268&gt;=$R$8,G268&lt;=$S$8),AND(G268&gt;=$T$8,G268&lt;=$U$8)),IF(COUNTIF($H$172:H268,"CMO")&gt;90,"Demi-traitement","Plein traitement"),"")</f>
        <v/>
      </c>
    </row>
    <row r="269" spans="7:9" x14ac:dyDescent="0.25">
      <c r="G269" s="1">
        <v>42833</v>
      </c>
      <c r="H269" t="str">
        <f t="shared" si="7"/>
        <v/>
      </c>
      <c r="I269" s="2" t="str">
        <f>IF(OR(AND(G269&gt;=$D$8,G269&lt;=$E$8),AND(G269&gt;=$F$8,G269&lt;=$G$8),AND(G269&gt;=$H$8,G269&lt;=$I$8),AND(G269&gt;=$J$8,G269&lt;=$K$8),AND(G269&gt;=$L$8,G269&lt;=$M$8),AND(G269&gt;=$N$8,G269&lt;=$O$8),AND(G269&gt;=$P$8,G269&lt;=$Q$8),AND(G269&gt;=$R$8,G269&lt;=$S$8),AND(G269&gt;=$T$8,G269&lt;=$U$8)),IF(COUNTIF($H$172:H269,"CMO")&gt;90,"Demi-traitement","Plein traitement"),"")</f>
        <v/>
      </c>
    </row>
    <row r="270" spans="7:9" x14ac:dyDescent="0.25">
      <c r="G270" s="1">
        <v>42834</v>
      </c>
      <c r="H270" t="str">
        <f t="shared" si="7"/>
        <v/>
      </c>
      <c r="I270" s="2" t="str">
        <f>IF(OR(AND(G270&gt;=$D$8,G270&lt;=$E$8),AND(G270&gt;=$F$8,G270&lt;=$G$8),AND(G270&gt;=$H$8,G270&lt;=$I$8),AND(G270&gt;=$J$8,G270&lt;=$K$8),AND(G270&gt;=$L$8,G270&lt;=$M$8),AND(G270&gt;=$N$8,G270&lt;=$O$8),AND(G270&gt;=$P$8,G270&lt;=$Q$8),AND(G270&gt;=$R$8,G270&lt;=$S$8),AND(G270&gt;=$T$8,G270&lt;=$U$8)),IF(COUNTIF($H$172:H270,"CMO")&gt;90,"Demi-traitement","Plein traitement"),"")</f>
        <v/>
      </c>
    </row>
    <row r="271" spans="7:9" x14ac:dyDescent="0.25">
      <c r="G271" s="1">
        <v>42835</v>
      </c>
      <c r="H271" t="str">
        <f t="shared" si="7"/>
        <v/>
      </c>
      <c r="I271" s="2" t="str">
        <f>IF(OR(AND(G271&gt;=$D$8,G271&lt;=$E$8),AND(G271&gt;=$F$8,G271&lt;=$G$8),AND(G271&gt;=$H$8,G271&lt;=$I$8),AND(G271&gt;=$J$8,G271&lt;=$K$8),AND(G271&gt;=$L$8,G271&lt;=$M$8),AND(G271&gt;=$N$8,G271&lt;=$O$8),AND(G271&gt;=$P$8,G271&lt;=$Q$8),AND(G271&gt;=$R$8,G271&lt;=$S$8),AND(G271&gt;=$T$8,G271&lt;=$U$8)),IF(COUNTIF($H$172:H271,"CMO")&gt;90,"Demi-traitement","Plein traitement"),"")</f>
        <v/>
      </c>
    </row>
    <row r="272" spans="7:9" x14ac:dyDescent="0.25">
      <c r="G272" s="1">
        <v>42836</v>
      </c>
      <c r="H272" t="str">
        <f t="shared" si="7"/>
        <v/>
      </c>
      <c r="I272" s="2" t="str">
        <f>IF(OR(AND(G272&gt;=$D$8,G272&lt;=$E$8),AND(G272&gt;=$F$8,G272&lt;=$G$8),AND(G272&gt;=$H$8,G272&lt;=$I$8),AND(G272&gt;=$J$8,G272&lt;=$K$8),AND(G272&gt;=$L$8,G272&lt;=$M$8),AND(G272&gt;=$N$8,G272&lt;=$O$8),AND(G272&gt;=$P$8,G272&lt;=$Q$8),AND(G272&gt;=$R$8,G272&lt;=$S$8),AND(G272&gt;=$T$8,G272&lt;=$U$8)),IF(COUNTIF($H$172:H272,"CMO")&gt;90,"Demi-traitement","Plein traitement"),"")</f>
        <v/>
      </c>
    </row>
    <row r="273" spans="7:9" x14ac:dyDescent="0.25">
      <c r="G273" s="1">
        <v>42837</v>
      </c>
      <c r="H273" t="str">
        <f t="shared" si="7"/>
        <v/>
      </c>
      <c r="I273" s="2" t="str">
        <f>IF(OR(AND(G273&gt;=$D$8,G273&lt;=$E$8),AND(G273&gt;=$F$8,G273&lt;=$G$8),AND(G273&gt;=$H$8,G273&lt;=$I$8),AND(G273&gt;=$J$8,G273&lt;=$K$8),AND(G273&gt;=$L$8,G273&lt;=$M$8),AND(G273&gt;=$N$8,G273&lt;=$O$8),AND(G273&gt;=$P$8,G273&lt;=$Q$8),AND(G273&gt;=$R$8,G273&lt;=$S$8),AND(G273&gt;=$T$8,G273&lt;=$U$8)),IF(COUNTIF($H$172:H273,"CMO")&gt;90,"Demi-traitement","Plein traitement"),"")</f>
        <v/>
      </c>
    </row>
    <row r="274" spans="7:9" x14ac:dyDescent="0.25">
      <c r="G274" s="1">
        <v>42838</v>
      </c>
      <c r="H274" t="str">
        <f t="shared" si="7"/>
        <v/>
      </c>
      <c r="I274" s="2" t="str">
        <f>IF(OR(AND(G274&gt;=$D$8,G274&lt;=$E$8),AND(G274&gt;=$F$8,G274&lt;=$G$8),AND(G274&gt;=$H$8,G274&lt;=$I$8),AND(G274&gt;=$J$8,G274&lt;=$K$8),AND(G274&gt;=$L$8,G274&lt;=$M$8),AND(G274&gt;=$N$8,G274&lt;=$O$8),AND(G274&gt;=$P$8,G274&lt;=$Q$8),AND(G274&gt;=$R$8,G274&lt;=$S$8),AND(G274&gt;=$T$8,G274&lt;=$U$8)),IF(COUNTIF($H$172:H274,"CMO")&gt;90,"Demi-traitement","Plein traitement"),"")</f>
        <v/>
      </c>
    </row>
    <row r="275" spans="7:9" x14ac:dyDescent="0.25">
      <c r="G275" s="1">
        <v>42839</v>
      </c>
      <c r="H275" t="str">
        <f t="shared" si="7"/>
        <v/>
      </c>
      <c r="I275" s="2" t="str">
        <f>IF(OR(AND(G275&gt;=$D$8,G275&lt;=$E$8),AND(G275&gt;=$F$8,G275&lt;=$G$8),AND(G275&gt;=$H$8,G275&lt;=$I$8),AND(G275&gt;=$J$8,G275&lt;=$K$8),AND(G275&gt;=$L$8,G275&lt;=$M$8),AND(G275&gt;=$N$8,G275&lt;=$O$8),AND(G275&gt;=$P$8,G275&lt;=$Q$8),AND(G275&gt;=$R$8,G275&lt;=$S$8),AND(G275&gt;=$T$8,G275&lt;=$U$8)),IF(COUNTIF($H$172:H275,"CMO")&gt;90,"Demi-traitement","Plein traitement"),"")</f>
        <v/>
      </c>
    </row>
    <row r="276" spans="7:9" x14ac:dyDescent="0.25">
      <c r="G276" s="1">
        <v>42840</v>
      </c>
      <c r="H276" t="str">
        <f t="shared" si="7"/>
        <v/>
      </c>
      <c r="I276" s="2" t="str">
        <f>IF(OR(AND(G276&gt;=$D$8,G276&lt;=$E$8),AND(G276&gt;=$F$8,G276&lt;=$G$8),AND(G276&gt;=$H$8,G276&lt;=$I$8),AND(G276&gt;=$J$8,G276&lt;=$K$8),AND(G276&gt;=$L$8,G276&lt;=$M$8),AND(G276&gt;=$N$8,G276&lt;=$O$8),AND(G276&gt;=$P$8,G276&lt;=$Q$8),AND(G276&gt;=$R$8,G276&lt;=$S$8),AND(G276&gt;=$T$8,G276&lt;=$U$8)),IF(COUNTIF($H$172:H276,"CMO")&gt;90,"Demi-traitement","Plein traitement"),"")</f>
        <v/>
      </c>
    </row>
    <row r="277" spans="7:9" x14ac:dyDescent="0.25">
      <c r="G277" s="1">
        <v>42841</v>
      </c>
      <c r="H277" t="str">
        <f t="shared" si="7"/>
        <v/>
      </c>
      <c r="I277" s="2" t="str">
        <f>IF(OR(AND(G277&gt;=$D$8,G277&lt;=$E$8),AND(G277&gt;=$F$8,G277&lt;=$G$8),AND(G277&gt;=$H$8,G277&lt;=$I$8),AND(G277&gt;=$J$8,G277&lt;=$K$8),AND(G277&gt;=$L$8,G277&lt;=$M$8),AND(G277&gt;=$N$8,G277&lt;=$O$8),AND(G277&gt;=$P$8,G277&lt;=$Q$8),AND(G277&gt;=$R$8,G277&lt;=$S$8),AND(G277&gt;=$T$8,G277&lt;=$U$8)),IF(COUNTIF($H$172:H277,"CMO")&gt;90,"Demi-traitement","Plein traitement"),"")</f>
        <v/>
      </c>
    </row>
    <row r="278" spans="7:9" x14ac:dyDescent="0.25">
      <c r="G278" s="1">
        <v>42842</v>
      </c>
      <c r="H278" t="str">
        <f t="shared" si="7"/>
        <v/>
      </c>
      <c r="I278" s="2" t="str">
        <f>IF(OR(AND(G278&gt;=$D$8,G278&lt;=$E$8),AND(G278&gt;=$F$8,G278&lt;=$G$8),AND(G278&gt;=$H$8,G278&lt;=$I$8),AND(G278&gt;=$J$8,G278&lt;=$K$8),AND(G278&gt;=$L$8,G278&lt;=$M$8),AND(G278&gt;=$N$8,G278&lt;=$O$8),AND(G278&gt;=$P$8,G278&lt;=$Q$8),AND(G278&gt;=$R$8,G278&lt;=$S$8),AND(G278&gt;=$T$8,G278&lt;=$U$8)),IF(COUNTIF($H$172:H278,"CMO")&gt;90,"Demi-traitement","Plein traitement"),"")</f>
        <v/>
      </c>
    </row>
    <row r="279" spans="7:9" x14ac:dyDescent="0.25">
      <c r="G279" s="1">
        <v>42843</v>
      </c>
      <c r="H279" t="str">
        <f t="shared" si="7"/>
        <v/>
      </c>
      <c r="I279" s="2" t="str">
        <f>IF(OR(AND(G279&gt;=$D$8,G279&lt;=$E$8),AND(G279&gt;=$F$8,G279&lt;=$G$8),AND(G279&gt;=$H$8,G279&lt;=$I$8),AND(G279&gt;=$J$8,G279&lt;=$K$8),AND(G279&gt;=$L$8,G279&lt;=$M$8),AND(G279&gt;=$N$8,G279&lt;=$O$8),AND(G279&gt;=$P$8,G279&lt;=$Q$8),AND(G279&gt;=$R$8,G279&lt;=$S$8),AND(G279&gt;=$T$8,G279&lt;=$U$8)),IF(COUNTIF($H$172:H279,"CMO")&gt;90,"Demi-traitement","Plein traitement"),"")</f>
        <v/>
      </c>
    </row>
    <row r="280" spans="7:9" x14ac:dyDescent="0.25">
      <c r="G280" s="1">
        <v>42844</v>
      </c>
      <c r="H280" t="str">
        <f t="shared" si="7"/>
        <v/>
      </c>
      <c r="I280" s="2" t="str">
        <f>IF(OR(AND(G280&gt;=$D$8,G280&lt;=$E$8),AND(G280&gt;=$F$8,G280&lt;=$G$8),AND(G280&gt;=$H$8,G280&lt;=$I$8),AND(G280&gt;=$J$8,G280&lt;=$K$8),AND(G280&gt;=$L$8,G280&lt;=$M$8),AND(G280&gt;=$N$8,G280&lt;=$O$8),AND(G280&gt;=$P$8,G280&lt;=$Q$8),AND(G280&gt;=$R$8,G280&lt;=$S$8),AND(G280&gt;=$T$8,G280&lt;=$U$8)),IF(COUNTIF($H$172:H280,"CMO")&gt;90,"Demi-traitement","Plein traitement"),"")</f>
        <v/>
      </c>
    </row>
    <row r="281" spans="7:9" x14ac:dyDescent="0.25">
      <c r="G281" s="1">
        <v>42845</v>
      </c>
      <c r="H281" t="str">
        <f t="shared" si="7"/>
        <v/>
      </c>
      <c r="I281" s="2" t="str">
        <f>IF(OR(AND(G281&gt;=$D$8,G281&lt;=$E$8),AND(G281&gt;=$F$8,G281&lt;=$G$8),AND(G281&gt;=$H$8,G281&lt;=$I$8),AND(G281&gt;=$J$8,G281&lt;=$K$8),AND(G281&gt;=$L$8,G281&lt;=$M$8),AND(G281&gt;=$N$8,G281&lt;=$O$8),AND(G281&gt;=$P$8,G281&lt;=$Q$8),AND(G281&gt;=$R$8,G281&lt;=$S$8),AND(G281&gt;=$T$8,G281&lt;=$U$8)),IF(COUNTIF($H$172:H281,"CMO")&gt;90,"Demi-traitement","Plein traitement"),"")</f>
        <v/>
      </c>
    </row>
    <row r="282" spans="7:9" x14ac:dyDescent="0.25">
      <c r="G282" s="1">
        <v>42846</v>
      </c>
      <c r="H282" t="str">
        <f t="shared" si="7"/>
        <v/>
      </c>
      <c r="I282" s="2" t="str">
        <f>IF(OR(AND(G282&gt;=$D$8,G282&lt;=$E$8),AND(G282&gt;=$F$8,G282&lt;=$G$8),AND(G282&gt;=$H$8,G282&lt;=$I$8),AND(G282&gt;=$J$8,G282&lt;=$K$8),AND(G282&gt;=$L$8,G282&lt;=$M$8),AND(G282&gt;=$N$8,G282&lt;=$O$8),AND(G282&gt;=$P$8,G282&lt;=$Q$8),AND(G282&gt;=$R$8,G282&lt;=$S$8),AND(G282&gt;=$T$8,G282&lt;=$U$8)),IF(COUNTIF($H$172:H282,"CMO")&gt;90,"Demi-traitement","Plein traitement"),"")</f>
        <v/>
      </c>
    </row>
    <row r="283" spans="7:9" x14ac:dyDescent="0.25">
      <c r="G283" s="1">
        <v>42847</v>
      </c>
      <c r="H283" t="str">
        <f t="shared" si="7"/>
        <v/>
      </c>
      <c r="I283" s="2" t="str">
        <f>IF(OR(AND(G283&gt;=$D$8,G283&lt;=$E$8),AND(G283&gt;=$F$8,G283&lt;=$G$8),AND(G283&gt;=$H$8,G283&lt;=$I$8),AND(G283&gt;=$J$8,G283&lt;=$K$8),AND(G283&gt;=$L$8,G283&lt;=$M$8),AND(G283&gt;=$N$8,G283&lt;=$O$8),AND(G283&gt;=$P$8,G283&lt;=$Q$8),AND(G283&gt;=$R$8,G283&lt;=$S$8),AND(G283&gt;=$T$8,G283&lt;=$U$8)),IF(COUNTIF($H$172:H283,"CMO")&gt;90,"Demi-traitement","Plein traitement"),"")</f>
        <v/>
      </c>
    </row>
    <row r="284" spans="7:9" x14ac:dyDescent="0.25">
      <c r="G284" s="1">
        <v>42848</v>
      </c>
      <c r="H284" t="str">
        <f t="shared" si="7"/>
        <v/>
      </c>
      <c r="I284" s="2" t="str">
        <f>IF(OR(AND(G284&gt;=$D$8,G284&lt;=$E$8),AND(G284&gt;=$F$8,G284&lt;=$G$8),AND(G284&gt;=$H$8,G284&lt;=$I$8),AND(G284&gt;=$J$8,G284&lt;=$K$8),AND(G284&gt;=$L$8,G284&lt;=$M$8),AND(G284&gt;=$N$8,G284&lt;=$O$8),AND(G284&gt;=$P$8,G284&lt;=$Q$8),AND(G284&gt;=$R$8,G284&lt;=$S$8),AND(G284&gt;=$T$8,G284&lt;=$U$8)),IF(COUNTIF($H$172:H284,"CMO")&gt;90,"Demi-traitement","Plein traitement"),"")</f>
        <v/>
      </c>
    </row>
    <row r="285" spans="7:9" x14ac:dyDescent="0.25">
      <c r="G285" s="1">
        <v>42849</v>
      </c>
      <c r="H285" t="str">
        <f t="shared" si="7"/>
        <v/>
      </c>
      <c r="I285" s="2" t="str">
        <f>IF(OR(AND(G285&gt;=$D$8,G285&lt;=$E$8),AND(G285&gt;=$F$8,G285&lt;=$G$8),AND(G285&gt;=$H$8,G285&lt;=$I$8),AND(G285&gt;=$J$8,G285&lt;=$K$8),AND(G285&gt;=$L$8,G285&lt;=$M$8),AND(G285&gt;=$N$8,G285&lt;=$O$8),AND(G285&gt;=$P$8,G285&lt;=$Q$8),AND(G285&gt;=$R$8,G285&lt;=$S$8),AND(G285&gt;=$T$8,G285&lt;=$U$8)),IF(COUNTIF($H$172:H285,"CMO")&gt;90,"Demi-traitement","Plein traitement"),"")</f>
        <v/>
      </c>
    </row>
    <row r="286" spans="7:9" x14ac:dyDescent="0.25">
      <c r="G286" s="1">
        <v>42850</v>
      </c>
      <c r="H286" t="str">
        <f t="shared" si="7"/>
        <v/>
      </c>
      <c r="I286" s="2" t="str">
        <f>IF(OR(AND(G286&gt;=$D$8,G286&lt;=$E$8),AND(G286&gt;=$F$8,G286&lt;=$G$8),AND(G286&gt;=$H$8,G286&lt;=$I$8),AND(G286&gt;=$J$8,G286&lt;=$K$8),AND(G286&gt;=$L$8,G286&lt;=$M$8),AND(G286&gt;=$N$8,G286&lt;=$O$8),AND(G286&gt;=$P$8,G286&lt;=$Q$8),AND(G286&gt;=$R$8,G286&lt;=$S$8),AND(G286&gt;=$T$8,G286&lt;=$U$8)),IF(COUNTIF($H$172:H286,"CMO")&gt;90,"Demi-traitement","Plein traitement"),"")</f>
        <v/>
      </c>
    </row>
    <row r="287" spans="7:9" x14ac:dyDescent="0.25">
      <c r="G287" s="1">
        <v>42851</v>
      </c>
      <c r="H287" t="str">
        <f t="shared" si="7"/>
        <v/>
      </c>
      <c r="I287" s="2" t="str">
        <f>IF(OR(AND(G287&gt;=$D$8,G287&lt;=$E$8),AND(G287&gt;=$F$8,G287&lt;=$G$8),AND(G287&gt;=$H$8,G287&lt;=$I$8),AND(G287&gt;=$J$8,G287&lt;=$K$8),AND(G287&gt;=$L$8,G287&lt;=$M$8),AND(G287&gt;=$N$8,G287&lt;=$O$8),AND(G287&gt;=$P$8,G287&lt;=$Q$8),AND(G287&gt;=$R$8,G287&lt;=$S$8),AND(G287&gt;=$T$8,G287&lt;=$U$8)),IF(COUNTIF($H$172:H287,"CMO")&gt;90,"Demi-traitement","Plein traitement"),"")</f>
        <v/>
      </c>
    </row>
    <row r="288" spans="7:9" x14ac:dyDescent="0.25">
      <c r="G288" s="1">
        <v>42852</v>
      </c>
      <c r="H288" t="str">
        <f t="shared" si="7"/>
        <v/>
      </c>
      <c r="I288" s="2" t="str">
        <f>IF(OR(AND(G288&gt;=$D$8,G288&lt;=$E$8),AND(G288&gt;=$F$8,G288&lt;=$G$8),AND(G288&gt;=$H$8,G288&lt;=$I$8),AND(G288&gt;=$J$8,G288&lt;=$K$8),AND(G288&gt;=$L$8,G288&lt;=$M$8),AND(G288&gt;=$N$8,G288&lt;=$O$8),AND(G288&gt;=$P$8,G288&lt;=$Q$8),AND(G288&gt;=$R$8,G288&lt;=$S$8),AND(G288&gt;=$T$8,G288&lt;=$U$8)),IF(COUNTIF($H$172:H288,"CMO")&gt;90,"Demi-traitement","Plein traitement"),"")</f>
        <v/>
      </c>
    </row>
    <row r="289" spans="7:9" x14ac:dyDescent="0.25">
      <c r="G289" s="1">
        <v>42853</v>
      </c>
      <c r="H289" t="str">
        <f t="shared" si="7"/>
        <v/>
      </c>
      <c r="I289" s="2" t="str">
        <f>IF(OR(AND(G289&gt;=$D$8,G289&lt;=$E$8),AND(G289&gt;=$F$8,G289&lt;=$G$8),AND(G289&gt;=$H$8,G289&lt;=$I$8),AND(G289&gt;=$J$8,G289&lt;=$K$8),AND(G289&gt;=$L$8,G289&lt;=$M$8),AND(G289&gt;=$N$8,G289&lt;=$O$8),AND(G289&gt;=$P$8,G289&lt;=$Q$8),AND(G289&gt;=$R$8,G289&lt;=$S$8),AND(G289&gt;=$T$8,G289&lt;=$U$8)),IF(COUNTIF($H$172:H289,"CMO")&gt;90,"Demi-traitement","Plein traitement"),"")</f>
        <v/>
      </c>
    </row>
    <row r="290" spans="7:9" x14ac:dyDescent="0.25">
      <c r="G290" s="1">
        <v>42854</v>
      </c>
      <c r="H290" t="str">
        <f t="shared" si="7"/>
        <v/>
      </c>
      <c r="I290" s="2" t="str">
        <f>IF(OR(AND(G290&gt;=$D$8,G290&lt;=$E$8),AND(G290&gt;=$F$8,G290&lt;=$G$8),AND(G290&gt;=$H$8,G290&lt;=$I$8),AND(G290&gt;=$J$8,G290&lt;=$K$8),AND(G290&gt;=$L$8,G290&lt;=$M$8),AND(G290&gt;=$N$8,G290&lt;=$O$8),AND(G290&gt;=$P$8,G290&lt;=$Q$8),AND(G290&gt;=$R$8,G290&lt;=$S$8),AND(G290&gt;=$T$8,G290&lt;=$U$8)),IF(COUNTIF($H$172:H290,"CMO")&gt;90,"Demi-traitement","Plein traitement"),"")</f>
        <v/>
      </c>
    </row>
    <row r="291" spans="7:9" x14ac:dyDescent="0.25">
      <c r="G291" s="1">
        <v>42855</v>
      </c>
      <c r="H291" t="str">
        <f t="shared" si="7"/>
        <v/>
      </c>
      <c r="I291" s="2" t="str">
        <f>IF(OR(AND(G291&gt;=$D$8,G291&lt;=$E$8),AND(G291&gt;=$F$8,G291&lt;=$G$8),AND(G291&gt;=$H$8,G291&lt;=$I$8),AND(G291&gt;=$J$8,G291&lt;=$K$8),AND(G291&gt;=$L$8,G291&lt;=$M$8),AND(G291&gt;=$N$8,G291&lt;=$O$8),AND(G291&gt;=$P$8,G291&lt;=$Q$8),AND(G291&gt;=$R$8,G291&lt;=$S$8),AND(G291&gt;=$T$8,G291&lt;=$U$8)),IF(COUNTIF($H$172:H291,"CMO")&gt;90,"Demi-traitement","Plein traitement"),"")</f>
        <v/>
      </c>
    </row>
    <row r="292" spans="7:9" x14ac:dyDescent="0.25">
      <c r="G292" s="1">
        <v>42856</v>
      </c>
      <c r="H292" t="str">
        <f t="shared" si="7"/>
        <v/>
      </c>
      <c r="I292" s="2" t="str">
        <f>IF(OR(AND(G292&gt;=$D$8,G292&lt;=$E$8),AND(G292&gt;=$F$8,G292&lt;=$G$8),AND(G292&gt;=$H$8,G292&lt;=$I$8),AND(G292&gt;=$J$8,G292&lt;=$K$8),AND(G292&gt;=$L$8,G292&lt;=$M$8),AND(G292&gt;=$N$8,G292&lt;=$O$8),AND(G292&gt;=$P$8,G292&lt;=$Q$8),AND(G292&gt;=$R$8,G292&lt;=$S$8),AND(G292&gt;=$T$8,G292&lt;=$U$8)),IF(COUNTIF($H$172:H292,"CMO")&gt;90,"Demi-traitement","Plein traitement"),"")</f>
        <v/>
      </c>
    </row>
    <row r="293" spans="7:9" x14ac:dyDescent="0.25">
      <c r="G293" s="1">
        <v>42857</v>
      </c>
      <c r="H293" t="str">
        <f t="shared" si="7"/>
        <v/>
      </c>
      <c r="I293" s="2" t="str">
        <f>IF(OR(AND(G293&gt;=$D$8,G293&lt;=$E$8),AND(G293&gt;=$F$8,G293&lt;=$G$8),AND(G293&gt;=$H$8,G293&lt;=$I$8),AND(G293&gt;=$J$8,G293&lt;=$K$8),AND(G293&gt;=$L$8,G293&lt;=$M$8),AND(G293&gt;=$N$8,G293&lt;=$O$8),AND(G293&gt;=$P$8,G293&lt;=$Q$8),AND(G293&gt;=$R$8,G293&lt;=$S$8),AND(G293&gt;=$T$8,G293&lt;=$U$8)),IF(COUNTIF($H$172:H293,"CMO")&gt;90,"Demi-traitement","Plein traitement"),"")</f>
        <v/>
      </c>
    </row>
    <row r="294" spans="7:9" x14ac:dyDescent="0.25">
      <c r="G294" s="1">
        <v>42858</v>
      </c>
      <c r="H294" t="str">
        <f t="shared" si="7"/>
        <v/>
      </c>
      <c r="I294" s="2" t="str">
        <f>IF(OR(AND(G294&gt;=$D$8,G294&lt;=$E$8),AND(G294&gt;=$F$8,G294&lt;=$G$8),AND(G294&gt;=$H$8,G294&lt;=$I$8),AND(G294&gt;=$J$8,G294&lt;=$K$8),AND(G294&gt;=$L$8,G294&lt;=$M$8),AND(G294&gt;=$N$8,G294&lt;=$O$8),AND(G294&gt;=$P$8,G294&lt;=$Q$8),AND(G294&gt;=$R$8,G294&lt;=$S$8),AND(G294&gt;=$T$8,G294&lt;=$U$8)),IF(COUNTIF($H$172:H294,"CMO")&gt;90,"Demi-traitement","Plein traitement"),"")</f>
        <v/>
      </c>
    </row>
    <row r="295" spans="7:9" x14ac:dyDescent="0.25">
      <c r="G295" s="1">
        <v>42859</v>
      </c>
      <c r="H295" t="str">
        <f t="shared" si="7"/>
        <v/>
      </c>
      <c r="I295" s="2" t="str">
        <f>IF(OR(AND(G295&gt;=$D$8,G295&lt;=$E$8),AND(G295&gt;=$F$8,G295&lt;=$G$8),AND(G295&gt;=$H$8,G295&lt;=$I$8),AND(G295&gt;=$J$8,G295&lt;=$K$8),AND(G295&gt;=$L$8,G295&lt;=$M$8),AND(G295&gt;=$N$8,G295&lt;=$O$8),AND(G295&gt;=$P$8,G295&lt;=$Q$8),AND(G295&gt;=$R$8,G295&lt;=$S$8),AND(G295&gt;=$T$8,G295&lt;=$U$8)),IF(COUNTIF($H$172:H295,"CMO")&gt;90,"Demi-traitement","Plein traitement"),"")</f>
        <v/>
      </c>
    </row>
    <row r="296" spans="7:9" x14ac:dyDescent="0.25">
      <c r="G296" s="1">
        <v>42860</v>
      </c>
      <c r="H296" t="str">
        <f t="shared" si="7"/>
        <v/>
      </c>
      <c r="I296" s="2" t="str">
        <f>IF(OR(AND(G296&gt;=$D$8,G296&lt;=$E$8),AND(G296&gt;=$F$8,G296&lt;=$G$8),AND(G296&gt;=$H$8,G296&lt;=$I$8),AND(G296&gt;=$J$8,G296&lt;=$K$8),AND(G296&gt;=$L$8,G296&lt;=$M$8),AND(G296&gt;=$N$8,G296&lt;=$O$8),AND(G296&gt;=$P$8,G296&lt;=$Q$8),AND(G296&gt;=$R$8,G296&lt;=$S$8),AND(G296&gt;=$T$8,G296&lt;=$U$8)),IF(COUNTIF($H$172:H296,"CMO")&gt;90,"Demi-traitement","Plein traitement"),"")</f>
        <v/>
      </c>
    </row>
    <row r="297" spans="7:9" x14ac:dyDescent="0.25">
      <c r="G297" s="1">
        <v>42861</v>
      </c>
      <c r="H297" t="str">
        <f t="shared" si="7"/>
        <v/>
      </c>
      <c r="I297" s="2" t="str">
        <f>IF(OR(AND(G297&gt;=$D$8,G297&lt;=$E$8),AND(G297&gt;=$F$8,G297&lt;=$G$8),AND(G297&gt;=$H$8,G297&lt;=$I$8),AND(G297&gt;=$J$8,G297&lt;=$K$8),AND(G297&gt;=$L$8,G297&lt;=$M$8),AND(G297&gt;=$N$8,G297&lt;=$O$8),AND(G297&gt;=$P$8,G297&lt;=$Q$8),AND(G297&gt;=$R$8,G297&lt;=$S$8),AND(G297&gt;=$T$8,G297&lt;=$U$8)),IF(COUNTIF($H$172:H297,"CMO")&gt;90,"Demi-traitement","Plein traitement"),"")</f>
        <v/>
      </c>
    </row>
    <row r="298" spans="7:9" x14ac:dyDescent="0.25">
      <c r="G298" s="1">
        <v>42862</v>
      </c>
      <c r="H298" t="str">
        <f t="shared" si="7"/>
        <v/>
      </c>
      <c r="I298" s="2" t="str">
        <f>IF(OR(AND(G298&gt;=$D$8,G298&lt;=$E$8),AND(G298&gt;=$F$8,G298&lt;=$G$8),AND(G298&gt;=$H$8,G298&lt;=$I$8),AND(G298&gt;=$J$8,G298&lt;=$K$8),AND(G298&gt;=$L$8,G298&lt;=$M$8),AND(G298&gt;=$N$8,G298&lt;=$O$8),AND(G298&gt;=$P$8,G298&lt;=$Q$8),AND(G298&gt;=$R$8,G298&lt;=$S$8),AND(G298&gt;=$T$8,G298&lt;=$U$8)),IF(COUNTIF($H$172:H298,"CMO")&gt;90,"Demi-traitement","Plein traitement"),"")</f>
        <v/>
      </c>
    </row>
    <row r="299" spans="7:9" x14ac:dyDescent="0.25">
      <c r="G299" s="1">
        <v>42863</v>
      </c>
      <c r="H299" t="str">
        <f t="shared" si="7"/>
        <v/>
      </c>
      <c r="I299" s="2" t="str">
        <f>IF(OR(AND(G299&gt;=$D$8,G299&lt;=$E$8),AND(G299&gt;=$F$8,G299&lt;=$G$8),AND(G299&gt;=$H$8,G299&lt;=$I$8),AND(G299&gt;=$J$8,G299&lt;=$K$8),AND(G299&gt;=$L$8,G299&lt;=$M$8),AND(G299&gt;=$N$8,G299&lt;=$O$8),AND(G299&gt;=$P$8,G299&lt;=$Q$8),AND(G299&gt;=$R$8,G299&lt;=$S$8),AND(G299&gt;=$T$8,G299&lt;=$U$8)),IF(COUNTIF($H$172:H299,"CMO")&gt;90,"Demi-traitement","Plein traitement"),"")</f>
        <v/>
      </c>
    </row>
    <row r="300" spans="7:9" x14ac:dyDescent="0.25">
      <c r="G300" s="1">
        <v>42864</v>
      </c>
      <c r="H300" t="str">
        <f t="shared" si="7"/>
        <v/>
      </c>
      <c r="I300" s="2" t="str">
        <f>IF(OR(AND(G300&gt;=$D$8,G300&lt;=$E$8),AND(G300&gt;=$F$8,G300&lt;=$G$8),AND(G300&gt;=$H$8,G300&lt;=$I$8),AND(G300&gt;=$J$8,G300&lt;=$K$8),AND(G300&gt;=$L$8,G300&lt;=$M$8),AND(G300&gt;=$N$8,G300&lt;=$O$8),AND(G300&gt;=$P$8,G300&lt;=$Q$8),AND(G300&gt;=$R$8,G300&lt;=$S$8),AND(G300&gt;=$T$8,G300&lt;=$U$8)),IF(COUNTIF($H$172:H300,"CMO")&gt;90,"Demi-traitement","Plein traitement"),"")</f>
        <v/>
      </c>
    </row>
    <row r="301" spans="7:9" x14ac:dyDescent="0.25">
      <c r="G301" s="1">
        <v>42865</v>
      </c>
      <c r="H301" t="str">
        <f t="shared" ref="H301:H364" si="8">IF(OR(AND(G301&gt;=$D$8,G301&lt;=$E$8),AND(G301&gt;=$F$8,G301&lt;=$G$8),AND(G301&gt;=$H$8,G301&lt;=$I$8),AND(G301&gt;=$J$8,G301&lt;=$K$8),AND(G301&gt;=$L$8,G301&lt;=$M$8),AND(G301&gt;=$N$8,G301&lt;=$O$8),AND(G301&gt;=$P$8,G301&lt;=$Q$8),AND(G301&gt;=$R$8,G301&lt;=$S$8),AND(G301&gt;=$T$8,G301&lt;=$U$8)),"CMO","")</f>
        <v/>
      </c>
      <c r="I301" s="2" t="str">
        <f>IF(OR(AND(G301&gt;=$D$8,G301&lt;=$E$8),AND(G301&gt;=$F$8,G301&lt;=$G$8),AND(G301&gt;=$H$8,G301&lt;=$I$8),AND(G301&gt;=$J$8,G301&lt;=$K$8),AND(G301&gt;=$L$8,G301&lt;=$M$8),AND(G301&gt;=$N$8,G301&lt;=$O$8),AND(G301&gt;=$P$8,G301&lt;=$Q$8),AND(G301&gt;=$R$8,G301&lt;=$S$8),AND(G301&gt;=$T$8,G301&lt;=$U$8)),IF(COUNTIF($H$172:H301,"CMO")&gt;90,"Demi-traitement","Plein traitement"),"")</f>
        <v/>
      </c>
    </row>
    <row r="302" spans="7:9" x14ac:dyDescent="0.25">
      <c r="G302" s="1">
        <v>42866</v>
      </c>
      <c r="H302" t="str">
        <f t="shared" si="8"/>
        <v/>
      </c>
      <c r="I302" s="2" t="str">
        <f>IF(OR(AND(G302&gt;=$D$8,G302&lt;=$E$8),AND(G302&gt;=$F$8,G302&lt;=$G$8),AND(G302&gt;=$H$8,G302&lt;=$I$8),AND(G302&gt;=$J$8,G302&lt;=$K$8),AND(G302&gt;=$L$8,G302&lt;=$M$8),AND(G302&gt;=$N$8,G302&lt;=$O$8),AND(G302&gt;=$P$8,G302&lt;=$Q$8),AND(G302&gt;=$R$8,G302&lt;=$S$8),AND(G302&gt;=$T$8,G302&lt;=$U$8)),IF(COUNTIF($H$172:H302,"CMO")&gt;90,"Demi-traitement","Plein traitement"),"")</f>
        <v/>
      </c>
    </row>
    <row r="303" spans="7:9" x14ac:dyDescent="0.25">
      <c r="G303" s="1">
        <v>42867</v>
      </c>
      <c r="H303" t="str">
        <f t="shared" si="8"/>
        <v/>
      </c>
      <c r="I303" s="2" t="str">
        <f>IF(OR(AND(G303&gt;=$D$8,G303&lt;=$E$8),AND(G303&gt;=$F$8,G303&lt;=$G$8),AND(G303&gt;=$H$8,G303&lt;=$I$8),AND(G303&gt;=$J$8,G303&lt;=$K$8),AND(G303&gt;=$L$8,G303&lt;=$M$8),AND(G303&gt;=$N$8,G303&lt;=$O$8),AND(G303&gt;=$P$8,G303&lt;=$Q$8),AND(G303&gt;=$R$8,G303&lt;=$S$8),AND(G303&gt;=$T$8,G303&lt;=$U$8)),IF(COUNTIF($H$172:H303,"CMO")&gt;90,"Demi-traitement","Plein traitement"),"")</f>
        <v/>
      </c>
    </row>
    <row r="304" spans="7:9" x14ac:dyDescent="0.25">
      <c r="G304" s="1">
        <v>42868</v>
      </c>
      <c r="H304" t="str">
        <f t="shared" si="8"/>
        <v/>
      </c>
      <c r="I304" s="2" t="str">
        <f>IF(OR(AND(G304&gt;=$D$8,G304&lt;=$E$8),AND(G304&gt;=$F$8,G304&lt;=$G$8),AND(G304&gt;=$H$8,G304&lt;=$I$8),AND(G304&gt;=$J$8,G304&lt;=$K$8),AND(G304&gt;=$L$8,G304&lt;=$M$8),AND(G304&gt;=$N$8,G304&lt;=$O$8),AND(G304&gt;=$P$8,G304&lt;=$Q$8),AND(G304&gt;=$R$8,G304&lt;=$S$8),AND(G304&gt;=$T$8,G304&lt;=$U$8)),IF(COUNTIF($H$172:H304,"CMO")&gt;90,"Demi-traitement","Plein traitement"),"")</f>
        <v/>
      </c>
    </row>
    <row r="305" spans="7:9" x14ac:dyDescent="0.25">
      <c r="G305" s="1">
        <v>42869</v>
      </c>
      <c r="H305" t="str">
        <f t="shared" si="8"/>
        <v/>
      </c>
      <c r="I305" s="2" t="str">
        <f>IF(OR(AND(G305&gt;=$D$8,G305&lt;=$E$8),AND(G305&gt;=$F$8,G305&lt;=$G$8),AND(G305&gt;=$H$8,G305&lt;=$I$8),AND(G305&gt;=$J$8,G305&lt;=$K$8),AND(G305&gt;=$L$8,G305&lt;=$M$8),AND(G305&gt;=$N$8,G305&lt;=$O$8),AND(G305&gt;=$P$8,G305&lt;=$Q$8),AND(G305&gt;=$R$8,G305&lt;=$S$8),AND(G305&gt;=$T$8,G305&lt;=$U$8)),IF(COUNTIF($H$172:H305,"CMO")&gt;90,"Demi-traitement","Plein traitement"),"")</f>
        <v/>
      </c>
    </row>
    <row r="306" spans="7:9" x14ac:dyDescent="0.25">
      <c r="G306" s="1">
        <v>42870</v>
      </c>
      <c r="H306" t="str">
        <f t="shared" si="8"/>
        <v/>
      </c>
      <c r="I306" s="2" t="str">
        <f>IF(OR(AND(G306&gt;=$D$8,G306&lt;=$E$8),AND(G306&gt;=$F$8,G306&lt;=$G$8),AND(G306&gt;=$H$8,G306&lt;=$I$8),AND(G306&gt;=$J$8,G306&lt;=$K$8),AND(G306&gt;=$L$8,G306&lt;=$M$8),AND(G306&gt;=$N$8,G306&lt;=$O$8),AND(G306&gt;=$P$8,G306&lt;=$Q$8),AND(G306&gt;=$R$8,G306&lt;=$S$8),AND(G306&gt;=$T$8,G306&lt;=$U$8)),IF(COUNTIF($H$172:H306,"CMO")&gt;90,"Demi-traitement","Plein traitement"),"")</f>
        <v/>
      </c>
    </row>
    <row r="307" spans="7:9" x14ac:dyDescent="0.25">
      <c r="G307" s="1">
        <v>42871</v>
      </c>
      <c r="H307" t="str">
        <f t="shared" si="8"/>
        <v/>
      </c>
      <c r="I307" s="2" t="str">
        <f>IF(OR(AND(G307&gt;=$D$8,G307&lt;=$E$8),AND(G307&gt;=$F$8,G307&lt;=$G$8),AND(G307&gt;=$H$8,G307&lt;=$I$8),AND(G307&gt;=$J$8,G307&lt;=$K$8),AND(G307&gt;=$L$8,G307&lt;=$M$8),AND(G307&gt;=$N$8,G307&lt;=$O$8),AND(G307&gt;=$P$8,G307&lt;=$Q$8),AND(G307&gt;=$R$8,G307&lt;=$S$8),AND(G307&gt;=$T$8,G307&lt;=$U$8)),IF(COUNTIF($H$172:H307,"CMO")&gt;90,"Demi-traitement","Plein traitement"),"")</f>
        <v/>
      </c>
    </row>
    <row r="308" spans="7:9" x14ac:dyDescent="0.25">
      <c r="G308" s="1">
        <v>42872</v>
      </c>
      <c r="H308" t="str">
        <f t="shared" si="8"/>
        <v/>
      </c>
      <c r="I308" s="2" t="str">
        <f>IF(OR(AND(G308&gt;=$D$8,G308&lt;=$E$8),AND(G308&gt;=$F$8,G308&lt;=$G$8),AND(G308&gt;=$H$8,G308&lt;=$I$8),AND(G308&gt;=$J$8,G308&lt;=$K$8),AND(G308&gt;=$L$8,G308&lt;=$M$8),AND(G308&gt;=$N$8,G308&lt;=$O$8),AND(G308&gt;=$P$8,G308&lt;=$Q$8),AND(G308&gt;=$R$8,G308&lt;=$S$8),AND(G308&gt;=$T$8,G308&lt;=$U$8)),IF(COUNTIF($H$172:H308,"CMO")&gt;90,"Demi-traitement","Plein traitement"),"")</f>
        <v/>
      </c>
    </row>
    <row r="309" spans="7:9" x14ac:dyDescent="0.25">
      <c r="G309" s="1">
        <v>42873</v>
      </c>
      <c r="H309" t="str">
        <f t="shared" si="8"/>
        <v/>
      </c>
      <c r="I309" s="2" t="str">
        <f>IF(OR(AND(G309&gt;=$D$8,G309&lt;=$E$8),AND(G309&gt;=$F$8,G309&lt;=$G$8),AND(G309&gt;=$H$8,G309&lt;=$I$8),AND(G309&gt;=$J$8,G309&lt;=$K$8),AND(G309&gt;=$L$8,G309&lt;=$M$8),AND(G309&gt;=$N$8,G309&lt;=$O$8),AND(G309&gt;=$P$8,G309&lt;=$Q$8),AND(G309&gt;=$R$8,G309&lt;=$S$8),AND(G309&gt;=$T$8,G309&lt;=$U$8)),IF(COUNTIF($H$172:H309,"CMO")&gt;90,"Demi-traitement","Plein traitement"),"")</f>
        <v/>
      </c>
    </row>
    <row r="310" spans="7:9" x14ac:dyDescent="0.25">
      <c r="G310" s="1">
        <v>42874</v>
      </c>
      <c r="H310" t="str">
        <f t="shared" si="8"/>
        <v/>
      </c>
      <c r="I310" s="2" t="str">
        <f>IF(OR(AND(G310&gt;=$D$8,G310&lt;=$E$8),AND(G310&gt;=$F$8,G310&lt;=$G$8),AND(G310&gt;=$H$8,G310&lt;=$I$8),AND(G310&gt;=$J$8,G310&lt;=$K$8),AND(G310&gt;=$L$8,G310&lt;=$M$8),AND(G310&gt;=$N$8,G310&lt;=$O$8),AND(G310&gt;=$P$8,G310&lt;=$Q$8),AND(G310&gt;=$R$8,G310&lt;=$S$8),AND(G310&gt;=$T$8,G310&lt;=$U$8)),IF(COUNTIF($H$172:H310,"CMO")&gt;90,"Demi-traitement","Plein traitement"),"")</f>
        <v/>
      </c>
    </row>
    <row r="311" spans="7:9" x14ac:dyDescent="0.25">
      <c r="G311" s="1">
        <v>42875</v>
      </c>
      <c r="H311" t="str">
        <f t="shared" si="8"/>
        <v/>
      </c>
      <c r="I311" s="2" t="str">
        <f>IF(OR(AND(G311&gt;=$D$8,G311&lt;=$E$8),AND(G311&gt;=$F$8,G311&lt;=$G$8),AND(G311&gt;=$H$8,G311&lt;=$I$8),AND(G311&gt;=$J$8,G311&lt;=$K$8),AND(G311&gt;=$L$8,G311&lt;=$M$8),AND(G311&gt;=$N$8,G311&lt;=$O$8),AND(G311&gt;=$P$8,G311&lt;=$Q$8),AND(G311&gt;=$R$8,G311&lt;=$S$8),AND(G311&gt;=$T$8,G311&lt;=$U$8)),IF(COUNTIF($H$172:H311,"CMO")&gt;90,"Demi-traitement","Plein traitement"),"")</f>
        <v/>
      </c>
    </row>
    <row r="312" spans="7:9" x14ac:dyDescent="0.25">
      <c r="G312" s="1">
        <v>42876</v>
      </c>
      <c r="H312" t="str">
        <f t="shared" si="8"/>
        <v/>
      </c>
      <c r="I312" s="2" t="str">
        <f>IF(OR(AND(G312&gt;=$D$8,G312&lt;=$E$8),AND(G312&gt;=$F$8,G312&lt;=$G$8),AND(G312&gt;=$H$8,G312&lt;=$I$8),AND(G312&gt;=$J$8,G312&lt;=$K$8),AND(G312&gt;=$L$8,G312&lt;=$M$8),AND(G312&gt;=$N$8,G312&lt;=$O$8),AND(G312&gt;=$P$8,G312&lt;=$Q$8),AND(G312&gt;=$R$8,G312&lt;=$S$8),AND(G312&gt;=$T$8,G312&lt;=$U$8)),IF(COUNTIF($H$172:H312,"CMO")&gt;90,"Demi-traitement","Plein traitement"),"")</f>
        <v/>
      </c>
    </row>
    <row r="313" spans="7:9" x14ac:dyDescent="0.25">
      <c r="G313" s="1">
        <v>42877</v>
      </c>
      <c r="H313" t="str">
        <f t="shared" si="8"/>
        <v/>
      </c>
      <c r="I313" s="2" t="str">
        <f>IF(OR(AND(G313&gt;=$D$8,G313&lt;=$E$8),AND(G313&gt;=$F$8,G313&lt;=$G$8),AND(G313&gt;=$H$8,G313&lt;=$I$8),AND(G313&gt;=$J$8,G313&lt;=$K$8),AND(G313&gt;=$L$8,G313&lt;=$M$8),AND(G313&gt;=$N$8,G313&lt;=$O$8),AND(G313&gt;=$P$8,G313&lt;=$Q$8),AND(G313&gt;=$R$8,G313&lt;=$S$8),AND(G313&gt;=$T$8,G313&lt;=$U$8)),IF(COUNTIF($H$172:H313,"CMO")&gt;90,"Demi-traitement","Plein traitement"),"")</f>
        <v/>
      </c>
    </row>
    <row r="314" spans="7:9" x14ac:dyDescent="0.25">
      <c r="G314" s="1">
        <v>42878</v>
      </c>
      <c r="H314" t="str">
        <f t="shared" si="8"/>
        <v/>
      </c>
      <c r="I314" s="2" t="str">
        <f>IF(OR(AND(G314&gt;=$D$8,G314&lt;=$E$8),AND(G314&gt;=$F$8,G314&lt;=$G$8),AND(G314&gt;=$H$8,G314&lt;=$I$8),AND(G314&gt;=$J$8,G314&lt;=$K$8),AND(G314&gt;=$L$8,G314&lt;=$M$8),AND(G314&gt;=$N$8,G314&lt;=$O$8),AND(G314&gt;=$P$8,G314&lt;=$Q$8),AND(G314&gt;=$R$8,G314&lt;=$S$8),AND(G314&gt;=$T$8,G314&lt;=$U$8)),IF(COUNTIF($H$172:H314,"CMO")&gt;90,"Demi-traitement","Plein traitement"),"")</f>
        <v/>
      </c>
    </row>
    <row r="315" spans="7:9" x14ac:dyDescent="0.25">
      <c r="G315" s="1">
        <v>42879</v>
      </c>
      <c r="H315" t="str">
        <f t="shared" si="8"/>
        <v/>
      </c>
      <c r="I315" s="2" t="str">
        <f>IF(OR(AND(G315&gt;=$D$8,G315&lt;=$E$8),AND(G315&gt;=$F$8,G315&lt;=$G$8),AND(G315&gt;=$H$8,G315&lt;=$I$8),AND(G315&gt;=$J$8,G315&lt;=$K$8),AND(G315&gt;=$L$8,G315&lt;=$M$8),AND(G315&gt;=$N$8,G315&lt;=$O$8),AND(G315&gt;=$P$8,G315&lt;=$Q$8),AND(G315&gt;=$R$8,G315&lt;=$S$8),AND(G315&gt;=$T$8,G315&lt;=$U$8)),IF(COUNTIF($H$172:H315,"CMO")&gt;90,"Demi-traitement","Plein traitement"),"")</f>
        <v/>
      </c>
    </row>
    <row r="316" spans="7:9" x14ac:dyDescent="0.25">
      <c r="G316" s="1">
        <v>42880</v>
      </c>
      <c r="H316" t="str">
        <f t="shared" si="8"/>
        <v/>
      </c>
      <c r="I316" s="2" t="str">
        <f>IF(OR(AND(G316&gt;=$D$8,G316&lt;=$E$8),AND(G316&gt;=$F$8,G316&lt;=$G$8),AND(G316&gt;=$H$8,G316&lt;=$I$8),AND(G316&gt;=$J$8,G316&lt;=$K$8),AND(G316&gt;=$L$8,G316&lt;=$M$8),AND(G316&gt;=$N$8,G316&lt;=$O$8),AND(G316&gt;=$P$8,G316&lt;=$Q$8),AND(G316&gt;=$R$8,G316&lt;=$S$8),AND(G316&gt;=$T$8,G316&lt;=$U$8)),IF(COUNTIF($H$172:H316,"CMO")&gt;90,"Demi-traitement","Plein traitement"),"")</f>
        <v/>
      </c>
    </row>
    <row r="317" spans="7:9" x14ac:dyDescent="0.25">
      <c r="G317" s="1">
        <v>42881</v>
      </c>
      <c r="H317" t="str">
        <f t="shared" si="8"/>
        <v/>
      </c>
      <c r="I317" s="2" t="str">
        <f>IF(OR(AND(G317&gt;=$D$8,G317&lt;=$E$8),AND(G317&gt;=$F$8,G317&lt;=$G$8),AND(G317&gt;=$H$8,G317&lt;=$I$8),AND(G317&gt;=$J$8,G317&lt;=$K$8),AND(G317&gt;=$L$8,G317&lt;=$M$8),AND(G317&gt;=$N$8,G317&lt;=$O$8),AND(G317&gt;=$P$8,G317&lt;=$Q$8),AND(G317&gt;=$R$8,G317&lt;=$S$8),AND(G317&gt;=$T$8,G317&lt;=$U$8)),IF(COUNTIF($H$172:H317,"CMO")&gt;90,"Demi-traitement","Plein traitement"),"")</f>
        <v/>
      </c>
    </row>
    <row r="318" spans="7:9" x14ac:dyDescent="0.25">
      <c r="G318" s="1">
        <v>42882</v>
      </c>
      <c r="H318" t="str">
        <f t="shared" si="8"/>
        <v/>
      </c>
      <c r="I318" s="2" t="str">
        <f>IF(OR(AND(G318&gt;=$D$8,G318&lt;=$E$8),AND(G318&gt;=$F$8,G318&lt;=$G$8),AND(G318&gt;=$H$8,G318&lt;=$I$8),AND(G318&gt;=$J$8,G318&lt;=$K$8),AND(G318&gt;=$L$8,G318&lt;=$M$8),AND(G318&gt;=$N$8,G318&lt;=$O$8),AND(G318&gt;=$P$8,G318&lt;=$Q$8),AND(G318&gt;=$R$8,G318&lt;=$S$8),AND(G318&gt;=$T$8,G318&lt;=$U$8)),IF(COUNTIF($H$172:H318,"CMO")&gt;90,"Demi-traitement","Plein traitement"),"")</f>
        <v/>
      </c>
    </row>
    <row r="319" spans="7:9" x14ac:dyDescent="0.25">
      <c r="G319" s="1">
        <v>42883</v>
      </c>
      <c r="H319" t="str">
        <f t="shared" si="8"/>
        <v/>
      </c>
      <c r="I319" s="2" t="str">
        <f>IF(OR(AND(G319&gt;=$D$8,G319&lt;=$E$8),AND(G319&gt;=$F$8,G319&lt;=$G$8),AND(G319&gt;=$H$8,G319&lt;=$I$8),AND(G319&gt;=$J$8,G319&lt;=$K$8),AND(G319&gt;=$L$8,G319&lt;=$M$8),AND(G319&gt;=$N$8,G319&lt;=$O$8),AND(G319&gt;=$P$8,G319&lt;=$Q$8),AND(G319&gt;=$R$8,G319&lt;=$S$8),AND(G319&gt;=$T$8,G319&lt;=$U$8)),IF(COUNTIF($H$172:H319,"CMO")&gt;90,"Demi-traitement","Plein traitement"),"")</f>
        <v/>
      </c>
    </row>
    <row r="320" spans="7:9" x14ac:dyDescent="0.25">
      <c r="G320" s="1">
        <v>42884</v>
      </c>
      <c r="H320" t="str">
        <f t="shared" si="8"/>
        <v/>
      </c>
      <c r="I320" s="2" t="str">
        <f>IF(OR(AND(G320&gt;=$D$8,G320&lt;=$E$8),AND(G320&gt;=$F$8,G320&lt;=$G$8),AND(G320&gt;=$H$8,G320&lt;=$I$8),AND(G320&gt;=$J$8,G320&lt;=$K$8),AND(G320&gt;=$L$8,G320&lt;=$M$8),AND(G320&gt;=$N$8,G320&lt;=$O$8),AND(G320&gt;=$P$8,G320&lt;=$Q$8),AND(G320&gt;=$R$8,G320&lt;=$S$8),AND(G320&gt;=$T$8,G320&lt;=$U$8)),IF(COUNTIF($H$172:H320,"CMO")&gt;90,"Demi-traitement","Plein traitement"),"")</f>
        <v/>
      </c>
    </row>
    <row r="321" spans="7:9" x14ac:dyDescent="0.25">
      <c r="G321" s="1">
        <v>42885</v>
      </c>
      <c r="H321" t="str">
        <f t="shared" si="8"/>
        <v/>
      </c>
      <c r="I321" s="2" t="str">
        <f>IF(OR(AND(G321&gt;=$D$8,G321&lt;=$E$8),AND(G321&gt;=$F$8,G321&lt;=$G$8),AND(G321&gt;=$H$8,G321&lt;=$I$8),AND(G321&gt;=$J$8,G321&lt;=$K$8),AND(G321&gt;=$L$8,G321&lt;=$M$8),AND(G321&gt;=$N$8,G321&lt;=$O$8),AND(G321&gt;=$P$8,G321&lt;=$Q$8),AND(G321&gt;=$R$8,G321&lt;=$S$8),AND(G321&gt;=$T$8,G321&lt;=$U$8)),IF(COUNTIF($H$172:H321,"CMO")&gt;90,"Demi-traitement","Plein traitement"),"")</f>
        <v/>
      </c>
    </row>
    <row r="322" spans="7:9" x14ac:dyDescent="0.25">
      <c r="G322" s="1">
        <v>42886</v>
      </c>
      <c r="H322" t="str">
        <f t="shared" si="8"/>
        <v/>
      </c>
      <c r="I322" s="2" t="str">
        <f>IF(OR(AND(G322&gt;=$D$8,G322&lt;=$E$8),AND(G322&gt;=$F$8,G322&lt;=$G$8),AND(G322&gt;=$H$8,G322&lt;=$I$8),AND(G322&gt;=$J$8,G322&lt;=$K$8),AND(G322&gt;=$L$8,G322&lt;=$M$8),AND(G322&gt;=$N$8,G322&lt;=$O$8),AND(G322&gt;=$P$8,G322&lt;=$Q$8),AND(G322&gt;=$R$8,G322&lt;=$S$8),AND(G322&gt;=$T$8,G322&lt;=$U$8)),IF(COUNTIF($H$172:H322,"CMO")&gt;90,"Demi-traitement","Plein traitement"),"")</f>
        <v/>
      </c>
    </row>
    <row r="323" spans="7:9" x14ac:dyDescent="0.25">
      <c r="G323" s="1">
        <v>42887</v>
      </c>
      <c r="H323" t="str">
        <f t="shared" si="8"/>
        <v/>
      </c>
      <c r="I323" s="2" t="str">
        <f>IF(OR(AND(G323&gt;=$D$8,G323&lt;=$E$8),AND(G323&gt;=$F$8,G323&lt;=$G$8),AND(G323&gt;=$H$8,G323&lt;=$I$8),AND(G323&gt;=$J$8,G323&lt;=$K$8),AND(G323&gt;=$L$8,G323&lt;=$M$8),AND(G323&gt;=$N$8,G323&lt;=$O$8),AND(G323&gt;=$P$8,G323&lt;=$Q$8),AND(G323&gt;=$R$8,G323&lt;=$S$8),AND(G323&gt;=$T$8,G323&lt;=$U$8)),IF(COUNTIF($H$172:H323,"CMO")&gt;90,"Demi-traitement","Plein traitement"),"")</f>
        <v/>
      </c>
    </row>
    <row r="324" spans="7:9" x14ac:dyDescent="0.25">
      <c r="G324" s="1">
        <v>42888</v>
      </c>
      <c r="H324" t="str">
        <f t="shared" si="8"/>
        <v/>
      </c>
      <c r="I324" s="2" t="str">
        <f>IF(OR(AND(G324&gt;=$D$8,G324&lt;=$E$8),AND(G324&gt;=$F$8,G324&lt;=$G$8),AND(G324&gt;=$H$8,G324&lt;=$I$8),AND(G324&gt;=$J$8,G324&lt;=$K$8),AND(G324&gt;=$L$8,G324&lt;=$M$8),AND(G324&gt;=$N$8,G324&lt;=$O$8),AND(G324&gt;=$P$8,G324&lt;=$Q$8),AND(G324&gt;=$R$8,G324&lt;=$S$8),AND(G324&gt;=$T$8,G324&lt;=$U$8)),IF(COUNTIF($H$172:H324,"CMO")&gt;90,"Demi-traitement","Plein traitement"),"")</f>
        <v/>
      </c>
    </row>
    <row r="325" spans="7:9" x14ac:dyDescent="0.25">
      <c r="G325" s="1">
        <v>42889</v>
      </c>
      <c r="H325" t="str">
        <f t="shared" si="8"/>
        <v/>
      </c>
      <c r="I325" s="2" t="str">
        <f>IF(OR(AND(G325&gt;=$D$8,G325&lt;=$E$8),AND(G325&gt;=$F$8,G325&lt;=$G$8),AND(G325&gt;=$H$8,G325&lt;=$I$8),AND(G325&gt;=$J$8,G325&lt;=$K$8),AND(G325&gt;=$L$8,G325&lt;=$M$8),AND(G325&gt;=$N$8,G325&lt;=$O$8),AND(G325&gt;=$P$8,G325&lt;=$Q$8),AND(G325&gt;=$R$8,G325&lt;=$S$8),AND(G325&gt;=$T$8,G325&lt;=$U$8)),IF(COUNTIF($H$172:H325,"CMO")&gt;90,"Demi-traitement","Plein traitement"),"")</f>
        <v/>
      </c>
    </row>
    <row r="326" spans="7:9" x14ac:dyDescent="0.25">
      <c r="G326" s="1">
        <v>42890</v>
      </c>
      <c r="H326" t="str">
        <f t="shared" si="8"/>
        <v/>
      </c>
      <c r="I326" s="2" t="str">
        <f>IF(OR(AND(G326&gt;=$D$8,G326&lt;=$E$8),AND(G326&gt;=$F$8,G326&lt;=$G$8),AND(G326&gt;=$H$8,G326&lt;=$I$8),AND(G326&gt;=$J$8,G326&lt;=$K$8),AND(G326&gt;=$L$8,G326&lt;=$M$8),AND(G326&gt;=$N$8,G326&lt;=$O$8),AND(G326&gt;=$P$8,G326&lt;=$Q$8),AND(G326&gt;=$R$8,G326&lt;=$S$8),AND(G326&gt;=$T$8,G326&lt;=$U$8)),IF(COUNTIF($H$172:H326,"CMO")&gt;90,"Demi-traitement","Plein traitement"),"")</f>
        <v/>
      </c>
    </row>
    <row r="327" spans="7:9" x14ac:dyDescent="0.25">
      <c r="G327" s="1">
        <v>42891</v>
      </c>
      <c r="H327" t="str">
        <f t="shared" si="8"/>
        <v/>
      </c>
      <c r="I327" s="2" t="str">
        <f>IF(OR(AND(G327&gt;=$D$8,G327&lt;=$E$8),AND(G327&gt;=$F$8,G327&lt;=$G$8),AND(G327&gt;=$H$8,G327&lt;=$I$8),AND(G327&gt;=$J$8,G327&lt;=$K$8),AND(G327&gt;=$L$8,G327&lt;=$M$8),AND(G327&gt;=$N$8,G327&lt;=$O$8),AND(G327&gt;=$P$8,G327&lt;=$Q$8),AND(G327&gt;=$R$8,G327&lt;=$S$8),AND(G327&gt;=$T$8,G327&lt;=$U$8)),IF(COUNTIF($H$172:H327,"CMO")&gt;90,"Demi-traitement","Plein traitement"),"")</f>
        <v/>
      </c>
    </row>
    <row r="328" spans="7:9" x14ac:dyDescent="0.25">
      <c r="G328" s="1">
        <v>42892</v>
      </c>
      <c r="H328" t="str">
        <f t="shared" si="8"/>
        <v/>
      </c>
      <c r="I328" s="2" t="str">
        <f>IF(OR(AND(G328&gt;=$D$8,G328&lt;=$E$8),AND(G328&gt;=$F$8,G328&lt;=$G$8),AND(G328&gt;=$H$8,G328&lt;=$I$8),AND(G328&gt;=$J$8,G328&lt;=$K$8),AND(G328&gt;=$L$8,G328&lt;=$M$8),AND(G328&gt;=$N$8,G328&lt;=$O$8),AND(G328&gt;=$P$8,G328&lt;=$Q$8),AND(G328&gt;=$R$8,G328&lt;=$S$8),AND(G328&gt;=$T$8,G328&lt;=$U$8)),IF(COUNTIF($H$172:H328,"CMO")&gt;90,"Demi-traitement","Plein traitement"),"")</f>
        <v/>
      </c>
    </row>
    <row r="329" spans="7:9" x14ac:dyDescent="0.25">
      <c r="G329" s="1">
        <v>42893</v>
      </c>
      <c r="H329" t="str">
        <f t="shared" si="8"/>
        <v/>
      </c>
      <c r="I329" s="2" t="str">
        <f>IF(OR(AND(G329&gt;=$D$8,G329&lt;=$E$8),AND(G329&gt;=$F$8,G329&lt;=$G$8),AND(G329&gt;=$H$8,G329&lt;=$I$8),AND(G329&gt;=$J$8,G329&lt;=$K$8),AND(G329&gt;=$L$8,G329&lt;=$M$8),AND(G329&gt;=$N$8,G329&lt;=$O$8),AND(G329&gt;=$P$8,G329&lt;=$Q$8),AND(G329&gt;=$R$8,G329&lt;=$S$8),AND(G329&gt;=$T$8,G329&lt;=$U$8)),IF(COUNTIF($H$172:H329,"CMO")&gt;90,"Demi-traitement","Plein traitement"),"")</f>
        <v/>
      </c>
    </row>
    <row r="330" spans="7:9" x14ac:dyDescent="0.25">
      <c r="G330" s="1">
        <v>42894</v>
      </c>
      <c r="H330" t="str">
        <f t="shared" si="8"/>
        <v/>
      </c>
      <c r="I330" s="2" t="str">
        <f>IF(OR(AND(G330&gt;=$D$8,G330&lt;=$E$8),AND(G330&gt;=$F$8,G330&lt;=$G$8),AND(G330&gt;=$H$8,G330&lt;=$I$8),AND(G330&gt;=$J$8,G330&lt;=$K$8),AND(G330&gt;=$L$8,G330&lt;=$M$8),AND(G330&gt;=$N$8,G330&lt;=$O$8),AND(G330&gt;=$P$8,G330&lt;=$Q$8),AND(G330&gt;=$R$8,G330&lt;=$S$8),AND(G330&gt;=$T$8,G330&lt;=$U$8)),IF(COUNTIF($H$172:H330,"CMO")&gt;90,"Demi-traitement","Plein traitement"),"")</f>
        <v/>
      </c>
    </row>
    <row r="331" spans="7:9" x14ac:dyDescent="0.25">
      <c r="G331" s="1">
        <v>42895</v>
      </c>
      <c r="H331" t="str">
        <f t="shared" si="8"/>
        <v/>
      </c>
      <c r="I331" s="2" t="str">
        <f>IF(OR(AND(G331&gt;=$D$8,G331&lt;=$E$8),AND(G331&gt;=$F$8,G331&lt;=$G$8),AND(G331&gt;=$H$8,G331&lt;=$I$8),AND(G331&gt;=$J$8,G331&lt;=$K$8),AND(G331&gt;=$L$8,G331&lt;=$M$8),AND(G331&gt;=$N$8,G331&lt;=$O$8),AND(G331&gt;=$P$8,G331&lt;=$Q$8),AND(G331&gt;=$R$8,G331&lt;=$S$8),AND(G331&gt;=$T$8,G331&lt;=$U$8)),IF(COUNTIF($H$172:H331,"CMO")&gt;90,"Demi-traitement","Plein traitement"),"")</f>
        <v/>
      </c>
    </row>
    <row r="332" spans="7:9" x14ac:dyDescent="0.25">
      <c r="G332" s="1">
        <v>42896</v>
      </c>
      <c r="H332" t="str">
        <f t="shared" si="8"/>
        <v/>
      </c>
      <c r="I332" s="2" t="str">
        <f>IF(OR(AND(G332&gt;=$D$8,G332&lt;=$E$8),AND(G332&gt;=$F$8,G332&lt;=$G$8),AND(G332&gt;=$H$8,G332&lt;=$I$8),AND(G332&gt;=$J$8,G332&lt;=$K$8),AND(G332&gt;=$L$8,G332&lt;=$M$8),AND(G332&gt;=$N$8,G332&lt;=$O$8),AND(G332&gt;=$P$8,G332&lt;=$Q$8),AND(G332&gt;=$R$8,G332&lt;=$S$8),AND(G332&gt;=$T$8,G332&lt;=$U$8)),IF(COUNTIF($H$172:H332,"CMO")&gt;90,"Demi-traitement","Plein traitement"),"")</f>
        <v/>
      </c>
    </row>
    <row r="333" spans="7:9" x14ac:dyDescent="0.25">
      <c r="G333" s="1">
        <v>42897</v>
      </c>
      <c r="H333" t="str">
        <f t="shared" si="8"/>
        <v/>
      </c>
      <c r="I333" s="2" t="str">
        <f>IF(OR(AND(G333&gt;=$D$8,G333&lt;=$E$8),AND(G333&gt;=$F$8,G333&lt;=$G$8),AND(G333&gt;=$H$8,G333&lt;=$I$8),AND(G333&gt;=$J$8,G333&lt;=$K$8),AND(G333&gt;=$L$8,G333&lt;=$M$8),AND(G333&gt;=$N$8,G333&lt;=$O$8),AND(G333&gt;=$P$8,G333&lt;=$Q$8),AND(G333&gt;=$R$8,G333&lt;=$S$8),AND(G333&gt;=$T$8,G333&lt;=$U$8)),IF(COUNTIF($H$172:H333,"CMO")&gt;90,"Demi-traitement","Plein traitement"),"")</f>
        <v/>
      </c>
    </row>
    <row r="334" spans="7:9" x14ac:dyDescent="0.25">
      <c r="G334" s="1">
        <v>42898</v>
      </c>
      <c r="H334" t="str">
        <f t="shared" si="8"/>
        <v/>
      </c>
      <c r="I334" s="2" t="str">
        <f>IF(OR(AND(G334&gt;=$D$8,G334&lt;=$E$8),AND(G334&gt;=$F$8,G334&lt;=$G$8),AND(G334&gt;=$H$8,G334&lt;=$I$8),AND(G334&gt;=$J$8,G334&lt;=$K$8),AND(G334&gt;=$L$8,G334&lt;=$M$8),AND(G334&gt;=$N$8,G334&lt;=$O$8),AND(G334&gt;=$P$8,G334&lt;=$Q$8),AND(G334&gt;=$R$8,G334&lt;=$S$8),AND(G334&gt;=$T$8,G334&lt;=$U$8)),IF(COUNTIF($H$172:H334,"CMO")&gt;90,"Demi-traitement","Plein traitement"),"")</f>
        <v/>
      </c>
    </row>
    <row r="335" spans="7:9" x14ac:dyDescent="0.25">
      <c r="G335" s="1">
        <v>42899</v>
      </c>
      <c r="H335" t="str">
        <f t="shared" si="8"/>
        <v/>
      </c>
      <c r="I335" s="2" t="str">
        <f>IF(OR(AND(G335&gt;=$D$8,G335&lt;=$E$8),AND(G335&gt;=$F$8,G335&lt;=$G$8),AND(G335&gt;=$H$8,G335&lt;=$I$8),AND(G335&gt;=$J$8,G335&lt;=$K$8),AND(G335&gt;=$L$8,G335&lt;=$M$8),AND(G335&gt;=$N$8,G335&lt;=$O$8),AND(G335&gt;=$P$8,G335&lt;=$Q$8),AND(G335&gt;=$R$8,G335&lt;=$S$8),AND(G335&gt;=$T$8,G335&lt;=$U$8)),IF(COUNTIF($H$172:H335,"CMO")&gt;90,"Demi-traitement","Plein traitement"),"")</f>
        <v/>
      </c>
    </row>
    <row r="336" spans="7:9" x14ac:dyDescent="0.25">
      <c r="G336" s="1">
        <v>42900</v>
      </c>
      <c r="H336" t="str">
        <f t="shared" si="8"/>
        <v/>
      </c>
      <c r="I336" s="2" t="str">
        <f>IF(OR(AND(G336&gt;=$D$8,G336&lt;=$E$8),AND(G336&gt;=$F$8,G336&lt;=$G$8),AND(G336&gt;=$H$8,G336&lt;=$I$8),AND(G336&gt;=$J$8,G336&lt;=$K$8),AND(G336&gt;=$L$8,G336&lt;=$M$8),AND(G336&gt;=$N$8,G336&lt;=$O$8),AND(G336&gt;=$P$8,G336&lt;=$Q$8),AND(G336&gt;=$R$8,G336&lt;=$S$8),AND(G336&gt;=$T$8,G336&lt;=$U$8)),IF(COUNTIF($H$172:H336,"CMO")&gt;90,"Demi-traitement","Plein traitement"),"")</f>
        <v/>
      </c>
    </row>
    <row r="337" spans="7:9" x14ac:dyDescent="0.25">
      <c r="G337" s="1">
        <v>42901</v>
      </c>
      <c r="H337" t="str">
        <f t="shared" si="8"/>
        <v/>
      </c>
      <c r="I337" s="2" t="str">
        <f>IF(OR(AND(G337&gt;=$D$8,G337&lt;=$E$8),AND(G337&gt;=$F$8,G337&lt;=$G$8),AND(G337&gt;=$H$8,G337&lt;=$I$8),AND(G337&gt;=$J$8,G337&lt;=$K$8),AND(G337&gt;=$L$8,G337&lt;=$M$8),AND(G337&gt;=$N$8,G337&lt;=$O$8),AND(G337&gt;=$P$8,G337&lt;=$Q$8),AND(G337&gt;=$R$8,G337&lt;=$S$8),AND(G337&gt;=$T$8,G337&lt;=$U$8)),IF(COUNTIF($H$172:H337,"CMO")&gt;90,"Demi-traitement","Plein traitement"),"")</f>
        <v/>
      </c>
    </row>
    <row r="338" spans="7:9" x14ac:dyDescent="0.25">
      <c r="G338" s="1">
        <v>42902</v>
      </c>
      <c r="H338" t="str">
        <f t="shared" si="8"/>
        <v/>
      </c>
      <c r="I338" s="2" t="str">
        <f>IF(OR(AND(G338&gt;=$D$8,G338&lt;=$E$8),AND(G338&gt;=$F$8,G338&lt;=$G$8),AND(G338&gt;=$H$8,G338&lt;=$I$8),AND(G338&gt;=$J$8,G338&lt;=$K$8),AND(G338&gt;=$L$8,G338&lt;=$M$8),AND(G338&gt;=$N$8,G338&lt;=$O$8),AND(G338&gt;=$P$8,G338&lt;=$Q$8),AND(G338&gt;=$R$8,G338&lt;=$S$8),AND(G338&gt;=$T$8,G338&lt;=$U$8)),IF(COUNTIF($H$172:H338,"CMO")&gt;90,"Demi-traitement","Plein traitement"),"")</f>
        <v/>
      </c>
    </row>
    <row r="339" spans="7:9" x14ac:dyDescent="0.25">
      <c r="G339" s="1">
        <v>42903</v>
      </c>
      <c r="H339" t="str">
        <f t="shared" si="8"/>
        <v/>
      </c>
      <c r="I339" s="2" t="str">
        <f>IF(OR(AND(G339&gt;=$D$8,G339&lt;=$E$8),AND(G339&gt;=$F$8,G339&lt;=$G$8),AND(G339&gt;=$H$8,G339&lt;=$I$8),AND(G339&gt;=$J$8,G339&lt;=$K$8),AND(G339&gt;=$L$8,G339&lt;=$M$8),AND(G339&gt;=$N$8,G339&lt;=$O$8),AND(G339&gt;=$P$8,G339&lt;=$Q$8),AND(G339&gt;=$R$8,G339&lt;=$S$8),AND(G339&gt;=$T$8,G339&lt;=$U$8)),IF(COUNTIF($H$172:H339,"CMO")&gt;90,"Demi-traitement","Plein traitement"),"")</f>
        <v/>
      </c>
    </row>
    <row r="340" spans="7:9" x14ac:dyDescent="0.25">
      <c r="G340" s="1">
        <v>42904</v>
      </c>
      <c r="H340" t="str">
        <f t="shared" si="8"/>
        <v/>
      </c>
      <c r="I340" s="2" t="str">
        <f>IF(OR(AND(G340&gt;=$D$8,G340&lt;=$E$8),AND(G340&gt;=$F$8,G340&lt;=$G$8),AND(G340&gt;=$H$8,G340&lt;=$I$8),AND(G340&gt;=$J$8,G340&lt;=$K$8),AND(G340&gt;=$L$8,G340&lt;=$M$8),AND(G340&gt;=$N$8,G340&lt;=$O$8),AND(G340&gt;=$P$8,G340&lt;=$Q$8),AND(G340&gt;=$R$8,G340&lt;=$S$8),AND(G340&gt;=$T$8,G340&lt;=$U$8)),IF(COUNTIF($H$172:H340,"CMO")&gt;90,"Demi-traitement","Plein traitement"),"")</f>
        <v/>
      </c>
    </row>
    <row r="341" spans="7:9" x14ac:dyDescent="0.25">
      <c r="G341" s="1">
        <v>42905</v>
      </c>
      <c r="H341" t="str">
        <f t="shared" si="8"/>
        <v/>
      </c>
      <c r="I341" s="2" t="str">
        <f>IF(OR(AND(G341&gt;=$D$8,G341&lt;=$E$8),AND(G341&gt;=$F$8,G341&lt;=$G$8),AND(G341&gt;=$H$8,G341&lt;=$I$8),AND(G341&gt;=$J$8,G341&lt;=$K$8),AND(G341&gt;=$L$8,G341&lt;=$M$8),AND(G341&gt;=$N$8,G341&lt;=$O$8),AND(G341&gt;=$P$8,G341&lt;=$Q$8),AND(G341&gt;=$R$8,G341&lt;=$S$8),AND(G341&gt;=$T$8,G341&lt;=$U$8)),IF(COUNTIF($H$172:H341,"CMO")&gt;90,"Demi-traitement","Plein traitement"),"")</f>
        <v/>
      </c>
    </row>
    <row r="342" spans="7:9" x14ac:dyDescent="0.25">
      <c r="G342" s="1">
        <v>42906</v>
      </c>
      <c r="H342" t="str">
        <f t="shared" si="8"/>
        <v/>
      </c>
      <c r="I342" s="2" t="str">
        <f>IF(OR(AND(G342&gt;=$D$8,G342&lt;=$E$8),AND(G342&gt;=$F$8,G342&lt;=$G$8),AND(G342&gt;=$H$8,G342&lt;=$I$8),AND(G342&gt;=$J$8,G342&lt;=$K$8),AND(G342&gt;=$L$8,G342&lt;=$M$8),AND(G342&gt;=$N$8,G342&lt;=$O$8),AND(G342&gt;=$P$8,G342&lt;=$Q$8),AND(G342&gt;=$R$8,G342&lt;=$S$8),AND(G342&gt;=$T$8,G342&lt;=$U$8)),IF(COUNTIF($H$172:H342,"CMO")&gt;90,"Demi-traitement","Plein traitement"),"")</f>
        <v/>
      </c>
    </row>
    <row r="343" spans="7:9" x14ac:dyDescent="0.25">
      <c r="G343" s="1">
        <v>42907</v>
      </c>
      <c r="H343" t="str">
        <f t="shared" si="8"/>
        <v/>
      </c>
      <c r="I343" s="2" t="str">
        <f>IF(OR(AND(G343&gt;=$D$8,G343&lt;=$E$8),AND(G343&gt;=$F$8,G343&lt;=$G$8),AND(G343&gt;=$H$8,G343&lt;=$I$8),AND(G343&gt;=$J$8,G343&lt;=$K$8),AND(G343&gt;=$L$8,G343&lt;=$M$8),AND(G343&gt;=$N$8,G343&lt;=$O$8),AND(G343&gt;=$P$8,G343&lt;=$Q$8),AND(G343&gt;=$R$8,G343&lt;=$S$8),AND(G343&gt;=$T$8,G343&lt;=$U$8)),IF(COUNTIF($H$172:H343,"CMO")&gt;90,"Demi-traitement","Plein traitement"),"")</f>
        <v/>
      </c>
    </row>
    <row r="344" spans="7:9" x14ac:dyDescent="0.25">
      <c r="G344" s="1">
        <v>42908</v>
      </c>
      <c r="H344" t="str">
        <f t="shared" si="8"/>
        <v/>
      </c>
      <c r="I344" s="2" t="str">
        <f>IF(OR(AND(G344&gt;=$D$8,G344&lt;=$E$8),AND(G344&gt;=$F$8,G344&lt;=$G$8),AND(G344&gt;=$H$8,G344&lt;=$I$8),AND(G344&gt;=$J$8,G344&lt;=$K$8),AND(G344&gt;=$L$8,G344&lt;=$M$8),AND(G344&gt;=$N$8,G344&lt;=$O$8),AND(G344&gt;=$P$8,G344&lt;=$Q$8),AND(G344&gt;=$R$8,G344&lt;=$S$8),AND(G344&gt;=$T$8,G344&lt;=$U$8)),IF(COUNTIF($H$172:H344,"CMO")&gt;90,"Demi-traitement","Plein traitement"),"")</f>
        <v/>
      </c>
    </row>
    <row r="345" spans="7:9" x14ac:dyDescent="0.25">
      <c r="G345" s="1">
        <v>42909</v>
      </c>
      <c r="H345" t="str">
        <f t="shared" si="8"/>
        <v/>
      </c>
      <c r="I345" s="2" t="str">
        <f>IF(OR(AND(G345&gt;=$D$8,G345&lt;=$E$8),AND(G345&gt;=$F$8,G345&lt;=$G$8),AND(G345&gt;=$H$8,G345&lt;=$I$8),AND(G345&gt;=$J$8,G345&lt;=$K$8),AND(G345&gt;=$L$8,G345&lt;=$M$8),AND(G345&gt;=$N$8,G345&lt;=$O$8),AND(G345&gt;=$P$8,G345&lt;=$Q$8),AND(G345&gt;=$R$8,G345&lt;=$S$8),AND(G345&gt;=$T$8,G345&lt;=$U$8)),IF(COUNTIF($H$172:H345,"CMO")&gt;90,"Demi-traitement","Plein traitement"),"")</f>
        <v/>
      </c>
    </row>
    <row r="346" spans="7:9" x14ac:dyDescent="0.25">
      <c r="G346" s="1">
        <v>42910</v>
      </c>
      <c r="H346" t="str">
        <f t="shared" si="8"/>
        <v/>
      </c>
      <c r="I346" s="2" t="str">
        <f>IF(OR(AND(G346&gt;=$D$8,G346&lt;=$E$8),AND(G346&gt;=$F$8,G346&lt;=$G$8),AND(G346&gt;=$H$8,G346&lt;=$I$8),AND(G346&gt;=$J$8,G346&lt;=$K$8),AND(G346&gt;=$L$8,G346&lt;=$M$8),AND(G346&gt;=$N$8,G346&lt;=$O$8),AND(G346&gt;=$P$8,G346&lt;=$Q$8),AND(G346&gt;=$R$8,G346&lt;=$S$8),AND(G346&gt;=$T$8,G346&lt;=$U$8)),IF(COUNTIF($H$172:H346,"CMO")&gt;90,"Demi-traitement","Plein traitement"),"")</f>
        <v/>
      </c>
    </row>
    <row r="347" spans="7:9" x14ac:dyDescent="0.25">
      <c r="G347" s="1">
        <v>42911</v>
      </c>
      <c r="H347" t="str">
        <f t="shared" si="8"/>
        <v/>
      </c>
      <c r="I347" s="2" t="str">
        <f>IF(OR(AND(G347&gt;=$D$8,G347&lt;=$E$8),AND(G347&gt;=$F$8,G347&lt;=$G$8),AND(G347&gt;=$H$8,G347&lt;=$I$8),AND(G347&gt;=$J$8,G347&lt;=$K$8),AND(G347&gt;=$L$8,G347&lt;=$M$8),AND(G347&gt;=$N$8,G347&lt;=$O$8),AND(G347&gt;=$P$8,G347&lt;=$Q$8),AND(G347&gt;=$R$8,G347&lt;=$S$8),AND(G347&gt;=$T$8,G347&lt;=$U$8)),IF(COUNTIF($H$172:H347,"CMO")&gt;90,"Demi-traitement","Plein traitement"),"")</f>
        <v/>
      </c>
    </row>
    <row r="348" spans="7:9" x14ac:dyDescent="0.25">
      <c r="G348" s="1">
        <v>42912</v>
      </c>
      <c r="H348" t="str">
        <f t="shared" si="8"/>
        <v/>
      </c>
      <c r="I348" s="2" t="str">
        <f>IF(OR(AND(G348&gt;=$D$8,G348&lt;=$E$8),AND(G348&gt;=$F$8,G348&lt;=$G$8),AND(G348&gt;=$H$8,G348&lt;=$I$8),AND(G348&gt;=$J$8,G348&lt;=$K$8),AND(G348&gt;=$L$8,G348&lt;=$M$8),AND(G348&gt;=$N$8,G348&lt;=$O$8),AND(G348&gt;=$P$8,G348&lt;=$Q$8),AND(G348&gt;=$R$8,G348&lt;=$S$8),AND(G348&gt;=$T$8,G348&lt;=$U$8)),IF(COUNTIF($H$172:H348,"CMO")&gt;90,"Demi-traitement","Plein traitement"),"")</f>
        <v/>
      </c>
    </row>
    <row r="349" spans="7:9" x14ac:dyDescent="0.25">
      <c r="G349" s="1">
        <v>42913</v>
      </c>
      <c r="H349" t="str">
        <f t="shared" si="8"/>
        <v/>
      </c>
      <c r="I349" s="2" t="str">
        <f>IF(OR(AND(G349&gt;=$D$8,G349&lt;=$E$8),AND(G349&gt;=$F$8,G349&lt;=$G$8),AND(G349&gt;=$H$8,G349&lt;=$I$8),AND(G349&gt;=$J$8,G349&lt;=$K$8),AND(G349&gt;=$L$8,G349&lt;=$M$8),AND(G349&gt;=$N$8,G349&lt;=$O$8),AND(G349&gt;=$P$8,G349&lt;=$Q$8),AND(G349&gt;=$R$8,G349&lt;=$S$8),AND(G349&gt;=$T$8,G349&lt;=$U$8)),IF(COUNTIF($H$172:H349,"CMO")&gt;90,"Demi-traitement","Plein traitement"),"")</f>
        <v/>
      </c>
    </row>
    <row r="350" spans="7:9" x14ac:dyDescent="0.25">
      <c r="G350" s="1">
        <v>42914</v>
      </c>
      <c r="H350" t="str">
        <f t="shared" si="8"/>
        <v/>
      </c>
      <c r="I350" s="2" t="str">
        <f>IF(OR(AND(G350&gt;=$D$8,G350&lt;=$E$8),AND(G350&gt;=$F$8,G350&lt;=$G$8),AND(G350&gt;=$H$8,G350&lt;=$I$8),AND(G350&gt;=$J$8,G350&lt;=$K$8),AND(G350&gt;=$L$8,G350&lt;=$M$8),AND(G350&gt;=$N$8,G350&lt;=$O$8),AND(G350&gt;=$P$8,G350&lt;=$Q$8),AND(G350&gt;=$R$8,G350&lt;=$S$8),AND(G350&gt;=$T$8,G350&lt;=$U$8)),IF(COUNTIF($H$172:H350,"CMO")&gt;90,"Demi-traitement","Plein traitement"),"")</f>
        <v/>
      </c>
    </row>
    <row r="351" spans="7:9" x14ac:dyDescent="0.25">
      <c r="G351" s="1">
        <v>42915</v>
      </c>
      <c r="H351" t="str">
        <f t="shared" si="8"/>
        <v/>
      </c>
      <c r="I351" s="2" t="str">
        <f>IF(OR(AND(G351&gt;=$D$8,G351&lt;=$E$8),AND(G351&gt;=$F$8,G351&lt;=$G$8),AND(G351&gt;=$H$8,G351&lt;=$I$8),AND(G351&gt;=$J$8,G351&lt;=$K$8),AND(G351&gt;=$L$8,G351&lt;=$M$8),AND(G351&gt;=$N$8,G351&lt;=$O$8),AND(G351&gt;=$P$8,G351&lt;=$Q$8),AND(G351&gt;=$R$8,G351&lt;=$S$8),AND(G351&gt;=$T$8,G351&lt;=$U$8)),IF(COUNTIF($H$172:H351,"CMO")&gt;90,"Demi-traitement","Plein traitement"),"")</f>
        <v/>
      </c>
    </row>
    <row r="352" spans="7:9" x14ac:dyDescent="0.25">
      <c r="G352" s="1">
        <v>42916</v>
      </c>
      <c r="H352" t="str">
        <f t="shared" si="8"/>
        <v/>
      </c>
      <c r="I352" s="2" t="str">
        <f>IF(OR(AND(G352&gt;=$D$8,G352&lt;=$E$8),AND(G352&gt;=$F$8,G352&lt;=$G$8),AND(G352&gt;=$H$8,G352&lt;=$I$8),AND(G352&gt;=$J$8,G352&lt;=$K$8),AND(G352&gt;=$L$8,G352&lt;=$M$8),AND(G352&gt;=$N$8,G352&lt;=$O$8),AND(G352&gt;=$P$8,G352&lt;=$Q$8),AND(G352&gt;=$R$8,G352&lt;=$S$8),AND(G352&gt;=$T$8,G352&lt;=$U$8)),IF(COUNTIF($H$172:H352,"CMO")&gt;90,"Demi-traitement","Plein traitement"),"")</f>
        <v/>
      </c>
    </row>
    <row r="353" spans="7:9" x14ac:dyDescent="0.25">
      <c r="G353" s="1">
        <v>42917</v>
      </c>
      <c r="H353" t="str">
        <f t="shared" si="8"/>
        <v/>
      </c>
      <c r="I353" s="2" t="str">
        <f>IF(OR(AND(G353&gt;=$D$8,G353&lt;=$E$8),AND(G353&gt;=$F$8,G353&lt;=$G$8),AND(G353&gt;=$H$8,G353&lt;=$I$8),AND(G353&gt;=$J$8,G353&lt;=$K$8),AND(G353&gt;=$L$8,G353&lt;=$M$8),AND(G353&gt;=$N$8,G353&lt;=$O$8),AND(G353&gt;=$P$8,G353&lt;=$Q$8),AND(G353&gt;=$R$8,G353&lt;=$S$8),AND(G353&gt;=$T$8,G353&lt;=$U$8)),IF(COUNTIF($H$172:H353,"CMO")&gt;90,"Demi-traitement","Plein traitement"),"")</f>
        <v/>
      </c>
    </row>
    <row r="354" spans="7:9" x14ac:dyDescent="0.25">
      <c r="G354" s="1">
        <v>42918</v>
      </c>
      <c r="H354" t="str">
        <f t="shared" si="8"/>
        <v/>
      </c>
      <c r="I354" s="2" t="str">
        <f>IF(OR(AND(G354&gt;=$D$8,G354&lt;=$E$8),AND(G354&gt;=$F$8,G354&lt;=$G$8),AND(G354&gt;=$H$8,G354&lt;=$I$8),AND(G354&gt;=$J$8,G354&lt;=$K$8),AND(G354&gt;=$L$8,G354&lt;=$M$8),AND(G354&gt;=$N$8,G354&lt;=$O$8),AND(G354&gt;=$P$8,G354&lt;=$Q$8),AND(G354&gt;=$R$8,G354&lt;=$S$8),AND(G354&gt;=$T$8,G354&lt;=$U$8)),IF(COUNTIF($H$172:H354,"CMO")&gt;90,"Demi-traitement","Plein traitement"),"")</f>
        <v/>
      </c>
    </row>
    <row r="355" spans="7:9" x14ac:dyDescent="0.25">
      <c r="G355" s="1">
        <v>42919</v>
      </c>
      <c r="H355" t="str">
        <f t="shared" si="8"/>
        <v/>
      </c>
      <c r="I355" s="2" t="str">
        <f>IF(OR(AND(G355&gt;=$D$8,G355&lt;=$E$8),AND(G355&gt;=$F$8,G355&lt;=$G$8),AND(G355&gt;=$H$8,G355&lt;=$I$8),AND(G355&gt;=$J$8,G355&lt;=$K$8),AND(G355&gt;=$L$8,G355&lt;=$M$8),AND(G355&gt;=$N$8,G355&lt;=$O$8),AND(G355&gt;=$P$8,G355&lt;=$Q$8),AND(G355&gt;=$R$8,G355&lt;=$S$8),AND(G355&gt;=$T$8,G355&lt;=$U$8)),IF(COUNTIF($H$172:H355,"CMO")&gt;90,"Demi-traitement","Plein traitement"),"")</f>
        <v/>
      </c>
    </row>
    <row r="356" spans="7:9" x14ac:dyDescent="0.25">
      <c r="G356" s="1">
        <v>42920</v>
      </c>
      <c r="H356" t="str">
        <f t="shared" si="8"/>
        <v/>
      </c>
      <c r="I356" s="2" t="str">
        <f>IF(OR(AND(G356&gt;=$D$8,G356&lt;=$E$8),AND(G356&gt;=$F$8,G356&lt;=$G$8),AND(G356&gt;=$H$8,G356&lt;=$I$8),AND(G356&gt;=$J$8,G356&lt;=$K$8),AND(G356&gt;=$L$8,G356&lt;=$M$8),AND(G356&gt;=$N$8,G356&lt;=$O$8),AND(G356&gt;=$P$8,G356&lt;=$Q$8),AND(G356&gt;=$R$8,G356&lt;=$S$8),AND(G356&gt;=$T$8,G356&lt;=$U$8)),IF(COUNTIF($H$172:H356,"CMO")&gt;90,"Demi-traitement","Plein traitement"),"")</f>
        <v/>
      </c>
    </row>
    <row r="357" spans="7:9" x14ac:dyDescent="0.25">
      <c r="G357" s="1">
        <v>42921</v>
      </c>
      <c r="H357" t="str">
        <f t="shared" si="8"/>
        <v/>
      </c>
      <c r="I357" s="2" t="str">
        <f>IF(OR(AND(G357&gt;=$D$8,G357&lt;=$E$8),AND(G357&gt;=$F$8,G357&lt;=$G$8),AND(G357&gt;=$H$8,G357&lt;=$I$8),AND(G357&gt;=$J$8,G357&lt;=$K$8),AND(G357&gt;=$L$8,G357&lt;=$M$8),AND(G357&gt;=$N$8,G357&lt;=$O$8),AND(G357&gt;=$P$8,G357&lt;=$Q$8),AND(G357&gt;=$R$8,G357&lt;=$S$8),AND(G357&gt;=$T$8,G357&lt;=$U$8)),IF(COUNTIF($H$172:H357,"CMO")&gt;90,"Demi-traitement","Plein traitement"),"")</f>
        <v/>
      </c>
    </row>
    <row r="358" spans="7:9" x14ac:dyDescent="0.25">
      <c r="G358" s="1">
        <v>42922</v>
      </c>
      <c r="H358" t="str">
        <f t="shared" si="8"/>
        <v/>
      </c>
      <c r="I358" s="2" t="str">
        <f>IF(OR(AND(G358&gt;=$D$8,G358&lt;=$E$8),AND(G358&gt;=$F$8,G358&lt;=$G$8),AND(G358&gt;=$H$8,G358&lt;=$I$8),AND(G358&gt;=$J$8,G358&lt;=$K$8),AND(G358&gt;=$L$8,G358&lt;=$M$8),AND(G358&gt;=$N$8,G358&lt;=$O$8),AND(G358&gt;=$P$8,G358&lt;=$Q$8),AND(G358&gt;=$R$8,G358&lt;=$S$8),AND(G358&gt;=$T$8,G358&lt;=$U$8)),IF(COUNTIF($H$172:H358,"CMO")&gt;90,"Demi-traitement","Plein traitement"),"")</f>
        <v/>
      </c>
    </row>
    <row r="359" spans="7:9" x14ac:dyDescent="0.25">
      <c r="G359" s="1">
        <v>42923</v>
      </c>
      <c r="H359" t="str">
        <f t="shared" si="8"/>
        <v/>
      </c>
      <c r="I359" s="2" t="str">
        <f>IF(OR(AND(G359&gt;=$D$8,G359&lt;=$E$8),AND(G359&gt;=$F$8,G359&lt;=$G$8),AND(G359&gt;=$H$8,G359&lt;=$I$8),AND(G359&gt;=$J$8,G359&lt;=$K$8),AND(G359&gt;=$L$8,G359&lt;=$M$8),AND(G359&gt;=$N$8,G359&lt;=$O$8),AND(G359&gt;=$P$8,G359&lt;=$Q$8),AND(G359&gt;=$R$8,G359&lt;=$S$8),AND(G359&gt;=$T$8,G359&lt;=$U$8)),IF(COUNTIF($H$172:H359,"CMO")&gt;90,"Demi-traitement","Plein traitement"),"")</f>
        <v/>
      </c>
    </row>
    <row r="360" spans="7:9" x14ac:dyDescent="0.25">
      <c r="G360" s="1">
        <v>42924</v>
      </c>
      <c r="H360" t="str">
        <f t="shared" si="8"/>
        <v/>
      </c>
      <c r="I360" s="2" t="str">
        <f>IF(OR(AND(G360&gt;=$D$8,G360&lt;=$E$8),AND(G360&gt;=$F$8,G360&lt;=$G$8),AND(G360&gt;=$H$8,G360&lt;=$I$8),AND(G360&gt;=$J$8,G360&lt;=$K$8),AND(G360&gt;=$L$8,G360&lt;=$M$8),AND(G360&gt;=$N$8,G360&lt;=$O$8),AND(G360&gt;=$P$8,G360&lt;=$Q$8),AND(G360&gt;=$R$8,G360&lt;=$S$8),AND(G360&gt;=$T$8,G360&lt;=$U$8)),IF(COUNTIF($H$172:H360,"CMO")&gt;90,"Demi-traitement","Plein traitement"),"")</f>
        <v/>
      </c>
    </row>
    <row r="361" spans="7:9" x14ac:dyDescent="0.25">
      <c r="G361" s="1">
        <v>42925</v>
      </c>
      <c r="H361" t="str">
        <f t="shared" si="8"/>
        <v/>
      </c>
      <c r="I361" s="2" t="str">
        <f>IF(OR(AND(G361&gt;=$D$8,G361&lt;=$E$8),AND(G361&gt;=$F$8,G361&lt;=$G$8),AND(G361&gt;=$H$8,G361&lt;=$I$8),AND(G361&gt;=$J$8,G361&lt;=$K$8),AND(G361&gt;=$L$8,G361&lt;=$M$8),AND(G361&gt;=$N$8,G361&lt;=$O$8),AND(G361&gt;=$P$8,G361&lt;=$Q$8),AND(G361&gt;=$R$8,G361&lt;=$S$8),AND(G361&gt;=$T$8,G361&lt;=$U$8)),IF(COUNTIF($H$172:H361,"CMO")&gt;90,"Demi-traitement","Plein traitement"),"")</f>
        <v/>
      </c>
    </row>
    <row r="362" spans="7:9" x14ac:dyDescent="0.25">
      <c r="G362" s="1">
        <v>42926</v>
      </c>
      <c r="H362" t="str">
        <f t="shared" si="8"/>
        <v/>
      </c>
      <c r="I362" s="2" t="str">
        <f>IF(OR(AND(G362&gt;=$D$8,G362&lt;=$E$8),AND(G362&gt;=$F$8,G362&lt;=$G$8),AND(G362&gt;=$H$8,G362&lt;=$I$8),AND(G362&gt;=$J$8,G362&lt;=$K$8),AND(G362&gt;=$L$8,G362&lt;=$M$8),AND(G362&gt;=$N$8,G362&lt;=$O$8),AND(G362&gt;=$P$8,G362&lt;=$Q$8),AND(G362&gt;=$R$8,G362&lt;=$S$8),AND(G362&gt;=$T$8,G362&lt;=$U$8)),IF(COUNTIF($H$172:H362,"CMO")&gt;90,"Demi-traitement","Plein traitement"),"")</f>
        <v/>
      </c>
    </row>
    <row r="363" spans="7:9" x14ac:dyDescent="0.25">
      <c r="G363" s="1">
        <v>42927</v>
      </c>
      <c r="H363" t="str">
        <f t="shared" si="8"/>
        <v/>
      </c>
      <c r="I363" s="2" t="str">
        <f>IF(OR(AND(G363&gt;=$D$8,G363&lt;=$E$8),AND(G363&gt;=$F$8,G363&lt;=$G$8),AND(G363&gt;=$H$8,G363&lt;=$I$8),AND(G363&gt;=$J$8,G363&lt;=$K$8),AND(G363&gt;=$L$8,G363&lt;=$M$8),AND(G363&gt;=$N$8,G363&lt;=$O$8),AND(G363&gt;=$P$8,G363&lt;=$Q$8),AND(G363&gt;=$R$8,G363&lt;=$S$8),AND(G363&gt;=$T$8,G363&lt;=$U$8)),IF(COUNTIF($H$172:H363,"CMO")&gt;90,"Demi-traitement","Plein traitement"),"")</f>
        <v/>
      </c>
    </row>
    <row r="364" spans="7:9" x14ac:dyDescent="0.25">
      <c r="G364" s="1">
        <v>42928</v>
      </c>
      <c r="H364" t="str">
        <f t="shared" si="8"/>
        <v/>
      </c>
      <c r="I364" s="2" t="str">
        <f>IF(OR(AND(G364&gt;=$D$8,G364&lt;=$E$8),AND(G364&gt;=$F$8,G364&lt;=$G$8),AND(G364&gt;=$H$8,G364&lt;=$I$8),AND(G364&gt;=$J$8,G364&lt;=$K$8),AND(G364&gt;=$L$8,G364&lt;=$M$8),AND(G364&gt;=$N$8,G364&lt;=$O$8),AND(G364&gt;=$P$8,G364&lt;=$Q$8),AND(G364&gt;=$R$8,G364&lt;=$S$8),AND(G364&gt;=$T$8,G364&lt;=$U$8)),IF(COUNTIF($H$172:H364,"CMO")&gt;90,"Demi-traitement","Plein traitement"),"")</f>
        <v/>
      </c>
    </row>
    <row r="365" spans="7:9" x14ac:dyDescent="0.25">
      <c r="G365" s="1">
        <v>42929</v>
      </c>
      <c r="H365" t="str">
        <f t="shared" ref="H365:H428" si="9">IF(OR(AND(G365&gt;=$D$8,G365&lt;=$E$8),AND(G365&gt;=$F$8,G365&lt;=$G$8),AND(G365&gt;=$H$8,G365&lt;=$I$8),AND(G365&gt;=$J$8,G365&lt;=$K$8),AND(G365&gt;=$L$8,G365&lt;=$M$8),AND(G365&gt;=$N$8,G365&lt;=$O$8),AND(G365&gt;=$P$8,G365&lt;=$Q$8),AND(G365&gt;=$R$8,G365&lt;=$S$8),AND(G365&gt;=$T$8,G365&lt;=$U$8)),"CMO","")</f>
        <v/>
      </c>
      <c r="I365" s="2" t="str">
        <f>IF(OR(AND(G365&gt;=$D$8,G365&lt;=$E$8),AND(G365&gt;=$F$8,G365&lt;=$G$8),AND(G365&gt;=$H$8,G365&lt;=$I$8),AND(G365&gt;=$J$8,G365&lt;=$K$8),AND(G365&gt;=$L$8,G365&lt;=$M$8),AND(G365&gt;=$N$8,G365&lt;=$O$8),AND(G365&gt;=$P$8,G365&lt;=$Q$8),AND(G365&gt;=$R$8,G365&lt;=$S$8),AND(G365&gt;=$T$8,G365&lt;=$U$8)),IF(COUNTIF($H$172:H365,"CMO")&gt;90,"Demi-traitement","Plein traitement"),"")</f>
        <v/>
      </c>
    </row>
    <row r="366" spans="7:9" x14ac:dyDescent="0.25">
      <c r="G366" s="1">
        <v>42930</v>
      </c>
      <c r="H366" t="str">
        <f t="shared" si="9"/>
        <v/>
      </c>
      <c r="I366" s="2" t="str">
        <f>IF(OR(AND(G366&gt;=$D$8,G366&lt;=$E$8),AND(G366&gt;=$F$8,G366&lt;=$G$8),AND(G366&gt;=$H$8,G366&lt;=$I$8),AND(G366&gt;=$J$8,G366&lt;=$K$8),AND(G366&gt;=$L$8,G366&lt;=$M$8),AND(G366&gt;=$N$8,G366&lt;=$O$8),AND(G366&gt;=$P$8,G366&lt;=$Q$8),AND(G366&gt;=$R$8,G366&lt;=$S$8),AND(G366&gt;=$T$8,G366&lt;=$U$8)),IF(COUNTIF($H$172:H366,"CMO")&gt;90,"Demi-traitement","Plein traitement"),"")</f>
        <v/>
      </c>
    </row>
    <row r="367" spans="7:9" x14ac:dyDescent="0.25">
      <c r="G367" s="1">
        <v>42931</v>
      </c>
      <c r="H367" t="str">
        <f t="shared" si="9"/>
        <v/>
      </c>
      <c r="I367" s="2" t="str">
        <f>IF(OR(AND(G367&gt;=$D$8,G367&lt;=$E$8),AND(G367&gt;=$F$8,G367&lt;=$G$8),AND(G367&gt;=$H$8,G367&lt;=$I$8),AND(G367&gt;=$J$8,G367&lt;=$K$8),AND(G367&gt;=$L$8,G367&lt;=$M$8),AND(G367&gt;=$N$8,G367&lt;=$O$8),AND(G367&gt;=$P$8,G367&lt;=$Q$8),AND(G367&gt;=$R$8,G367&lt;=$S$8),AND(G367&gt;=$T$8,G367&lt;=$U$8)),IF(COUNTIF($H$172:H367,"CMO")&gt;90,"Demi-traitement","Plein traitement"),"")</f>
        <v/>
      </c>
    </row>
    <row r="368" spans="7:9" x14ac:dyDescent="0.25">
      <c r="G368" s="1">
        <v>42932</v>
      </c>
      <c r="H368" t="str">
        <f t="shared" si="9"/>
        <v/>
      </c>
      <c r="I368" s="2" t="str">
        <f>IF(OR(AND(G368&gt;=$D$8,G368&lt;=$E$8),AND(G368&gt;=$F$8,G368&lt;=$G$8),AND(G368&gt;=$H$8,G368&lt;=$I$8),AND(G368&gt;=$J$8,G368&lt;=$K$8),AND(G368&gt;=$L$8,G368&lt;=$M$8),AND(G368&gt;=$N$8,G368&lt;=$O$8),AND(G368&gt;=$P$8,G368&lt;=$Q$8),AND(G368&gt;=$R$8,G368&lt;=$S$8),AND(G368&gt;=$T$8,G368&lt;=$U$8)),IF(COUNTIF($H$172:H368,"CMO")&gt;90,"Demi-traitement","Plein traitement"),"")</f>
        <v/>
      </c>
    </row>
    <row r="369" spans="7:9" x14ac:dyDescent="0.25">
      <c r="G369" s="1">
        <v>42933</v>
      </c>
      <c r="H369" t="str">
        <f t="shared" si="9"/>
        <v/>
      </c>
      <c r="I369" s="2" t="str">
        <f>IF(OR(AND(G369&gt;=$D$8,G369&lt;=$E$8),AND(G369&gt;=$F$8,G369&lt;=$G$8),AND(G369&gt;=$H$8,G369&lt;=$I$8),AND(G369&gt;=$J$8,G369&lt;=$K$8),AND(G369&gt;=$L$8,G369&lt;=$M$8),AND(G369&gt;=$N$8,G369&lt;=$O$8),AND(G369&gt;=$P$8,G369&lt;=$Q$8),AND(G369&gt;=$R$8,G369&lt;=$S$8),AND(G369&gt;=$T$8,G369&lt;=$U$8)),IF(COUNTIF($H$172:H369,"CMO")&gt;90,"Demi-traitement","Plein traitement"),"")</f>
        <v/>
      </c>
    </row>
    <row r="370" spans="7:9" x14ac:dyDescent="0.25">
      <c r="G370" s="1">
        <v>42934</v>
      </c>
      <c r="H370" t="str">
        <f t="shared" si="9"/>
        <v/>
      </c>
      <c r="I370" s="2" t="str">
        <f>IF(OR(AND(G370&gt;=$D$8,G370&lt;=$E$8),AND(G370&gt;=$F$8,G370&lt;=$G$8),AND(G370&gt;=$H$8,G370&lt;=$I$8),AND(G370&gt;=$J$8,G370&lt;=$K$8),AND(G370&gt;=$L$8,G370&lt;=$M$8),AND(G370&gt;=$N$8,G370&lt;=$O$8),AND(G370&gt;=$P$8,G370&lt;=$Q$8),AND(G370&gt;=$R$8,G370&lt;=$S$8),AND(G370&gt;=$T$8,G370&lt;=$U$8)),IF(COUNTIF($H$172:H370,"CMO")&gt;90,"Demi-traitement","Plein traitement"),"")</f>
        <v/>
      </c>
    </row>
    <row r="371" spans="7:9" x14ac:dyDescent="0.25">
      <c r="G371" s="1">
        <v>42935</v>
      </c>
      <c r="H371" t="str">
        <f t="shared" si="9"/>
        <v/>
      </c>
      <c r="I371" s="2" t="str">
        <f>IF(OR(AND(G371&gt;=$D$8,G371&lt;=$E$8),AND(G371&gt;=$F$8,G371&lt;=$G$8),AND(G371&gt;=$H$8,G371&lt;=$I$8),AND(G371&gt;=$J$8,G371&lt;=$K$8),AND(G371&gt;=$L$8,G371&lt;=$M$8),AND(G371&gt;=$N$8,G371&lt;=$O$8),AND(G371&gt;=$P$8,G371&lt;=$Q$8),AND(G371&gt;=$R$8,G371&lt;=$S$8),AND(G371&gt;=$T$8,G371&lt;=$U$8)),IF(COUNTIF($H$172:H371,"CMO")&gt;90,"Demi-traitement","Plein traitement"),"")</f>
        <v/>
      </c>
    </row>
    <row r="372" spans="7:9" x14ac:dyDescent="0.25">
      <c r="G372" s="1">
        <v>42936</v>
      </c>
      <c r="H372" t="str">
        <f t="shared" si="9"/>
        <v/>
      </c>
      <c r="I372" s="2" t="str">
        <f>IF(OR(AND(G372&gt;=$D$8,G372&lt;=$E$8),AND(G372&gt;=$F$8,G372&lt;=$G$8),AND(G372&gt;=$H$8,G372&lt;=$I$8),AND(G372&gt;=$J$8,G372&lt;=$K$8),AND(G372&gt;=$L$8,G372&lt;=$M$8),AND(G372&gt;=$N$8,G372&lt;=$O$8),AND(G372&gt;=$P$8,G372&lt;=$Q$8),AND(G372&gt;=$R$8,G372&lt;=$S$8),AND(G372&gt;=$T$8,G372&lt;=$U$8)),IF(COUNTIF($H$172:H372,"CMO")&gt;90,"Demi-traitement","Plein traitement"),"")</f>
        <v/>
      </c>
    </row>
    <row r="373" spans="7:9" x14ac:dyDescent="0.25">
      <c r="G373" s="1">
        <v>42937</v>
      </c>
      <c r="H373" t="str">
        <f t="shared" si="9"/>
        <v/>
      </c>
      <c r="I373" s="2" t="str">
        <f>IF(OR(AND(G373&gt;=$D$8,G373&lt;=$E$8),AND(G373&gt;=$F$8,G373&lt;=$G$8),AND(G373&gt;=$H$8,G373&lt;=$I$8),AND(G373&gt;=$J$8,G373&lt;=$K$8),AND(G373&gt;=$L$8,G373&lt;=$M$8),AND(G373&gt;=$N$8,G373&lt;=$O$8),AND(G373&gt;=$P$8,G373&lt;=$Q$8),AND(G373&gt;=$R$8,G373&lt;=$S$8),AND(G373&gt;=$T$8,G373&lt;=$U$8)),IF(COUNTIF($H$172:H373,"CMO")&gt;90,"Demi-traitement","Plein traitement"),"")</f>
        <v/>
      </c>
    </row>
    <row r="374" spans="7:9" x14ac:dyDescent="0.25">
      <c r="G374" s="1">
        <v>42938</v>
      </c>
      <c r="H374" t="str">
        <f t="shared" si="9"/>
        <v/>
      </c>
      <c r="I374" s="2" t="str">
        <f>IF(OR(AND(G374&gt;=$D$8,G374&lt;=$E$8),AND(G374&gt;=$F$8,G374&lt;=$G$8),AND(G374&gt;=$H$8,G374&lt;=$I$8),AND(G374&gt;=$J$8,G374&lt;=$K$8),AND(G374&gt;=$L$8,G374&lt;=$M$8),AND(G374&gt;=$N$8,G374&lt;=$O$8),AND(G374&gt;=$P$8,G374&lt;=$Q$8),AND(G374&gt;=$R$8,G374&lt;=$S$8),AND(G374&gt;=$T$8,G374&lt;=$U$8)),IF(COUNTIF($H$172:H374,"CMO")&gt;90,"Demi-traitement","Plein traitement"),"")</f>
        <v/>
      </c>
    </row>
    <row r="375" spans="7:9" x14ac:dyDescent="0.25">
      <c r="G375" s="1">
        <v>42939</v>
      </c>
      <c r="H375" t="str">
        <f t="shared" si="9"/>
        <v/>
      </c>
      <c r="I375" s="2" t="str">
        <f>IF(OR(AND(G375&gt;=$D$8,G375&lt;=$E$8),AND(G375&gt;=$F$8,G375&lt;=$G$8),AND(G375&gt;=$H$8,G375&lt;=$I$8),AND(G375&gt;=$J$8,G375&lt;=$K$8),AND(G375&gt;=$L$8,G375&lt;=$M$8),AND(G375&gt;=$N$8,G375&lt;=$O$8),AND(G375&gt;=$P$8,G375&lt;=$Q$8),AND(G375&gt;=$R$8,G375&lt;=$S$8),AND(G375&gt;=$T$8,G375&lt;=$U$8)),IF(COUNTIF($H$172:H375,"CMO")&gt;90,"Demi-traitement","Plein traitement"),"")</f>
        <v/>
      </c>
    </row>
    <row r="376" spans="7:9" x14ac:dyDescent="0.25">
      <c r="G376" s="1">
        <v>42940</v>
      </c>
      <c r="H376" t="str">
        <f t="shared" si="9"/>
        <v/>
      </c>
      <c r="I376" s="2" t="str">
        <f>IF(OR(AND(G376&gt;=$D$8,G376&lt;=$E$8),AND(G376&gt;=$F$8,G376&lt;=$G$8),AND(G376&gt;=$H$8,G376&lt;=$I$8),AND(G376&gt;=$J$8,G376&lt;=$K$8),AND(G376&gt;=$L$8,G376&lt;=$M$8),AND(G376&gt;=$N$8,G376&lt;=$O$8),AND(G376&gt;=$P$8,G376&lt;=$Q$8),AND(G376&gt;=$R$8,G376&lt;=$S$8),AND(G376&gt;=$T$8,G376&lt;=$U$8)),IF(COUNTIF($H$172:H376,"CMO")&gt;90,"Demi-traitement","Plein traitement"),"")</f>
        <v/>
      </c>
    </row>
    <row r="377" spans="7:9" x14ac:dyDescent="0.25">
      <c r="G377" s="1">
        <v>42941</v>
      </c>
      <c r="H377" t="str">
        <f t="shared" si="9"/>
        <v/>
      </c>
      <c r="I377" s="2" t="str">
        <f>IF(OR(AND(G377&gt;=$D$8,G377&lt;=$E$8),AND(G377&gt;=$F$8,G377&lt;=$G$8),AND(G377&gt;=$H$8,G377&lt;=$I$8),AND(G377&gt;=$J$8,G377&lt;=$K$8),AND(G377&gt;=$L$8,G377&lt;=$M$8),AND(G377&gt;=$N$8,G377&lt;=$O$8),AND(G377&gt;=$P$8,G377&lt;=$Q$8),AND(G377&gt;=$R$8,G377&lt;=$S$8),AND(G377&gt;=$T$8,G377&lt;=$U$8)),IF(COUNTIF($H$172:H377,"CMO")&gt;90,"Demi-traitement","Plein traitement"),"")</f>
        <v/>
      </c>
    </row>
    <row r="378" spans="7:9" x14ac:dyDescent="0.25">
      <c r="G378" s="1">
        <v>42942</v>
      </c>
      <c r="H378" t="str">
        <f t="shared" si="9"/>
        <v/>
      </c>
      <c r="I378" s="2" t="str">
        <f>IF(OR(AND(G378&gt;=$D$8,G378&lt;=$E$8),AND(G378&gt;=$F$8,G378&lt;=$G$8),AND(G378&gt;=$H$8,G378&lt;=$I$8),AND(G378&gt;=$J$8,G378&lt;=$K$8),AND(G378&gt;=$L$8,G378&lt;=$M$8),AND(G378&gt;=$N$8,G378&lt;=$O$8),AND(G378&gt;=$P$8,G378&lt;=$Q$8),AND(G378&gt;=$R$8,G378&lt;=$S$8),AND(G378&gt;=$T$8,G378&lt;=$U$8)),IF(COUNTIF($H$172:H378,"CMO")&gt;90,"Demi-traitement","Plein traitement"),"")</f>
        <v/>
      </c>
    </row>
    <row r="379" spans="7:9" x14ac:dyDescent="0.25">
      <c r="G379" s="1">
        <v>42943</v>
      </c>
      <c r="H379" t="str">
        <f t="shared" si="9"/>
        <v/>
      </c>
      <c r="I379" s="2" t="str">
        <f>IF(OR(AND(G379&gt;=$D$8,G379&lt;=$E$8),AND(G379&gt;=$F$8,G379&lt;=$G$8),AND(G379&gt;=$H$8,G379&lt;=$I$8),AND(G379&gt;=$J$8,G379&lt;=$K$8),AND(G379&gt;=$L$8,G379&lt;=$M$8),AND(G379&gt;=$N$8,G379&lt;=$O$8),AND(G379&gt;=$P$8,G379&lt;=$Q$8),AND(G379&gt;=$R$8,G379&lt;=$S$8),AND(G379&gt;=$T$8,G379&lt;=$U$8)),IF(COUNTIF($H$172:H379,"CMO")&gt;90,"Demi-traitement","Plein traitement"),"")</f>
        <v/>
      </c>
    </row>
    <row r="380" spans="7:9" x14ac:dyDescent="0.25">
      <c r="G380" s="1">
        <v>42944</v>
      </c>
      <c r="H380" t="str">
        <f t="shared" si="9"/>
        <v/>
      </c>
      <c r="I380" s="2" t="str">
        <f>IF(OR(AND(G380&gt;=$D$8,G380&lt;=$E$8),AND(G380&gt;=$F$8,G380&lt;=$G$8),AND(G380&gt;=$H$8,G380&lt;=$I$8),AND(G380&gt;=$J$8,G380&lt;=$K$8),AND(G380&gt;=$L$8,G380&lt;=$M$8),AND(G380&gt;=$N$8,G380&lt;=$O$8),AND(G380&gt;=$P$8,G380&lt;=$Q$8),AND(G380&gt;=$R$8,G380&lt;=$S$8),AND(G380&gt;=$T$8,G380&lt;=$U$8)),IF(COUNTIF($H$172:H380,"CMO")&gt;90,"Demi-traitement","Plein traitement"),"")</f>
        <v/>
      </c>
    </row>
    <row r="381" spans="7:9" x14ac:dyDescent="0.25">
      <c r="G381" s="1">
        <v>42945</v>
      </c>
      <c r="H381" t="str">
        <f t="shared" si="9"/>
        <v/>
      </c>
      <c r="I381" s="2" t="str">
        <f>IF(OR(AND(G381&gt;=$D$8,G381&lt;=$E$8),AND(G381&gt;=$F$8,G381&lt;=$G$8),AND(G381&gt;=$H$8,G381&lt;=$I$8),AND(G381&gt;=$J$8,G381&lt;=$K$8),AND(G381&gt;=$L$8,G381&lt;=$M$8),AND(G381&gt;=$N$8,G381&lt;=$O$8),AND(G381&gt;=$P$8,G381&lt;=$Q$8),AND(G381&gt;=$R$8,G381&lt;=$S$8),AND(G381&gt;=$T$8,G381&lt;=$U$8)),IF(COUNTIF($H$172:H381,"CMO")&gt;90,"Demi-traitement","Plein traitement"),"")</f>
        <v/>
      </c>
    </row>
    <row r="382" spans="7:9" x14ac:dyDescent="0.25">
      <c r="G382" s="1">
        <v>42946</v>
      </c>
      <c r="H382" t="str">
        <f t="shared" si="9"/>
        <v/>
      </c>
      <c r="I382" s="2" t="str">
        <f>IF(OR(AND(G382&gt;=$D$8,G382&lt;=$E$8),AND(G382&gt;=$F$8,G382&lt;=$G$8),AND(G382&gt;=$H$8,G382&lt;=$I$8),AND(G382&gt;=$J$8,G382&lt;=$K$8),AND(G382&gt;=$L$8,G382&lt;=$M$8),AND(G382&gt;=$N$8,G382&lt;=$O$8),AND(G382&gt;=$P$8,G382&lt;=$Q$8),AND(G382&gt;=$R$8,G382&lt;=$S$8),AND(G382&gt;=$T$8,G382&lt;=$U$8)),IF(COUNTIF($H$172:H382,"CMO")&gt;90,"Demi-traitement","Plein traitement"),"")</f>
        <v/>
      </c>
    </row>
    <row r="383" spans="7:9" x14ac:dyDescent="0.25">
      <c r="G383" s="1">
        <v>42947</v>
      </c>
      <c r="H383" t="str">
        <f t="shared" si="9"/>
        <v/>
      </c>
      <c r="I383" s="2" t="str">
        <f>IF(OR(AND(G383&gt;=$D$8,G383&lt;=$E$8),AND(G383&gt;=$F$8,G383&lt;=$G$8),AND(G383&gt;=$H$8,G383&lt;=$I$8),AND(G383&gt;=$J$8,G383&lt;=$K$8),AND(G383&gt;=$L$8,G383&lt;=$M$8),AND(G383&gt;=$N$8,G383&lt;=$O$8),AND(G383&gt;=$P$8,G383&lt;=$Q$8),AND(G383&gt;=$R$8,G383&lt;=$S$8),AND(G383&gt;=$T$8,G383&lt;=$U$8)),IF(COUNTIF($H$172:H383,"CMO")&gt;90,"Demi-traitement","Plein traitement"),"")</f>
        <v/>
      </c>
    </row>
    <row r="384" spans="7:9" x14ac:dyDescent="0.25">
      <c r="G384" s="1">
        <v>42948</v>
      </c>
      <c r="H384" t="str">
        <f t="shared" si="9"/>
        <v/>
      </c>
      <c r="I384" s="2" t="str">
        <f>IF(OR(AND(G384&gt;=$D$8,G384&lt;=$E$8),AND(G384&gt;=$F$8,G384&lt;=$G$8),AND(G384&gt;=$H$8,G384&lt;=$I$8),AND(G384&gt;=$J$8,G384&lt;=$K$8),AND(G384&gt;=$L$8,G384&lt;=$M$8),AND(G384&gt;=$N$8,G384&lt;=$O$8),AND(G384&gt;=$P$8,G384&lt;=$Q$8),AND(G384&gt;=$R$8,G384&lt;=$S$8),AND(G384&gt;=$T$8,G384&lt;=$U$8)),IF(COUNTIF($H$172:H384,"CMO")&gt;90,"Demi-traitement","Plein traitement"),"")</f>
        <v/>
      </c>
    </row>
    <row r="385" spans="7:9" x14ac:dyDescent="0.25">
      <c r="G385" s="1">
        <v>42949</v>
      </c>
      <c r="H385" t="str">
        <f t="shared" si="9"/>
        <v/>
      </c>
      <c r="I385" s="2" t="str">
        <f>IF(OR(AND(G385&gt;=$D$8,G385&lt;=$E$8),AND(G385&gt;=$F$8,G385&lt;=$G$8),AND(G385&gt;=$H$8,G385&lt;=$I$8),AND(G385&gt;=$J$8,G385&lt;=$K$8),AND(G385&gt;=$L$8,G385&lt;=$M$8),AND(G385&gt;=$N$8,G385&lt;=$O$8),AND(G385&gt;=$P$8,G385&lt;=$Q$8),AND(G385&gt;=$R$8,G385&lt;=$S$8),AND(G385&gt;=$T$8,G385&lt;=$U$8)),IF(COUNTIF($H$172:H385,"CMO")&gt;90,"Demi-traitement","Plein traitement"),"")</f>
        <v/>
      </c>
    </row>
    <row r="386" spans="7:9" x14ac:dyDescent="0.25">
      <c r="G386" s="1">
        <v>42950</v>
      </c>
      <c r="H386" t="str">
        <f t="shared" si="9"/>
        <v/>
      </c>
      <c r="I386" s="2" t="str">
        <f>IF(OR(AND(G386&gt;=$D$8,G386&lt;=$E$8),AND(G386&gt;=$F$8,G386&lt;=$G$8),AND(G386&gt;=$H$8,G386&lt;=$I$8),AND(G386&gt;=$J$8,G386&lt;=$K$8),AND(G386&gt;=$L$8,G386&lt;=$M$8),AND(G386&gt;=$N$8,G386&lt;=$O$8),AND(G386&gt;=$P$8,G386&lt;=$Q$8),AND(G386&gt;=$R$8,G386&lt;=$S$8),AND(G386&gt;=$T$8,G386&lt;=$U$8)),IF(COUNTIF($H$172:H386,"CMO")&gt;90,"Demi-traitement","Plein traitement"),"")</f>
        <v/>
      </c>
    </row>
    <row r="387" spans="7:9" x14ac:dyDescent="0.25">
      <c r="G387" s="1">
        <v>42951</v>
      </c>
      <c r="H387" t="str">
        <f t="shared" si="9"/>
        <v/>
      </c>
      <c r="I387" s="2" t="str">
        <f>IF(OR(AND(G387&gt;=$D$8,G387&lt;=$E$8),AND(G387&gt;=$F$8,G387&lt;=$G$8),AND(G387&gt;=$H$8,G387&lt;=$I$8),AND(G387&gt;=$J$8,G387&lt;=$K$8),AND(G387&gt;=$L$8,G387&lt;=$M$8),AND(G387&gt;=$N$8,G387&lt;=$O$8),AND(G387&gt;=$P$8,G387&lt;=$Q$8),AND(G387&gt;=$R$8,G387&lt;=$S$8),AND(G387&gt;=$T$8,G387&lt;=$U$8)),IF(COUNTIF($H$172:H387,"CMO")&gt;90,"Demi-traitement","Plein traitement"),"")</f>
        <v/>
      </c>
    </row>
    <row r="388" spans="7:9" x14ac:dyDescent="0.25">
      <c r="G388" s="1">
        <v>42952</v>
      </c>
      <c r="H388" t="str">
        <f t="shared" si="9"/>
        <v/>
      </c>
      <c r="I388" s="2" t="str">
        <f>IF(OR(AND(G388&gt;=$D$8,G388&lt;=$E$8),AND(G388&gt;=$F$8,G388&lt;=$G$8),AND(G388&gt;=$H$8,G388&lt;=$I$8),AND(G388&gt;=$J$8,G388&lt;=$K$8),AND(G388&gt;=$L$8,G388&lt;=$M$8),AND(G388&gt;=$N$8,G388&lt;=$O$8),AND(G388&gt;=$P$8,G388&lt;=$Q$8),AND(G388&gt;=$R$8,G388&lt;=$S$8),AND(G388&gt;=$T$8,G388&lt;=$U$8)),IF(COUNTIF($H$172:H388,"CMO")&gt;90,"Demi-traitement","Plein traitement"),"")</f>
        <v/>
      </c>
    </row>
    <row r="389" spans="7:9" x14ac:dyDescent="0.25">
      <c r="G389" s="1">
        <v>42953</v>
      </c>
      <c r="H389" t="str">
        <f t="shared" si="9"/>
        <v/>
      </c>
      <c r="I389" s="2" t="str">
        <f>IF(OR(AND(G389&gt;=$D$8,G389&lt;=$E$8),AND(G389&gt;=$F$8,G389&lt;=$G$8),AND(G389&gt;=$H$8,G389&lt;=$I$8),AND(G389&gt;=$J$8,G389&lt;=$K$8),AND(G389&gt;=$L$8,G389&lt;=$M$8),AND(G389&gt;=$N$8,G389&lt;=$O$8),AND(G389&gt;=$P$8,G389&lt;=$Q$8),AND(G389&gt;=$R$8,G389&lt;=$S$8),AND(G389&gt;=$T$8,G389&lt;=$U$8)),IF(COUNTIF($H$172:H389,"CMO")&gt;90,"Demi-traitement","Plein traitement"),"")</f>
        <v/>
      </c>
    </row>
    <row r="390" spans="7:9" x14ac:dyDescent="0.25">
      <c r="G390" s="1">
        <v>42954</v>
      </c>
      <c r="H390" t="str">
        <f t="shared" si="9"/>
        <v/>
      </c>
      <c r="I390" s="2" t="str">
        <f>IF(OR(AND(G390&gt;=$D$8,G390&lt;=$E$8),AND(G390&gt;=$F$8,G390&lt;=$G$8),AND(G390&gt;=$H$8,G390&lt;=$I$8),AND(G390&gt;=$J$8,G390&lt;=$K$8),AND(G390&gt;=$L$8,G390&lt;=$M$8),AND(G390&gt;=$N$8,G390&lt;=$O$8),AND(G390&gt;=$P$8,G390&lt;=$Q$8),AND(G390&gt;=$R$8,G390&lt;=$S$8),AND(G390&gt;=$T$8,G390&lt;=$U$8)),IF(COUNTIF($H$172:H390,"CMO")&gt;90,"Demi-traitement","Plein traitement"),"")</f>
        <v/>
      </c>
    </row>
    <row r="391" spans="7:9" x14ac:dyDescent="0.25">
      <c r="G391" s="1">
        <v>42955</v>
      </c>
      <c r="H391" t="str">
        <f t="shared" si="9"/>
        <v/>
      </c>
      <c r="I391" s="2" t="str">
        <f>IF(OR(AND(G391&gt;=$D$8,G391&lt;=$E$8),AND(G391&gt;=$F$8,G391&lt;=$G$8),AND(G391&gt;=$H$8,G391&lt;=$I$8),AND(G391&gt;=$J$8,G391&lt;=$K$8),AND(G391&gt;=$L$8,G391&lt;=$M$8),AND(G391&gt;=$N$8,G391&lt;=$O$8),AND(G391&gt;=$P$8,G391&lt;=$Q$8),AND(G391&gt;=$R$8,G391&lt;=$S$8),AND(G391&gt;=$T$8,G391&lt;=$U$8)),IF(COUNTIF($H$172:H391,"CMO")&gt;90,"Demi-traitement","Plein traitement"),"")</f>
        <v/>
      </c>
    </row>
    <row r="392" spans="7:9" x14ac:dyDescent="0.25">
      <c r="G392" s="1">
        <v>42956</v>
      </c>
      <c r="H392" t="str">
        <f t="shared" si="9"/>
        <v/>
      </c>
      <c r="I392" s="2" t="str">
        <f>IF(OR(AND(G392&gt;=$D$8,G392&lt;=$E$8),AND(G392&gt;=$F$8,G392&lt;=$G$8),AND(G392&gt;=$H$8,G392&lt;=$I$8),AND(G392&gt;=$J$8,G392&lt;=$K$8),AND(G392&gt;=$L$8,G392&lt;=$M$8),AND(G392&gt;=$N$8,G392&lt;=$O$8),AND(G392&gt;=$P$8,G392&lt;=$Q$8),AND(G392&gt;=$R$8,G392&lt;=$S$8),AND(G392&gt;=$T$8,G392&lt;=$U$8)),IF(COUNTIF($H$172:H392,"CMO")&gt;90,"Demi-traitement","Plein traitement"),"")</f>
        <v/>
      </c>
    </row>
    <row r="393" spans="7:9" x14ac:dyDescent="0.25">
      <c r="G393" s="1">
        <v>42957</v>
      </c>
      <c r="H393" t="str">
        <f t="shared" si="9"/>
        <v/>
      </c>
      <c r="I393" s="2" t="str">
        <f>IF(OR(AND(G393&gt;=$D$8,G393&lt;=$E$8),AND(G393&gt;=$F$8,G393&lt;=$G$8),AND(G393&gt;=$H$8,G393&lt;=$I$8),AND(G393&gt;=$J$8,G393&lt;=$K$8),AND(G393&gt;=$L$8,G393&lt;=$M$8),AND(G393&gt;=$N$8,G393&lt;=$O$8),AND(G393&gt;=$P$8,G393&lt;=$Q$8),AND(G393&gt;=$R$8,G393&lt;=$S$8),AND(G393&gt;=$T$8,G393&lt;=$U$8)),IF(COUNTIF($H$172:H393,"CMO")&gt;90,"Demi-traitement","Plein traitement"),"")</f>
        <v/>
      </c>
    </row>
    <row r="394" spans="7:9" x14ac:dyDescent="0.25">
      <c r="G394" s="1">
        <v>42958</v>
      </c>
      <c r="H394" t="str">
        <f t="shared" si="9"/>
        <v/>
      </c>
      <c r="I394" s="2" t="str">
        <f>IF(OR(AND(G394&gt;=$D$8,G394&lt;=$E$8),AND(G394&gt;=$F$8,G394&lt;=$G$8),AND(G394&gt;=$H$8,G394&lt;=$I$8),AND(G394&gt;=$J$8,G394&lt;=$K$8),AND(G394&gt;=$L$8,G394&lt;=$M$8),AND(G394&gt;=$N$8,G394&lt;=$O$8),AND(G394&gt;=$P$8,G394&lt;=$Q$8),AND(G394&gt;=$R$8,G394&lt;=$S$8),AND(G394&gt;=$T$8,G394&lt;=$U$8)),IF(COUNTIF($H$172:H394,"CMO")&gt;90,"Demi-traitement","Plein traitement"),"")</f>
        <v/>
      </c>
    </row>
    <row r="395" spans="7:9" x14ac:dyDescent="0.25">
      <c r="G395" s="1">
        <v>42959</v>
      </c>
      <c r="H395" t="str">
        <f t="shared" si="9"/>
        <v/>
      </c>
      <c r="I395" s="2" t="str">
        <f>IF(OR(AND(G395&gt;=$D$8,G395&lt;=$E$8),AND(G395&gt;=$F$8,G395&lt;=$G$8),AND(G395&gt;=$H$8,G395&lt;=$I$8),AND(G395&gt;=$J$8,G395&lt;=$K$8),AND(G395&gt;=$L$8,G395&lt;=$M$8),AND(G395&gt;=$N$8,G395&lt;=$O$8),AND(G395&gt;=$P$8,G395&lt;=$Q$8),AND(G395&gt;=$R$8,G395&lt;=$S$8),AND(G395&gt;=$T$8,G395&lt;=$U$8)),IF(COUNTIF($H$172:H395,"CMO")&gt;90,"Demi-traitement","Plein traitement"),"")</f>
        <v/>
      </c>
    </row>
    <row r="396" spans="7:9" x14ac:dyDescent="0.25">
      <c r="G396" s="1">
        <v>42960</v>
      </c>
      <c r="H396" t="str">
        <f t="shared" si="9"/>
        <v/>
      </c>
      <c r="I396" s="2" t="str">
        <f>IF(OR(AND(G396&gt;=$D$8,G396&lt;=$E$8),AND(G396&gt;=$F$8,G396&lt;=$G$8),AND(G396&gt;=$H$8,G396&lt;=$I$8),AND(G396&gt;=$J$8,G396&lt;=$K$8),AND(G396&gt;=$L$8,G396&lt;=$M$8),AND(G396&gt;=$N$8,G396&lt;=$O$8),AND(G396&gt;=$P$8,G396&lt;=$Q$8),AND(G396&gt;=$R$8,G396&lt;=$S$8),AND(G396&gt;=$T$8,G396&lt;=$U$8)),IF(COUNTIF($H$172:H396,"CMO")&gt;90,"Demi-traitement","Plein traitement"),"")</f>
        <v/>
      </c>
    </row>
    <row r="397" spans="7:9" x14ac:dyDescent="0.25">
      <c r="G397" s="1">
        <v>42961</v>
      </c>
      <c r="H397" t="str">
        <f t="shared" si="9"/>
        <v/>
      </c>
      <c r="I397" s="2" t="str">
        <f>IF(OR(AND(G397&gt;=$D$8,G397&lt;=$E$8),AND(G397&gt;=$F$8,G397&lt;=$G$8),AND(G397&gt;=$H$8,G397&lt;=$I$8),AND(G397&gt;=$J$8,G397&lt;=$K$8),AND(G397&gt;=$L$8,G397&lt;=$M$8),AND(G397&gt;=$N$8,G397&lt;=$O$8),AND(G397&gt;=$P$8,G397&lt;=$Q$8),AND(G397&gt;=$R$8,G397&lt;=$S$8),AND(G397&gt;=$T$8,G397&lt;=$U$8)),IF(COUNTIF($H$172:H397,"CMO")&gt;90,"Demi-traitement","Plein traitement"),"")</f>
        <v/>
      </c>
    </row>
    <row r="398" spans="7:9" x14ac:dyDescent="0.25">
      <c r="G398" s="1">
        <v>42962</v>
      </c>
      <c r="H398" t="str">
        <f t="shared" si="9"/>
        <v/>
      </c>
      <c r="I398" s="2" t="str">
        <f>IF(OR(AND(G398&gt;=$D$8,G398&lt;=$E$8),AND(G398&gt;=$F$8,G398&lt;=$G$8),AND(G398&gt;=$H$8,G398&lt;=$I$8),AND(G398&gt;=$J$8,G398&lt;=$K$8),AND(G398&gt;=$L$8,G398&lt;=$M$8),AND(G398&gt;=$N$8,G398&lt;=$O$8),AND(G398&gt;=$P$8,G398&lt;=$Q$8),AND(G398&gt;=$R$8,G398&lt;=$S$8),AND(G398&gt;=$T$8,G398&lt;=$U$8)),IF(COUNTIF($H$172:H398,"CMO")&gt;90,"Demi-traitement","Plein traitement"),"")</f>
        <v/>
      </c>
    </row>
    <row r="399" spans="7:9" x14ac:dyDescent="0.25">
      <c r="G399" s="1">
        <v>42963</v>
      </c>
      <c r="H399" t="str">
        <f t="shared" si="9"/>
        <v/>
      </c>
      <c r="I399" s="2" t="str">
        <f>IF(OR(AND(G399&gt;=$D$8,G399&lt;=$E$8),AND(G399&gt;=$F$8,G399&lt;=$G$8),AND(G399&gt;=$H$8,G399&lt;=$I$8),AND(G399&gt;=$J$8,G399&lt;=$K$8),AND(G399&gt;=$L$8,G399&lt;=$M$8),AND(G399&gt;=$N$8,G399&lt;=$O$8),AND(G399&gt;=$P$8,G399&lt;=$Q$8),AND(G399&gt;=$R$8,G399&lt;=$S$8),AND(G399&gt;=$T$8,G399&lt;=$U$8)),IF(COUNTIF($H$172:H399,"CMO")&gt;90,"Demi-traitement","Plein traitement"),"")</f>
        <v/>
      </c>
    </row>
    <row r="400" spans="7:9" x14ac:dyDescent="0.25">
      <c r="G400" s="1">
        <v>42964</v>
      </c>
      <c r="H400" t="str">
        <f t="shared" si="9"/>
        <v/>
      </c>
      <c r="I400" s="2" t="str">
        <f>IF(OR(AND(G400&gt;=$D$8,G400&lt;=$E$8),AND(G400&gt;=$F$8,G400&lt;=$G$8),AND(G400&gt;=$H$8,G400&lt;=$I$8),AND(G400&gt;=$J$8,G400&lt;=$K$8),AND(G400&gt;=$L$8,G400&lt;=$M$8),AND(G400&gt;=$N$8,G400&lt;=$O$8),AND(G400&gt;=$P$8,G400&lt;=$Q$8),AND(G400&gt;=$R$8,G400&lt;=$S$8),AND(G400&gt;=$T$8,G400&lt;=$U$8)),IF(COUNTIF($H$172:H400,"CMO")&gt;90,"Demi-traitement","Plein traitement"),"")</f>
        <v/>
      </c>
    </row>
    <row r="401" spans="7:9" x14ac:dyDescent="0.25">
      <c r="G401" s="1">
        <v>42965</v>
      </c>
      <c r="H401" t="str">
        <f t="shared" si="9"/>
        <v/>
      </c>
      <c r="I401" s="2" t="str">
        <f>IF(OR(AND(G401&gt;=$D$8,G401&lt;=$E$8),AND(G401&gt;=$F$8,G401&lt;=$G$8),AND(G401&gt;=$H$8,G401&lt;=$I$8),AND(G401&gt;=$J$8,G401&lt;=$K$8),AND(G401&gt;=$L$8,G401&lt;=$M$8),AND(G401&gt;=$N$8,G401&lt;=$O$8),AND(G401&gt;=$P$8,G401&lt;=$Q$8),AND(G401&gt;=$R$8,G401&lt;=$S$8),AND(G401&gt;=$T$8,G401&lt;=$U$8)),IF(COUNTIF($H$172:H401,"CMO")&gt;90,"Demi-traitement","Plein traitement"),"")</f>
        <v/>
      </c>
    </row>
    <row r="402" spans="7:9" x14ac:dyDescent="0.25">
      <c r="G402" s="1">
        <v>42966</v>
      </c>
      <c r="H402" t="str">
        <f t="shared" si="9"/>
        <v/>
      </c>
      <c r="I402" s="2" t="str">
        <f>IF(OR(AND(G402&gt;=$D$8,G402&lt;=$E$8),AND(G402&gt;=$F$8,G402&lt;=$G$8),AND(G402&gt;=$H$8,G402&lt;=$I$8),AND(G402&gt;=$J$8,G402&lt;=$K$8),AND(G402&gt;=$L$8,G402&lt;=$M$8),AND(G402&gt;=$N$8,G402&lt;=$O$8),AND(G402&gt;=$P$8,G402&lt;=$Q$8),AND(G402&gt;=$R$8,G402&lt;=$S$8),AND(G402&gt;=$T$8,G402&lt;=$U$8)),IF(COUNTIF($H$172:H402,"CMO")&gt;90,"Demi-traitement","Plein traitement"),"")</f>
        <v/>
      </c>
    </row>
    <row r="403" spans="7:9" x14ac:dyDescent="0.25">
      <c r="G403" s="1">
        <v>42967</v>
      </c>
      <c r="H403" t="str">
        <f t="shared" si="9"/>
        <v/>
      </c>
      <c r="I403" s="2" t="str">
        <f>IF(OR(AND(G403&gt;=$D$8,G403&lt;=$E$8),AND(G403&gt;=$F$8,G403&lt;=$G$8),AND(G403&gt;=$H$8,G403&lt;=$I$8),AND(G403&gt;=$J$8,G403&lt;=$K$8),AND(G403&gt;=$L$8,G403&lt;=$M$8),AND(G403&gt;=$N$8,G403&lt;=$O$8),AND(G403&gt;=$P$8,G403&lt;=$Q$8),AND(G403&gt;=$R$8,G403&lt;=$S$8),AND(G403&gt;=$T$8,G403&lt;=$U$8)),IF(COUNTIF($H$172:H403,"CMO")&gt;90,"Demi-traitement","Plein traitement"),"")</f>
        <v/>
      </c>
    </row>
    <row r="404" spans="7:9" x14ac:dyDescent="0.25">
      <c r="G404" s="1">
        <v>42968</v>
      </c>
      <c r="H404" t="str">
        <f t="shared" si="9"/>
        <v/>
      </c>
      <c r="I404" s="2" t="str">
        <f>IF(OR(AND(G404&gt;=$D$8,G404&lt;=$E$8),AND(G404&gt;=$F$8,G404&lt;=$G$8),AND(G404&gt;=$H$8,G404&lt;=$I$8),AND(G404&gt;=$J$8,G404&lt;=$K$8),AND(G404&gt;=$L$8,G404&lt;=$M$8),AND(G404&gt;=$N$8,G404&lt;=$O$8),AND(G404&gt;=$P$8,G404&lt;=$Q$8),AND(G404&gt;=$R$8,G404&lt;=$S$8),AND(G404&gt;=$T$8,G404&lt;=$U$8)),IF(COUNTIF($H$172:H404,"CMO")&gt;90,"Demi-traitement","Plein traitement"),"")</f>
        <v/>
      </c>
    </row>
    <row r="405" spans="7:9" x14ac:dyDescent="0.25">
      <c r="G405" s="1">
        <v>42969</v>
      </c>
      <c r="H405" t="str">
        <f t="shared" si="9"/>
        <v/>
      </c>
      <c r="I405" s="2" t="str">
        <f>IF(OR(AND(G405&gt;=$D$8,G405&lt;=$E$8),AND(G405&gt;=$F$8,G405&lt;=$G$8),AND(G405&gt;=$H$8,G405&lt;=$I$8),AND(G405&gt;=$J$8,G405&lt;=$K$8),AND(G405&gt;=$L$8,G405&lt;=$M$8),AND(G405&gt;=$N$8,G405&lt;=$O$8),AND(G405&gt;=$P$8,G405&lt;=$Q$8),AND(G405&gt;=$R$8,G405&lt;=$S$8),AND(G405&gt;=$T$8,G405&lt;=$U$8)),IF(COUNTIF($H$172:H405,"CMO")&gt;90,"Demi-traitement","Plein traitement"),"")</f>
        <v/>
      </c>
    </row>
    <row r="406" spans="7:9" x14ac:dyDescent="0.25">
      <c r="G406" s="1">
        <v>42970</v>
      </c>
      <c r="H406" t="str">
        <f t="shared" si="9"/>
        <v/>
      </c>
      <c r="I406" s="2" t="str">
        <f>IF(OR(AND(G406&gt;=$D$8,G406&lt;=$E$8),AND(G406&gt;=$F$8,G406&lt;=$G$8),AND(G406&gt;=$H$8,G406&lt;=$I$8),AND(G406&gt;=$J$8,G406&lt;=$K$8),AND(G406&gt;=$L$8,G406&lt;=$M$8),AND(G406&gt;=$N$8,G406&lt;=$O$8),AND(G406&gt;=$P$8,G406&lt;=$Q$8),AND(G406&gt;=$R$8,G406&lt;=$S$8),AND(G406&gt;=$T$8,G406&lt;=$U$8)),IF(COUNTIF($H$172:H406,"CMO")&gt;90,"Demi-traitement","Plein traitement"),"")</f>
        <v/>
      </c>
    </row>
    <row r="407" spans="7:9" x14ac:dyDescent="0.25">
      <c r="G407" s="1">
        <v>42971</v>
      </c>
      <c r="H407" t="str">
        <f t="shared" si="9"/>
        <v/>
      </c>
      <c r="I407" s="2" t="str">
        <f>IF(OR(AND(G407&gt;=$D$8,G407&lt;=$E$8),AND(G407&gt;=$F$8,G407&lt;=$G$8),AND(G407&gt;=$H$8,G407&lt;=$I$8),AND(G407&gt;=$J$8,G407&lt;=$K$8),AND(G407&gt;=$L$8,G407&lt;=$M$8),AND(G407&gt;=$N$8,G407&lt;=$O$8),AND(G407&gt;=$P$8,G407&lt;=$Q$8),AND(G407&gt;=$R$8,G407&lt;=$S$8),AND(G407&gt;=$T$8,G407&lt;=$U$8)),IF(COUNTIF($H$172:H407,"CMO")&gt;90,"Demi-traitement","Plein traitement"),"")</f>
        <v/>
      </c>
    </row>
    <row r="408" spans="7:9" x14ac:dyDescent="0.25">
      <c r="G408" s="1">
        <v>42972</v>
      </c>
      <c r="H408" t="str">
        <f t="shared" si="9"/>
        <v/>
      </c>
      <c r="I408" s="2" t="str">
        <f>IF(OR(AND(G408&gt;=$D$8,G408&lt;=$E$8),AND(G408&gt;=$F$8,G408&lt;=$G$8),AND(G408&gt;=$H$8,G408&lt;=$I$8),AND(G408&gt;=$J$8,G408&lt;=$K$8),AND(G408&gt;=$L$8,G408&lt;=$M$8),AND(G408&gt;=$N$8,G408&lt;=$O$8),AND(G408&gt;=$P$8,G408&lt;=$Q$8),AND(G408&gt;=$R$8,G408&lt;=$S$8),AND(G408&gt;=$T$8,G408&lt;=$U$8)),IF(COUNTIF($H$172:H408,"CMO")&gt;90,"Demi-traitement","Plein traitement"),"")</f>
        <v/>
      </c>
    </row>
    <row r="409" spans="7:9" x14ac:dyDescent="0.25">
      <c r="G409" s="1">
        <v>42973</v>
      </c>
      <c r="H409" t="str">
        <f t="shared" si="9"/>
        <v/>
      </c>
      <c r="I409" s="2" t="str">
        <f>IF(OR(AND(G409&gt;=$D$8,G409&lt;=$E$8),AND(G409&gt;=$F$8,G409&lt;=$G$8),AND(G409&gt;=$H$8,G409&lt;=$I$8),AND(G409&gt;=$J$8,G409&lt;=$K$8),AND(G409&gt;=$L$8,G409&lt;=$M$8),AND(G409&gt;=$N$8,G409&lt;=$O$8),AND(G409&gt;=$P$8,G409&lt;=$Q$8),AND(G409&gt;=$R$8,G409&lt;=$S$8),AND(G409&gt;=$T$8,G409&lt;=$U$8)),IF(COUNTIF($H$172:H409,"CMO")&gt;90,"Demi-traitement","Plein traitement"),"")</f>
        <v/>
      </c>
    </row>
    <row r="410" spans="7:9" x14ac:dyDescent="0.25">
      <c r="G410" s="1">
        <v>42974</v>
      </c>
      <c r="H410" t="str">
        <f t="shared" si="9"/>
        <v/>
      </c>
      <c r="I410" s="2" t="str">
        <f>IF(OR(AND(G410&gt;=$D$8,G410&lt;=$E$8),AND(G410&gt;=$F$8,G410&lt;=$G$8),AND(G410&gt;=$H$8,G410&lt;=$I$8),AND(G410&gt;=$J$8,G410&lt;=$K$8),AND(G410&gt;=$L$8,G410&lt;=$M$8),AND(G410&gt;=$N$8,G410&lt;=$O$8),AND(G410&gt;=$P$8,G410&lt;=$Q$8),AND(G410&gt;=$R$8,G410&lt;=$S$8),AND(G410&gt;=$T$8,G410&lt;=$U$8)),IF(COUNTIF($H$172:H410,"CMO")&gt;90,"Demi-traitement","Plein traitement"),"")</f>
        <v/>
      </c>
    </row>
    <row r="411" spans="7:9" x14ac:dyDescent="0.25">
      <c r="G411" s="1">
        <v>42975</v>
      </c>
      <c r="H411" t="str">
        <f t="shared" si="9"/>
        <v/>
      </c>
      <c r="I411" s="2" t="str">
        <f>IF(OR(AND(G411&gt;=$D$8,G411&lt;=$E$8),AND(G411&gt;=$F$8,G411&lt;=$G$8),AND(G411&gt;=$H$8,G411&lt;=$I$8),AND(G411&gt;=$J$8,G411&lt;=$K$8),AND(G411&gt;=$L$8,G411&lt;=$M$8),AND(G411&gt;=$N$8,G411&lt;=$O$8),AND(G411&gt;=$P$8,G411&lt;=$Q$8),AND(G411&gt;=$R$8,G411&lt;=$S$8),AND(G411&gt;=$T$8,G411&lt;=$U$8)),IF(COUNTIF($H$172:H411,"CMO")&gt;90,"Demi-traitement","Plein traitement"),"")</f>
        <v/>
      </c>
    </row>
    <row r="412" spans="7:9" x14ac:dyDescent="0.25">
      <c r="G412" s="1">
        <v>42976</v>
      </c>
      <c r="H412" t="str">
        <f t="shared" si="9"/>
        <v/>
      </c>
      <c r="I412" s="2" t="str">
        <f>IF(OR(AND(G412&gt;=$D$8,G412&lt;=$E$8),AND(G412&gt;=$F$8,G412&lt;=$G$8),AND(G412&gt;=$H$8,G412&lt;=$I$8),AND(G412&gt;=$J$8,G412&lt;=$K$8),AND(G412&gt;=$L$8,G412&lt;=$M$8),AND(G412&gt;=$N$8,G412&lt;=$O$8),AND(G412&gt;=$P$8,G412&lt;=$Q$8),AND(G412&gt;=$R$8,G412&lt;=$S$8),AND(G412&gt;=$T$8,G412&lt;=$U$8)),IF(COUNTIF($H$172:H412,"CMO")&gt;90,"Demi-traitement","Plein traitement"),"")</f>
        <v/>
      </c>
    </row>
    <row r="413" spans="7:9" x14ac:dyDescent="0.25">
      <c r="G413" s="1">
        <v>42977</v>
      </c>
      <c r="H413" t="str">
        <f t="shared" si="9"/>
        <v/>
      </c>
      <c r="I413" s="2" t="str">
        <f>IF(OR(AND(G413&gt;=$D$8,G413&lt;=$E$8),AND(G413&gt;=$F$8,G413&lt;=$G$8),AND(G413&gt;=$H$8,G413&lt;=$I$8),AND(G413&gt;=$J$8,G413&lt;=$K$8),AND(G413&gt;=$L$8,G413&lt;=$M$8),AND(G413&gt;=$N$8,G413&lt;=$O$8),AND(G413&gt;=$P$8,G413&lt;=$Q$8),AND(G413&gt;=$R$8,G413&lt;=$S$8),AND(G413&gt;=$T$8,G413&lt;=$U$8)),IF(COUNTIF($H$172:H413,"CMO")&gt;90,"Demi-traitement","Plein traitement"),"")</f>
        <v/>
      </c>
    </row>
    <row r="414" spans="7:9" x14ac:dyDescent="0.25">
      <c r="G414" s="1">
        <v>42978</v>
      </c>
      <c r="H414" t="str">
        <f t="shared" si="9"/>
        <v/>
      </c>
      <c r="I414" s="2" t="str">
        <f>IF(OR(AND(G414&gt;=$D$8,G414&lt;=$E$8),AND(G414&gt;=$F$8,G414&lt;=$G$8),AND(G414&gt;=$H$8,G414&lt;=$I$8),AND(G414&gt;=$J$8,G414&lt;=$K$8),AND(G414&gt;=$L$8,G414&lt;=$M$8),AND(G414&gt;=$N$8,G414&lt;=$O$8),AND(G414&gt;=$P$8,G414&lt;=$Q$8),AND(G414&gt;=$R$8,G414&lt;=$S$8),AND(G414&gt;=$T$8,G414&lt;=$U$8)),IF(COUNTIF($H$172:H414,"CMO")&gt;90,"Demi-traitement","Plein traitement"),"")</f>
        <v/>
      </c>
    </row>
    <row r="415" spans="7:9" x14ac:dyDescent="0.25">
      <c r="G415" s="1">
        <v>42979</v>
      </c>
      <c r="H415" t="str">
        <f t="shared" si="9"/>
        <v/>
      </c>
      <c r="I415" s="2" t="str">
        <f>IF(OR(AND(G415&gt;=$D$8,G415&lt;=$E$8),AND(G415&gt;=$F$8,G415&lt;=$G$8),AND(G415&gt;=$H$8,G415&lt;=$I$8),AND(G415&gt;=$J$8,G415&lt;=$K$8),AND(G415&gt;=$L$8,G415&lt;=$M$8),AND(G415&gt;=$N$8,G415&lt;=$O$8),AND(G415&gt;=$P$8,G415&lt;=$Q$8),AND(G415&gt;=$R$8,G415&lt;=$S$8),AND(G415&gt;=$T$8,G415&lt;=$U$8)),IF(COUNTIF($H$172:H415,"CMO")&gt;90,"Demi-traitement","Plein traitement"),"")</f>
        <v/>
      </c>
    </row>
    <row r="416" spans="7:9" x14ac:dyDescent="0.25">
      <c r="G416" s="1">
        <v>42980</v>
      </c>
      <c r="H416" t="str">
        <f t="shared" si="9"/>
        <v/>
      </c>
      <c r="I416" s="2" t="str">
        <f>IF(OR(AND(G416&gt;=$D$8,G416&lt;=$E$8),AND(G416&gt;=$F$8,G416&lt;=$G$8),AND(G416&gt;=$H$8,G416&lt;=$I$8),AND(G416&gt;=$J$8,G416&lt;=$K$8),AND(G416&gt;=$L$8,G416&lt;=$M$8),AND(G416&gt;=$N$8,G416&lt;=$O$8),AND(G416&gt;=$P$8,G416&lt;=$Q$8),AND(G416&gt;=$R$8,G416&lt;=$S$8),AND(G416&gt;=$T$8,G416&lt;=$U$8)),IF(COUNTIF($H$172:H416,"CMO")&gt;90,"Demi-traitement","Plein traitement"),"")</f>
        <v/>
      </c>
    </row>
    <row r="417" spans="7:9" x14ac:dyDescent="0.25">
      <c r="G417" s="1">
        <v>42981</v>
      </c>
      <c r="H417" t="str">
        <f t="shared" si="9"/>
        <v/>
      </c>
      <c r="I417" s="2" t="str">
        <f>IF(OR(AND(G417&gt;=$D$8,G417&lt;=$E$8),AND(G417&gt;=$F$8,G417&lt;=$G$8),AND(G417&gt;=$H$8,G417&lt;=$I$8),AND(G417&gt;=$J$8,G417&lt;=$K$8),AND(G417&gt;=$L$8,G417&lt;=$M$8),AND(G417&gt;=$N$8,G417&lt;=$O$8),AND(G417&gt;=$P$8,G417&lt;=$Q$8),AND(G417&gt;=$R$8,G417&lt;=$S$8),AND(G417&gt;=$T$8,G417&lt;=$U$8)),IF(COUNTIF($H$172:H417,"CMO")&gt;90,"Demi-traitement","Plein traitement"),"")</f>
        <v/>
      </c>
    </row>
    <row r="418" spans="7:9" x14ac:dyDescent="0.25">
      <c r="G418" s="1">
        <v>42982</v>
      </c>
      <c r="H418" t="str">
        <f t="shared" si="9"/>
        <v/>
      </c>
      <c r="I418" s="2" t="str">
        <f>IF(OR(AND(G418&gt;=$D$8,G418&lt;=$E$8),AND(G418&gt;=$F$8,G418&lt;=$G$8),AND(G418&gt;=$H$8,G418&lt;=$I$8),AND(G418&gt;=$J$8,G418&lt;=$K$8),AND(G418&gt;=$L$8,G418&lt;=$M$8),AND(G418&gt;=$N$8,G418&lt;=$O$8),AND(G418&gt;=$P$8,G418&lt;=$Q$8),AND(G418&gt;=$R$8,G418&lt;=$S$8),AND(G418&gt;=$T$8,G418&lt;=$U$8)),IF(COUNTIF($H$172:H418,"CMO")&gt;90,"Demi-traitement","Plein traitement"),"")</f>
        <v/>
      </c>
    </row>
    <row r="419" spans="7:9" x14ac:dyDescent="0.25">
      <c r="G419" s="1">
        <v>42983</v>
      </c>
      <c r="H419" t="str">
        <f t="shared" si="9"/>
        <v/>
      </c>
      <c r="I419" s="2" t="str">
        <f>IF(OR(AND(G419&gt;=$D$8,G419&lt;=$E$8),AND(G419&gt;=$F$8,G419&lt;=$G$8),AND(G419&gt;=$H$8,G419&lt;=$I$8),AND(G419&gt;=$J$8,G419&lt;=$K$8),AND(G419&gt;=$L$8,G419&lt;=$M$8),AND(G419&gt;=$N$8,G419&lt;=$O$8),AND(G419&gt;=$P$8,G419&lt;=$Q$8),AND(G419&gt;=$R$8,G419&lt;=$S$8),AND(G419&gt;=$T$8,G419&lt;=$U$8)),IF(COUNTIF($H$172:H419,"CMO")&gt;90,"Demi-traitement","Plein traitement"),"")</f>
        <v/>
      </c>
    </row>
    <row r="420" spans="7:9" x14ac:dyDescent="0.25">
      <c r="G420" s="1">
        <v>42984</v>
      </c>
      <c r="H420" t="str">
        <f t="shared" si="9"/>
        <v/>
      </c>
      <c r="I420" s="2" t="str">
        <f>IF(OR(AND(G420&gt;=$D$8,G420&lt;=$E$8),AND(G420&gt;=$F$8,G420&lt;=$G$8),AND(G420&gt;=$H$8,G420&lt;=$I$8),AND(G420&gt;=$J$8,G420&lt;=$K$8),AND(G420&gt;=$L$8,G420&lt;=$M$8),AND(G420&gt;=$N$8,G420&lt;=$O$8),AND(G420&gt;=$P$8,G420&lt;=$Q$8),AND(G420&gt;=$R$8,G420&lt;=$S$8),AND(G420&gt;=$T$8,G420&lt;=$U$8)),IF(COUNTIF($H$172:H420,"CMO")&gt;90,"Demi-traitement","Plein traitement"),"")</f>
        <v/>
      </c>
    </row>
    <row r="421" spans="7:9" x14ac:dyDescent="0.25">
      <c r="G421" s="1">
        <v>42985</v>
      </c>
      <c r="H421" t="str">
        <f t="shared" si="9"/>
        <v/>
      </c>
      <c r="I421" s="2" t="str">
        <f>IF(OR(AND(G421&gt;=$D$8,G421&lt;=$E$8),AND(G421&gt;=$F$8,G421&lt;=$G$8),AND(G421&gt;=$H$8,G421&lt;=$I$8),AND(G421&gt;=$J$8,G421&lt;=$K$8),AND(G421&gt;=$L$8,G421&lt;=$M$8),AND(G421&gt;=$N$8,G421&lt;=$O$8),AND(G421&gt;=$P$8,G421&lt;=$Q$8),AND(G421&gt;=$R$8,G421&lt;=$S$8),AND(G421&gt;=$T$8,G421&lt;=$U$8)),IF(COUNTIF($H$172:H421,"CMO")&gt;90,"Demi-traitement","Plein traitement"),"")</f>
        <v/>
      </c>
    </row>
    <row r="422" spans="7:9" x14ac:dyDescent="0.25">
      <c r="G422" s="1">
        <v>42986</v>
      </c>
      <c r="H422" t="str">
        <f t="shared" si="9"/>
        <v/>
      </c>
      <c r="I422" s="2" t="str">
        <f>IF(OR(AND(G422&gt;=$D$8,G422&lt;=$E$8),AND(G422&gt;=$F$8,G422&lt;=$G$8),AND(G422&gt;=$H$8,G422&lt;=$I$8),AND(G422&gt;=$J$8,G422&lt;=$K$8),AND(G422&gt;=$L$8,G422&lt;=$M$8),AND(G422&gt;=$N$8,G422&lt;=$O$8),AND(G422&gt;=$P$8,G422&lt;=$Q$8),AND(G422&gt;=$R$8,G422&lt;=$S$8),AND(G422&gt;=$T$8,G422&lt;=$U$8)),IF(COUNTIF($H$172:H422,"CMO")&gt;90,"Demi-traitement","Plein traitement"),"")</f>
        <v/>
      </c>
    </row>
    <row r="423" spans="7:9" x14ac:dyDescent="0.25">
      <c r="G423" s="1">
        <v>42987</v>
      </c>
      <c r="H423" t="str">
        <f t="shared" si="9"/>
        <v/>
      </c>
      <c r="I423" s="2" t="str">
        <f>IF(OR(AND(G423&gt;=$D$8,G423&lt;=$E$8),AND(G423&gt;=$F$8,G423&lt;=$G$8),AND(G423&gt;=$H$8,G423&lt;=$I$8),AND(G423&gt;=$J$8,G423&lt;=$K$8),AND(G423&gt;=$L$8,G423&lt;=$M$8),AND(G423&gt;=$N$8,G423&lt;=$O$8),AND(G423&gt;=$P$8,G423&lt;=$Q$8),AND(G423&gt;=$R$8,G423&lt;=$S$8),AND(G423&gt;=$T$8,G423&lt;=$U$8)),IF(COUNTIF($H$172:H423,"CMO")&gt;90,"Demi-traitement","Plein traitement"),"")</f>
        <v/>
      </c>
    </row>
    <row r="424" spans="7:9" x14ac:dyDescent="0.25">
      <c r="G424" s="1">
        <v>42988</v>
      </c>
      <c r="H424" t="str">
        <f t="shared" si="9"/>
        <v/>
      </c>
      <c r="I424" s="2" t="str">
        <f>IF(OR(AND(G424&gt;=$D$8,G424&lt;=$E$8),AND(G424&gt;=$F$8,G424&lt;=$G$8),AND(G424&gt;=$H$8,G424&lt;=$I$8),AND(G424&gt;=$J$8,G424&lt;=$K$8),AND(G424&gt;=$L$8,G424&lt;=$M$8),AND(G424&gt;=$N$8,G424&lt;=$O$8),AND(G424&gt;=$P$8,G424&lt;=$Q$8),AND(G424&gt;=$R$8,G424&lt;=$S$8),AND(G424&gt;=$T$8,G424&lt;=$U$8)),IF(COUNTIF($H$172:H424,"CMO")&gt;90,"Demi-traitement","Plein traitement"),"")</f>
        <v/>
      </c>
    </row>
    <row r="425" spans="7:9" x14ac:dyDescent="0.25">
      <c r="G425" s="1">
        <v>42989</v>
      </c>
      <c r="H425" t="str">
        <f t="shared" si="9"/>
        <v/>
      </c>
      <c r="I425" s="2" t="str">
        <f>IF(OR(AND(G425&gt;=$D$8,G425&lt;=$E$8),AND(G425&gt;=$F$8,G425&lt;=$G$8),AND(G425&gt;=$H$8,G425&lt;=$I$8),AND(G425&gt;=$J$8,G425&lt;=$K$8),AND(G425&gt;=$L$8,G425&lt;=$M$8),AND(G425&gt;=$N$8,G425&lt;=$O$8),AND(G425&gt;=$P$8,G425&lt;=$Q$8),AND(G425&gt;=$R$8,G425&lt;=$S$8),AND(G425&gt;=$T$8,G425&lt;=$U$8)),IF(COUNTIF($H$172:H425,"CMO")&gt;90,"Demi-traitement","Plein traitement"),"")</f>
        <v/>
      </c>
    </row>
    <row r="426" spans="7:9" x14ac:dyDescent="0.25">
      <c r="G426" s="1">
        <v>42990</v>
      </c>
      <c r="H426" t="str">
        <f t="shared" si="9"/>
        <v/>
      </c>
      <c r="I426" s="2" t="str">
        <f>IF(OR(AND(G426&gt;=$D$8,G426&lt;=$E$8),AND(G426&gt;=$F$8,G426&lt;=$G$8),AND(G426&gt;=$H$8,G426&lt;=$I$8),AND(G426&gt;=$J$8,G426&lt;=$K$8),AND(G426&gt;=$L$8,G426&lt;=$M$8),AND(G426&gt;=$N$8,G426&lt;=$O$8),AND(G426&gt;=$P$8,G426&lt;=$Q$8),AND(G426&gt;=$R$8,G426&lt;=$S$8),AND(G426&gt;=$T$8,G426&lt;=$U$8)),IF(COUNTIF($H$172:H426,"CMO")&gt;90,"Demi-traitement","Plein traitement"),"")</f>
        <v/>
      </c>
    </row>
    <row r="427" spans="7:9" x14ac:dyDescent="0.25">
      <c r="G427" s="1">
        <v>42991</v>
      </c>
      <c r="H427" t="str">
        <f t="shared" si="9"/>
        <v/>
      </c>
      <c r="I427" s="2" t="str">
        <f>IF(OR(AND(G427&gt;=$D$8,G427&lt;=$E$8),AND(G427&gt;=$F$8,G427&lt;=$G$8),AND(G427&gt;=$H$8,G427&lt;=$I$8),AND(G427&gt;=$J$8,G427&lt;=$K$8),AND(G427&gt;=$L$8,G427&lt;=$M$8),AND(G427&gt;=$N$8,G427&lt;=$O$8),AND(G427&gt;=$P$8,G427&lt;=$Q$8),AND(G427&gt;=$R$8,G427&lt;=$S$8),AND(G427&gt;=$T$8,G427&lt;=$U$8)),IF(COUNTIF($H$172:H427,"CMO")&gt;90,"Demi-traitement","Plein traitement"),"")</f>
        <v/>
      </c>
    </row>
    <row r="428" spans="7:9" x14ac:dyDescent="0.25">
      <c r="G428" s="1">
        <v>42992</v>
      </c>
      <c r="H428" t="str">
        <f t="shared" si="9"/>
        <v/>
      </c>
      <c r="I428" s="2" t="str">
        <f>IF(OR(AND(G428&gt;=$D$8,G428&lt;=$E$8),AND(G428&gt;=$F$8,G428&lt;=$G$8),AND(G428&gt;=$H$8,G428&lt;=$I$8),AND(G428&gt;=$J$8,G428&lt;=$K$8),AND(G428&gt;=$L$8,G428&lt;=$M$8),AND(G428&gt;=$N$8,G428&lt;=$O$8),AND(G428&gt;=$P$8,G428&lt;=$Q$8),AND(G428&gt;=$R$8,G428&lt;=$S$8),AND(G428&gt;=$T$8,G428&lt;=$U$8)),IF(COUNTIF($H$172:H428,"CMO")&gt;90,"Demi-traitement","Plein traitement"),"")</f>
        <v/>
      </c>
    </row>
    <row r="429" spans="7:9" x14ac:dyDescent="0.25">
      <c r="G429" s="1">
        <v>42993</v>
      </c>
      <c r="H429" t="str">
        <f t="shared" ref="H429:H492" si="10">IF(OR(AND(G429&gt;=$D$8,G429&lt;=$E$8),AND(G429&gt;=$F$8,G429&lt;=$G$8),AND(G429&gt;=$H$8,G429&lt;=$I$8),AND(G429&gt;=$J$8,G429&lt;=$K$8),AND(G429&gt;=$L$8,G429&lt;=$M$8),AND(G429&gt;=$N$8,G429&lt;=$O$8),AND(G429&gt;=$P$8,G429&lt;=$Q$8),AND(G429&gt;=$R$8,G429&lt;=$S$8),AND(G429&gt;=$T$8,G429&lt;=$U$8)),"CMO","")</f>
        <v/>
      </c>
      <c r="I429" s="2" t="str">
        <f>IF(OR(AND(G429&gt;=$D$8,G429&lt;=$E$8),AND(G429&gt;=$F$8,G429&lt;=$G$8),AND(G429&gt;=$H$8,G429&lt;=$I$8),AND(G429&gt;=$J$8,G429&lt;=$K$8),AND(G429&gt;=$L$8,G429&lt;=$M$8),AND(G429&gt;=$N$8,G429&lt;=$O$8),AND(G429&gt;=$P$8,G429&lt;=$Q$8),AND(G429&gt;=$R$8,G429&lt;=$S$8),AND(G429&gt;=$T$8,G429&lt;=$U$8)),IF(COUNTIF($H$172:H429,"CMO")&gt;90,"Demi-traitement","Plein traitement"),"")</f>
        <v/>
      </c>
    </row>
    <row r="430" spans="7:9" x14ac:dyDescent="0.25">
      <c r="G430" s="1">
        <v>42994</v>
      </c>
      <c r="H430" t="str">
        <f t="shared" si="10"/>
        <v/>
      </c>
      <c r="I430" s="2" t="str">
        <f>IF(OR(AND(G430&gt;=$D$8,G430&lt;=$E$8),AND(G430&gt;=$F$8,G430&lt;=$G$8),AND(G430&gt;=$H$8,G430&lt;=$I$8),AND(G430&gt;=$J$8,G430&lt;=$K$8),AND(G430&gt;=$L$8,G430&lt;=$M$8),AND(G430&gt;=$N$8,G430&lt;=$O$8),AND(G430&gt;=$P$8,G430&lt;=$Q$8),AND(G430&gt;=$R$8,G430&lt;=$S$8),AND(G430&gt;=$T$8,G430&lt;=$U$8)),IF(COUNTIF($H$172:H430,"CMO")&gt;90,"Demi-traitement","Plein traitement"),"")</f>
        <v/>
      </c>
    </row>
    <row r="431" spans="7:9" x14ac:dyDescent="0.25">
      <c r="G431" s="1">
        <v>42995</v>
      </c>
      <c r="H431" t="str">
        <f t="shared" si="10"/>
        <v/>
      </c>
      <c r="I431" s="2" t="str">
        <f>IF(OR(AND(G431&gt;=$D$8,G431&lt;=$E$8),AND(G431&gt;=$F$8,G431&lt;=$G$8),AND(G431&gt;=$H$8,G431&lt;=$I$8),AND(G431&gt;=$J$8,G431&lt;=$K$8),AND(G431&gt;=$L$8,G431&lt;=$M$8),AND(G431&gt;=$N$8,G431&lt;=$O$8),AND(G431&gt;=$P$8,G431&lt;=$Q$8),AND(G431&gt;=$R$8,G431&lt;=$S$8),AND(G431&gt;=$T$8,G431&lt;=$U$8)),IF(COUNTIF($H$172:H431,"CMO")&gt;90,"Demi-traitement","Plein traitement"),"")</f>
        <v/>
      </c>
    </row>
    <row r="432" spans="7:9" x14ac:dyDescent="0.25">
      <c r="G432" s="1">
        <v>42996</v>
      </c>
      <c r="H432" t="str">
        <f t="shared" si="10"/>
        <v/>
      </c>
      <c r="I432" s="2" t="str">
        <f>IF(OR(AND(G432&gt;=$D$8,G432&lt;=$E$8),AND(G432&gt;=$F$8,G432&lt;=$G$8),AND(G432&gt;=$H$8,G432&lt;=$I$8),AND(G432&gt;=$J$8,G432&lt;=$K$8),AND(G432&gt;=$L$8,G432&lt;=$M$8),AND(G432&gt;=$N$8,G432&lt;=$O$8),AND(G432&gt;=$P$8,G432&lt;=$Q$8),AND(G432&gt;=$R$8,G432&lt;=$S$8),AND(G432&gt;=$T$8,G432&lt;=$U$8)),IF(COUNTIF($H$172:H432,"CMO")&gt;90,"Demi-traitement","Plein traitement"),"")</f>
        <v/>
      </c>
    </row>
    <row r="433" spans="7:9" x14ac:dyDescent="0.25">
      <c r="G433" s="1">
        <v>42997</v>
      </c>
      <c r="H433" t="str">
        <f t="shared" si="10"/>
        <v/>
      </c>
      <c r="I433" s="2" t="str">
        <f>IF(OR(AND(G433&gt;=$D$8,G433&lt;=$E$8),AND(G433&gt;=$F$8,G433&lt;=$G$8),AND(G433&gt;=$H$8,G433&lt;=$I$8),AND(G433&gt;=$J$8,G433&lt;=$K$8),AND(G433&gt;=$L$8,G433&lt;=$M$8),AND(G433&gt;=$N$8,G433&lt;=$O$8),AND(G433&gt;=$P$8,G433&lt;=$Q$8),AND(G433&gt;=$R$8,G433&lt;=$S$8),AND(G433&gt;=$T$8,G433&lt;=$U$8)),IF(COUNTIF($H$172:H433,"CMO")&gt;90,"Demi-traitement","Plein traitement"),"")</f>
        <v/>
      </c>
    </row>
    <row r="434" spans="7:9" x14ac:dyDescent="0.25">
      <c r="G434" s="1">
        <v>42998</v>
      </c>
      <c r="H434" t="str">
        <f t="shared" si="10"/>
        <v/>
      </c>
      <c r="I434" s="2" t="str">
        <f>IF(OR(AND(G434&gt;=$D$8,G434&lt;=$E$8),AND(G434&gt;=$F$8,G434&lt;=$G$8),AND(G434&gt;=$H$8,G434&lt;=$I$8),AND(G434&gt;=$J$8,G434&lt;=$K$8),AND(G434&gt;=$L$8,G434&lt;=$M$8),AND(G434&gt;=$N$8,G434&lt;=$O$8),AND(G434&gt;=$P$8,G434&lt;=$Q$8),AND(G434&gt;=$R$8,G434&lt;=$S$8),AND(G434&gt;=$T$8,G434&lt;=$U$8)),IF(COUNTIF($H$172:H434,"CMO")&gt;90,"Demi-traitement","Plein traitement"),"")</f>
        <v/>
      </c>
    </row>
    <row r="435" spans="7:9" x14ac:dyDescent="0.25">
      <c r="G435" s="1">
        <v>42999</v>
      </c>
      <c r="H435" t="str">
        <f t="shared" si="10"/>
        <v/>
      </c>
      <c r="I435" s="2" t="str">
        <f>IF(OR(AND(G435&gt;=$D$8,G435&lt;=$E$8),AND(G435&gt;=$F$8,G435&lt;=$G$8),AND(G435&gt;=$H$8,G435&lt;=$I$8),AND(G435&gt;=$J$8,G435&lt;=$K$8),AND(G435&gt;=$L$8,G435&lt;=$M$8),AND(G435&gt;=$N$8,G435&lt;=$O$8),AND(G435&gt;=$P$8,G435&lt;=$Q$8),AND(G435&gt;=$R$8,G435&lt;=$S$8),AND(G435&gt;=$T$8,G435&lt;=$U$8)),IF(COUNTIF($H$172:H435,"CMO")&gt;90,"Demi-traitement","Plein traitement"),"")</f>
        <v/>
      </c>
    </row>
    <row r="436" spans="7:9" x14ac:dyDescent="0.25">
      <c r="G436" s="1">
        <v>43000</v>
      </c>
      <c r="H436" t="str">
        <f t="shared" si="10"/>
        <v/>
      </c>
      <c r="I436" s="2" t="str">
        <f>IF(OR(AND(G436&gt;=$D$8,G436&lt;=$E$8),AND(G436&gt;=$F$8,G436&lt;=$G$8),AND(G436&gt;=$H$8,G436&lt;=$I$8),AND(G436&gt;=$J$8,G436&lt;=$K$8),AND(G436&gt;=$L$8,G436&lt;=$M$8),AND(G436&gt;=$N$8,G436&lt;=$O$8),AND(G436&gt;=$P$8,G436&lt;=$Q$8),AND(G436&gt;=$R$8,G436&lt;=$S$8),AND(G436&gt;=$T$8,G436&lt;=$U$8)),IF(COUNTIF($H$172:H436,"CMO")&gt;90,"Demi-traitement","Plein traitement"),"")</f>
        <v/>
      </c>
    </row>
    <row r="437" spans="7:9" x14ac:dyDescent="0.25">
      <c r="G437" s="1">
        <v>43001</v>
      </c>
      <c r="H437" t="str">
        <f t="shared" si="10"/>
        <v/>
      </c>
      <c r="I437" s="2" t="str">
        <f>IF(OR(AND(G437&gt;=$D$8,G437&lt;=$E$8),AND(G437&gt;=$F$8,G437&lt;=$G$8),AND(G437&gt;=$H$8,G437&lt;=$I$8),AND(G437&gt;=$J$8,G437&lt;=$K$8),AND(G437&gt;=$L$8,G437&lt;=$M$8),AND(G437&gt;=$N$8,G437&lt;=$O$8),AND(G437&gt;=$P$8,G437&lt;=$Q$8),AND(G437&gt;=$R$8,G437&lt;=$S$8),AND(G437&gt;=$T$8,G437&lt;=$U$8)),IF(COUNTIF($H$172:H437,"CMO")&gt;90,"Demi-traitement","Plein traitement"),"")</f>
        <v/>
      </c>
    </row>
    <row r="438" spans="7:9" x14ac:dyDescent="0.25">
      <c r="G438" s="1">
        <v>43002</v>
      </c>
      <c r="H438" t="str">
        <f t="shared" si="10"/>
        <v/>
      </c>
      <c r="I438" s="2" t="str">
        <f>IF(OR(AND(G438&gt;=$D$8,G438&lt;=$E$8),AND(G438&gt;=$F$8,G438&lt;=$G$8),AND(G438&gt;=$H$8,G438&lt;=$I$8),AND(G438&gt;=$J$8,G438&lt;=$K$8),AND(G438&gt;=$L$8,G438&lt;=$M$8),AND(G438&gt;=$N$8,G438&lt;=$O$8),AND(G438&gt;=$P$8,G438&lt;=$Q$8),AND(G438&gt;=$R$8,G438&lt;=$S$8),AND(G438&gt;=$T$8,G438&lt;=$U$8)),IF(COUNTIF($H$172:H438,"CMO")&gt;90,"Demi-traitement","Plein traitement"),"")</f>
        <v/>
      </c>
    </row>
    <row r="439" spans="7:9" x14ac:dyDescent="0.25">
      <c r="G439" s="1">
        <v>43003</v>
      </c>
      <c r="H439" t="str">
        <f t="shared" si="10"/>
        <v/>
      </c>
      <c r="I439" s="2" t="str">
        <f>IF(OR(AND(G439&gt;=$D$8,G439&lt;=$E$8),AND(G439&gt;=$F$8,G439&lt;=$G$8),AND(G439&gt;=$H$8,G439&lt;=$I$8),AND(G439&gt;=$J$8,G439&lt;=$K$8),AND(G439&gt;=$L$8,G439&lt;=$M$8),AND(G439&gt;=$N$8,G439&lt;=$O$8),AND(G439&gt;=$P$8,G439&lt;=$Q$8),AND(G439&gt;=$R$8,G439&lt;=$S$8),AND(G439&gt;=$T$8,G439&lt;=$U$8)),IF(COUNTIF($H$172:H439,"CMO")&gt;90,"Demi-traitement","Plein traitement"),"")</f>
        <v/>
      </c>
    </row>
    <row r="440" spans="7:9" x14ac:dyDescent="0.25">
      <c r="G440" s="1">
        <v>43004</v>
      </c>
      <c r="H440" t="str">
        <f t="shared" si="10"/>
        <v/>
      </c>
      <c r="I440" s="2" t="str">
        <f>IF(OR(AND(G440&gt;=$D$8,G440&lt;=$E$8),AND(G440&gt;=$F$8,G440&lt;=$G$8),AND(G440&gt;=$H$8,G440&lt;=$I$8),AND(G440&gt;=$J$8,G440&lt;=$K$8),AND(G440&gt;=$L$8,G440&lt;=$M$8),AND(G440&gt;=$N$8,G440&lt;=$O$8),AND(G440&gt;=$P$8,G440&lt;=$Q$8),AND(G440&gt;=$R$8,G440&lt;=$S$8),AND(G440&gt;=$T$8,G440&lt;=$U$8)),IF(COUNTIF($H$172:H440,"CMO")&gt;90,"Demi-traitement","Plein traitement"),"")</f>
        <v/>
      </c>
    </row>
    <row r="441" spans="7:9" x14ac:dyDescent="0.25">
      <c r="G441" s="1">
        <v>43005</v>
      </c>
      <c r="H441" t="str">
        <f t="shared" si="10"/>
        <v/>
      </c>
      <c r="I441" s="2" t="str">
        <f>IF(OR(AND(G441&gt;=$D$8,G441&lt;=$E$8),AND(G441&gt;=$F$8,G441&lt;=$G$8),AND(G441&gt;=$H$8,G441&lt;=$I$8),AND(G441&gt;=$J$8,G441&lt;=$K$8),AND(G441&gt;=$L$8,G441&lt;=$M$8),AND(G441&gt;=$N$8,G441&lt;=$O$8),AND(G441&gt;=$P$8,G441&lt;=$Q$8),AND(G441&gt;=$R$8,G441&lt;=$S$8),AND(G441&gt;=$T$8,G441&lt;=$U$8)),IF(COUNTIF($H$172:H441,"CMO")&gt;90,"Demi-traitement","Plein traitement"),"")</f>
        <v/>
      </c>
    </row>
    <row r="442" spans="7:9" x14ac:dyDescent="0.25">
      <c r="G442" s="1">
        <v>43006</v>
      </c>
      <c r="H442" t="str">
        <f t="shared" si="10"/>
        <v/>
      </c>
      <c r="I442" s="2" t="str">
        <f>IF(OR(AND(G442&gt;=$D$8,G442&lt;=$E$8),AND(G442&gt;=$F$8,G442&lt;=$G$8),AND(G442&gt;=$H$8,G442&lt;=$I$8),AND(G442&gt;=$J$8,G442&lt;=$K$8),AND(G442&gt;=$L$8,G442&lt;=$M$8),AND(G442&gt;=$N$8,G442&lt;=$O$8),AND(G442&gt;=$P$8,G442&lt;=$Q$8),AND(G442&gt;=$R$8,G442&lt;=$S$8),AND(G442&gt;=$T$8,G442&lt;=$U$8)),IF(COUNTIF($H$172:H442,"CMO")&gt;90,"Demi-traitement","Plein traitement"),"")</f>
        <v/>
      </c>
    </row>
    <row r="443" spans="7:9" x14ac:dyDescent="0.25">
      <c r="G443" s="1">
        <v>43007</v>
      </c>
      <c r="H443" t="str">
        <f t="shared" si="10"/>
        <v/>
      </c>
      <c r="I443" s="2" t="str">
        <f>IF(OR(AND(G443&gt;=$D$8,G443&lt;=$E$8),AND(G443&gt;=$F$8,G443&lt;=$G$8),AND(G443&gt;=$H$8,G443&lt;=$I$8),AND(G443&gt;=$J$8,G443&lt;=$K$8),AND(G443&gt;=$L$8,G443&lt;=$M$8),AND(G443&gt;=$N$8,G443&lt;=$O$8),AND(G443&gt;=$P$8,G443&lt;=$Q$8),AND(G443&gt;=$R$8,G443&lt;=$S$8),AND(G443&gt;=$T$8,G443&lt;=$U$8)),IF(COUNTIF($H$172:H443,"CMO")&gt;90,"Demi-traitement","Plein traitement"),"")</f>
        <v/>
      </c>
    </row>
    <row r="444" spans="7:9" x14ac:dyDescent="0.25">
      <c r="G444" s="1">
        <v>43008</v>
      </c>
      <c r="H444" t="str">
        <f t="shared" si="10"/>
        <v/>
      </c>
      <c r="I444" s="2" t="str">
        <f>IF(OR(AND(G444&gt;=$D$8,G444&lt;=$E$8),AND(G444&gt;=$F$8,G444&lt;=$G$8),AND(G444&gt;=$H$8,G444&lt;=$I$8),AND(G444&gt;=$J$8,G444&lt;=$K$8),AND(G444&gt;=$L$8,G444&lt;=$M$8),AND(G444&gt;=$N$8,G444&lt;=$O$8),AND(G444&gt;=$P$8,G444&lt;=$Q$8),AND(G444&gt;=$R$8,G444&lt;=$S$8),AND(G444&gt;=$T$8,G444&lt;=$U$8)),IF(COUNTIF($H$172:H444,"CMO")&gt;90,"Demi-traitement","Plein traitement"),"")</f>
        <v/>
      </c>
    </row>
    <row r="445" spans="7:9" x14ac:dyDescent="0.25">
      <c r="G445" s="1">
        <v>43009</v>
      </c>
      <c r="H445" t="str">
        <f t="shared" si="10"/>
        <v/>
      </c>
      <c r="I445" s="2" t="str">
        <f>IF(OR(AND(G445&gt;=$D$8,G445&lt;=$E$8),AND(G445&gt;=$F$8,G445&lt;=$G$8),AND(G445&gt;=$H$8,G445&lt;=$I$8),AND(G445&gt;=$J$8,G445&lt;=$K$8),AND(G445&gt;=$L$8,G445&lt;=$M$8),AND(G445&gt;=$N$8,G445&lt;=$O$8),AND(G445&gt;=$P$8,G445&lt;=$Q$8),AND(G445&gt;=$R$8,G445&lt;=$S$8),AND(G445&gt;=$T$8,G445&lt;=$U$8)),IF(COUNTIF($H$172:H445,"CMO")&gt;90,"Demi-traitement","Plein traitement"),"")</f>
        <v/>
      </c>
    </row>
    <row r="446" spans="7:9" x14ac:dyDescent="0.25">
      <c r="G446" s="1">
        <v>43010</v>
      </c>
      <c r="H446" t="str">
        <f t="shared" si="10"/>
        <v/>
      </c>
      <c r="I446" s="2" t="str">
        <f>IF(OR(AND(G446&gt;=$D$8,G446&lt;=$E$8),AND(G446&gt;=$F$8,G446&lt;=$G$8),AND(G446&gt;=$H$8,G446&lt;=$I$8),AND(G446&gt;=$J$8,G446&lt;=$K$8),AND(G446&gt;=$L$8,G446&lt;=$M$8),AND(G446&gt;=$N$8,G446&lt;=$O$8),AND(G446&gt;=$P$8,G446&lt;=$Q$8),AND(G446&gt;=$R$8,G446&lt;=$S$8),AND(G446&gt;=$T$8,G446&lt;=$U$8)),IF(COUNTIF($H$172:H446,"CMO")&gt;90,"Demi-traitement","Plein traitement"),"")</f>
        <v/>
      </c>
    </row>
    <row r="447" spans="7:9" x14ac:dyDescent="0.25">
      <c r="G447" s="1">
        <v>43011</v>
      </c>
      <c r="H447" t="str">
        <f t="shared" si="10"/>
        <v/>
      </c>
      <c r="I447" s="2" t="str">
        <f>IF(OR(AND(G447&gt;=$D$8,G447&lt;=$E$8),AND(G447&gt;=$F$8,G447&lt;=$G$8),AND(G447&gt;=$H$8,G447&lt;=$I$8),AND(G447&gt;=$J$8,G447&lt;=$K$8),AND(G447&gt;=$L$8,G447&lt;=$M$8),AND(G447&gt;=$N$8,G447&lt;=$O$8),AND(G447&gt;=$P$8,G447&lt;=$Q$8),AND(G447&gt;=$R$8,G447&lt;=$S$8),AND(G447&gt;=$T$8,G447&lt;=$U$8)),IF(COUNTIF($H$172:H447,"CMO")&gt;90,"Demi-traitement","Plein traitement"),"")</f>
        <v/>
      </c>
    </row>
    <row r="448" spans="7:9" x14ac:dyDescent="0.25">
      <c r="G448" s="1">
        <v>43012</v>
      </c>
      <c r="H448" t="str">
        <f t="shared" si="10"/>
        <v/>
      </c>
      <c r="I448" s="2" t="str">
        <f>IF(OR(AND(G448&gt;=$D$8,G448&lt;=$E$8),AND(G448&gt;=$F$8,G448&lt;=$G$8),AND(G448&gt;=$H$8,G448&lt;=$I$8),AND(G448&gt;=$J$8,G448&lt;=$K$8),AND(G448&gt;=$L$8,G448&lt;=$M$8),AND(G448&gt;=$N$8,G448&lt;=$O$8),AND(G448&gt;=$P$8,G448&lt;=$Q$8),AND(G448&gt;=$R$8,G448&lt;=$S$8),AND(G448&gt;=$T$8,G448&lt;=$U$8)),IF(COUNTIF($H$172:H448,"CMO")&gt;90,"Demi-traitement","Plein traitement"),"")</f>
        <v/>
      </c>
    </row>
    <row r="449" spans="7:9" x14ac:dyDescent="0.25">
      <c r="G449" s="1">
        <v>43013</v>
      </c>
      <c r="H449" t="str">
        <f t="shared" si="10"/>
        <v/>
      </c>
      <c r="I449" s="2" t="str">
        <f>IF(OR(AND(G449&gt;=$D$8,G449&lt;=$E$8),AND(G449&gt;=$F$8,G449&lt;=$G$8),AND(G449&gt;=$H$8,G449&lt;=$I$8),AND(G449&gt;=$J$8,G449&lt;=$K$8),AND(G449&gt;=$L$8,G449&lt;=$M$8),AND(G449&gt;=$N$8,G449&lt;=$O$8),AND(G449&gt;=$P$8,G449&lt;=$Q$8),AND(G449&gt;=$R$8,G449&lt;=$S$8),AND(G449&gt;=$T$8,G449&lt;=$U$8)),IF(COUNTIF($H$172:H449,"CMO")&gt;90,"Demi-traitement","Plein traitement"),"")</f>
        <v/>
      </c>
    </row>
    <row r="450" spans="7:9" x14ac:dyDescent="0.25">
      <c r="G450" s="1">
        <v>43014</v>
      </c>
      <c r="H450" t="str">
        <f t="shared" si="10"/>
        <v/>
      </c>
      <c r="I450" s="2" t="str">
        <f>IF(OR(AND(G450&gt;=$D$8,G450&lt;=$E$8),AND(G450&gt;=$F$8,G450&lt;=$G$8),AND(G450&gt;=$H$8,G450&lt;=$I$8),AND(G450&gt;=$J$8,G450&lt;=$K$8),AND(G450&gt;=$L$8,G450&lt;=$M$8),AND(G450&gt;=$N$8,G450&lt;=$O$8),AND(G450&gt;=$P$8,G450&lt;=$Q$8),AND(G450&gt;=$R$8,G450&lt;=$S$8),AND(G450&gt;=$T$8,G450&lt;=$U$8)),IF(COUNTIF($H$172:H450,"CMO")&gt;90,"Demi-traitement","Plein traitement"),"")</f>
        <v/>
      </c>
    </row>
    <row r="451" spans="7:9" x14ac:dyDescent="0.25">
      <c r="G451" s="1">
        <v>43015</v>
      </c>
      <c r="H451" t="str">
        <f t="shared" si="10"/>
        <v/>
      </c>
      <c r="I451" s="2" t="str">
        <f>IF(OR(AND(G451&gt;=$D$8,G451&lt;=$E$8),AND(G451&gt;=$F$8,G451&lt;=$G$8),AND(G451&gt;=$H$8,G451&lt;=$I$8),AND(G451&gt;=$J$8,G451&lt;=$K$8),AND(G451&gt;=$L$8,G451&lt;=$M$8),AND(G451&gt;=$N$8,G451&lt;=$O$8),AND(G451&gt;=$P$8,G451&lt;=$Q$8),AND(G451&gt;=$R$8,G451&lt;=$S$8),AND(G451&gt;=$T$8,G451&lt;=$U$8)),IF(COUNTIF($H$172:H451,"CMO")&gt;90,"Demi-traitement","Plein traitement"),"")</f>
        <v/>
      </c>
    </row>
    <row r="452" spans="7:9" x14ac:dyDescent="0.25">
      <c r="G452" s="1">
        <v>43016</v>
      </c>
      <c r="H452" t="str">
        <f t="shared" si="10"/>
        <v/>
      </c>
      <c r="I452" s="2" t="str">
        <f>IF(OR(AND(G452&gt;=$D$8,G452&lt;=$E$8),AND(G452&gt;=$F$8,G452&lt;=$G$8),AND(G452&gt;=$H$8,G452&lt;=$I$8),AND(G452&gt;=$J$8,G452&lt;=$K$8),AND(G452&gt;=$L$8,G452&lt;=$M$8),AND(G452&gt;=$N$8,G452&lt;=$O$8),AND(G452&gt;=$P$8,G452&lt;=$Q$8),AND(G452&gt;=$R$8,G452&lt;=$S$8),AND(G452&gt;=$T$8,G452&lt;=$U$8)),IF(COUNTIF($H$172:H452,"CMO")&gt;90,"Demi-traitement","Plein traitement"),"")</f>
        <v/>
      </c>
    </row>
    <row r="453" spans="7:9" x14ac:dyDescent="0.25">
      <c r="G453" s="1">
        <v>43017</v>
      </c>
      <c r="H453" t="str">
        <f t="shared" si="10"/>
        <v/>
      </c>
      <c r="I453" s="2" t="str">
        <f>IF(OR(AND(G453&gt;=$D$8,G453&lt;=$E$8),AND(G453&gt;=$F$8,G453&lt;=$G$8),AND(G453&gt;=$H$8,G453&lt;=$I$8),AND(G453&gt;=$J$8,G453&lt;=$K$8),AND(G453&gt;=$L$8,G453&lt;=$M$8),AND(G453&gt;=$N$8,G453&lt;=$O$8),AND(G453&gt;=$P$8,G453&lt;=$Q$8),AND(G453&gt;=$R$8,G453&lt;=$S$8),AND(G453&gt;=$T$8,G453&lt;=$U$8)),IF(COUNTIF($H$172:H453,"CMO")&gt;90,"Demi-traitement","Plein traitement"),"")</f>
        <v/>
      </c>
    </row>
    <row r="454" spans="7:9" x14ac:dyDescent="0.25">
      <c r="G454" s="1">
        <v>43018</v>
      </c>
      <c r="H454" t="str">
        <f t="shared" si="10"/>
        <v/>
      </c>
      <c r="I454" s="2" t="str">
        <f>IF(OR(AND(G454&gt;=$D$8,G454&lt;=$E$8),AND(G454&gt;=$F$8,G454&lt;=$G$8),AND(G454&gt;=$H$8,G454&lt;=$I$8),AND(G454&gt;=$J$8,G454&lt;=$K$8),AND(G454&gt;=$L$8,G454&lt;=$M$8),AND(G454&gt;=$N$8,G454&lt;=$O$8),AND(G454&gt;=$P$8,G454&lt;=$Q$8),AND(G454&gt;=$R$8,G454&lt;=$S$8),AND(G454&gt;=$T$8,G454&lt;=$U$8)),IF(COUNTIF($H$172:H454,"CMO")&gt;90,"Demi-traitement","Plein traitement"),"")</f>
        <v/>
      </c>
    </row>
    <row r="455" spans="7:9" x14ac:dyDescent="0.25">
      <c r="G455" s="1">
        <v>43019</v>
      </c>
      <c r="H455" t="str">
        <f t="shared" si="10"/>
        <v/>
      </c>
      <c r="I455" s="2" t="str">
        <f>IF(OR(AND(G455&gt;=$D$8,G455&lt;=$E$8),AND(G455&gt;=$F$8,G455&lt;=$G$8),AND(G455&gt;=$H$8,G455&lt;=$I$8),AND(G455&gt;=$J$8,G455&lt;=$K$8),AND(G455&gt;=$L$8,G455&lt;=$M$8),AND(G455&gt;=$N$8,G455&lt;=$O$8),AND(G455&gt;=$P$8,G455&lt;=$Q$8),AND(G455&gt;=$R$8,G455&lt;=$S$8),AND(G455&gt;=$T$8,G455&lt;=$U$8)),IF(COUNTIF($H$172:H455,"CMO")&gt;90,"Demi-traitement","Plein traitement"),"")</f>
        <v/>
      </c>
    </row>
    <row r="456" spans="7:9" x14ac:dyDescent="0.25">
      <c r="G456" s="1">
        <v>43020</v>
      </c>
      <c r="H456" t="str">
        <f t="shared" si="10"/>
        <v/>
      </c>
      <c r="I456" s="2" t="str">
        <f>IF(OR(AND(G456&gt;=$D$8,G456&lt;=$E$8),AND(G456&gt;=$F$8,G456&lt;=$G$8),AND(G456&gt;=$H$8,G456&lt;=$I$8),AND(G456&gt;=$J$8,G456&lt;=$K$8),AND(G456&gt;=$L$8,G456&lt;=$M$8),AND(G456&gt;=$N$8,G456&lt;=$O$8),AND(G456&gt;=$P$8,G456&lt;=$Q$8),AND(G456&gt;=$R$8,G456&lt;=$S$8),AND(G456&gt;=$T$8,G456&lt;=$U$8)),IF(COUNTIF($H$172:H456,"CMO")&gt;90,"Demi-traitement","Plein traitement"),"")</f>
        <v/>
      </c>
    </row>
    <row r="457" spans="7:9" x14ac:dyDescent="0.25">
      <c r="G457" s="1">
        <v>43021</v>
      </c>
      <c r="H457" t="str">
        <f t="shared" si="10"/>
        <v/>
      </c>
      <c r="I457" s="2" t="str">
        <f>IF(OR(AND(G457&gt;=$D$8,G457&lt;=$E$8),AND(G457&gt;=$F$8,G457&lt;=$G$8),AND(G457&gt;=$H$8,G457&lt;=$I$8),AND(G457&gt;=$J$8,G457&lt;=$K$8),AND(G457&gt;=$L$8,G457&lt;=$M$8),AND(G457&gt;=$N$8,G457&lt;=$O$8),AND(G457&gt;=$P$8,G457&lt;=$Q$8),AND(G457&gt;=$R$8,G457&lt;=$S$8),AND(G457&gt;=$T$8,G457&lt;=$U$8)),IF(COUNTIF($H$172:H457,"CMO")&gt;90,"Demi-traitement","Plein traitement"),"")</f>
        <v/>
      </c>
    </row>
    <row r="458" spans="7:9" x14ac:dyDescent="0.25">
      <c r="G458" s="1">
        <v>43022</v>
      </c>
      <c r="H458" t="str">
        <f t="shared" si="10"/>
        <v/>
      </c>
      <c r="I458" s="2" t="str">
        <f>IF(OR(AND(G458&gt;=$D$8,G458&lt;=$E$8),AND(G458&gt;=$F$8,G458&lt;=$G$8),AND(G458&gt;=$H$8,G458&lt;=$I$8),AND(G458&gt;=$J$8,G458&lt;=$K$8),AND(G458&gt;=$L$8,G458&lt;=$M$8),AND(G458&gt;=$N$8,G458&lt;=$O$8),AND(G458&gt;=$P$8,G458&lt;=$Q$8),AND(G458&gt;=$R$8,G458&lt;=$S$8),AND(G458&gt;=$T$8,G458&lt;=$U$8)),IF(COUNTIF($H$172:H458,"CMO")&gt;90,"Demi-traitement","Plein traitement"),"")</f>
        <v/>
      </c>
    </row>
    <row r="459" spans="7:9" x14ac:dyDescent="0.25">
      <c r="G459" s="1">
        <v>43023</v>
      </c>
      <c r="H459" t="str">
        <f t="shared" si="10"/>
        <v/>
      </c>
      <c r="I459" s="2" t="str">
        <f>IF(OR(AND(G459&gt;=$D$8,G459&lt;=$E$8),AND(G459&gt;=$F$8,G459&lt;=$G$8),AND(G459&gt;=$H$8,G459&lt;=$I$8),AND(G459&gt;=$J$8,G459&lt;=$K$8),AND(G459&gt;=$L$8,G459&lt;=$M$8),AND(G459&gt;=$N$8,G459&lt;=$O$8),AND(G459&gt;=$P$8,G459&lt;=$Q$8),AND(G459&gt;=$R$8,G459&lt;=$S$8),AND(G459&gt;=$T$8,G459&lt;=$U$8)),IF(COUNTIF($H$172:H459,"CMO")&gt;90,"Demi-traitement","Plein traitement"),"")</f>
        <v/>
      </c>
    </row>
    <row r="460" spans="7:9" x14ac:dyDescent="0.25">
      <c r="G460" s="1">
        <v>43024</v>
      </c>
      <c r="H460" t="str">
        <f t="shared" si="10"/>
        <v/>
      </c>
      <c r="I460" s="2" t="str">
        <f>IF(OR(AND(G460&gt;=$D$8,G460&lt;=$E$8),AND(G460&gt;=$F$8,G460&lt;=$G$8),AND(G460&gt;=$H$8,G460&lt;=$I$8),AND(G460&gt;=$J$8,G460&lt;=$K$8),AND(G460&gt;=$L$8,G460&lt;=$M$8),AND(G460&gt;=$N$8,G460&lt;=$O$8),AND(G460&gt;=$P$8,G460&lt;=$Q$8),AND(G460&gt;=$R$8,G460&lt;=$S$8),AND(G460&gt;=$T$8,G460&lt;=$U$8)),IF(COUNTIF($H$172:H460,"CMO")&gt;90,"Demi-traitement","Plein traitement"),"")</f>
        <v/>
      </c>
    </row>
    <row r="461" spans="7:9" x14ac:dyDescent="0.25">
      <c r="G461" s="1">
        <v>43025</v>
      </c>
      <c r="H461" t="str">
        <f t="shared" si="10"/>
        <v/>
      </c>
      <c r="I461" s="2" t="str">
        <f>IF(OR(AND(G461&gt;=$D$8,G461&lt;=$E$8),AND(G461&gt;=$F$8,G461&lt;=$G$8),AND(G461&gt;=$H$8,G461&lt;=$I$8),AND(G461&gt;=$J$8,G461&lt;=$K$8),AND(G461&gt;=$L$8,G461&lt;=$M$8),AND(G461&gt;=$N$8,G461&lt;=$O$8),AND(G461&gt;=$P$8,G461&lt;=$Q$8),AND(G461&gt;=$R$8,G461&lt;=$S$8),AND(G461&gt;=$T$8,G461&lt;=$U$8)),IF(COUNTIF($H$172:H461,"CMO")&gt;90,"Demi-traitement","Plein traitement"),"")</f>
        <v/>
      </c>
    </row>
    <row r="462" spans="7:9" x14ac:dyDescent="0.25">
      <c r="G462" s="1">
        <v>43026</v>
      </c>
      <c r="H462" t="str">
        <f t="shared" si="10"/>
        <v/>
      </c>
      <c r="I462" s="2" t="str">
        <f>IF(OR(AND(G462&gt;=$D$8,G462&lt;=$E$8),AND(G462&gt;=$F$8,G462&lt;=$G$8),AND(G462&gt;=$H$8,G462&lt;=$I$8),AND(G462&gt;=$J$8,G462&lt;=$K$8),AND(G462&gt;=$L$8,G462&lt;=$M$8),AND(G462&gt;=$N$8,G462&lt;=$O$8),AND(G462&gt;=$P$8,G462&lt;=$Q$8),AND(G462&gt;=$R$8,G462&lt;=$S$8),AND(G462&gt;=$T$8,G462&lt;=$U$8)),IF(COUNTIF($H$172:H462,"CMO")&gt;90,"Demi-traitement","Plein traitement"),"")</f>
        <v/>
      </c>
    </row>
    <row r="463" spans="7:9" x14ac:dyDescent="0.25">
      <c r="G463" s="1">
        <v>43027</v>
      </c>
      <c r="H463" t="str">
        <f t="shared" si="10"/>
        <v/>
      </c>
      <c r="I463" s="2" t="str">
        <f>IF(OR(AND(G463&gt;=$D$8,G463&lt;=$E$8),AND(G463&gt;=$F$8,G463&lt;=$G$8),AND(G463&gt;=$H$8,G463&lt;=$I$8),AND(G463&gt;=$J$8,G463&lt;=$K$8),AND(G463&gt;=$L$8,G463&lt;=$M$8),AND(G463&gt;=$N$8,G463&lt;=$O$8),AND(G463&gt;=$P$8,G463&lt;=$Q$8),AND(G463&gt;=$R$8,G463&lt;=$S$8),AND(G463&gt;=$T$8,G463&lt;=$U$8)),IF(COUNTIF($H$172:H463,"CMO")&gt;90,"Demi-traitement","Plein traitement"),"")</f>
        <v/>
      </c>
    </row>
    <row r="464" spans="7:9" x14ac:dyDescent="0.25">
      <c r="G464" s="1">
        <v>43028</v>
      </c>
      <c r="H464" t="str">
        <f t="shared" si="10"/>
        <v/>
      </c>
      <c r="I464" s="2" t="str">
        <f>IF(OR(AND(G464&gt;=$D$8,G464&lt;=$E$8),AND(G464&gt;=$F$8,G464&lt;=$G$8),AND(G464&gt;=$H$8,G464&lt;=$I$8),AND(G464&gt;=$J$8,G464&lt;=$K$8),AND(G464&gt;=$L$8,G464&lt;=$M$8),AND(G464&gt;=$N$8,G464&lt;=$O$8),AND(G464&gt;=$P$8,G464&lt;=$Q$8),AND(G464&gt;=$R$8,G464&lt;=$S$8),AND(G464&gt;=$T$8,G464&lt;=$U$8)),IF(COUNTIF($H$172:H464,"CMO")&gt;90,"Demi-traitement","Plein traitement"),"")</f>
        <v/>
      </c>
    </row>
    <row r="465" spans="7:9" x14ac:dyDescent="0.25">
      <c r="G465" s="1">
        <v>43029</v>
      </c>
      <c r="H465" t="str">
        <f t="shared" si="10"/>
        <v/>
      </c>
      <c r="I465" s="2" t="str">
        <f>IF(OR(AND(G465&gt;=$D$8,G465&lt;=$E$8),AND(G465&gt;=$F$8,G465&lt;=$G$8),AND(G465&gt;=$H$8,G465&lt;=$I$8),AND(G465&gt;=$J$8,G465&lt;=$K$8),AND(G465&gt;=$L$8,G465&lt;=$M$8),AND(G465&gt;=$N$8,G465&lt;=$O$8),AND(G465&gt;=$P$8,G465&lt;=$Q$8),AND(G465&gt;=$R$8,G465&lt;=$S$8),AND(G465&gt;=$T$8,G465&lt;=$U$8)),IF(COUNTIF($H$172:H465,"CMO")&gt;90,"Demi-traitement","Plein traitement"),"")</f>
        <v/>
      </c>
    </row>
    <row r="466" spans="7:9" x14ac:dyDescent="0.25">
      <c r="G466" s="1">
        <v>43030</v>
      </c>
      <c r="H466" t="str">
        <f t="shared" si="10"/>
        <v/>
      </c>
      <c r="I466" s="2" t="str">
        <f>IF(OR(AND(G466&gt;=$D$8,G466&lt;=$E$8),AND(G466&gt;=$F$8,G466&lt;=$G$8),AND(G466&gt;=$H$8,G466&lt;=$I$8),AND(G466&gt;=$J$8,G466&lt;=$K$8),AND(G466&gt;=$L$8,G466&lt;=$M$8),AND(G466&gt;=$N$8,G466&lt;=$O$8),AND(G466&gt;=$P$8,G466&lt;=$Q$8),AND(G466&gt;=$R$8,G466&lt;=$S$8),AND(G466&gt;=$T$8,G466&lt;=$U$8)),IF(COUNTIF($H$172:H466,"CMO")&gt;90,"Demi-traitement","Plein traitement"),"")</f>
        <v/>
      </c>
    </row>
    <row r="467" spans="7:9" x14ac:dyDescent="0.25">
      <c r="G467" s="1">
        <v>43031</v>
      </c>
      <c r="H467" t="str">
        <f t="shared" si="10"/>
        <v/>
      </c>
      <c r="I467" s="2" t="str">
        <f>IF(OR(AND(G467&gt;=$D$8,G467&lt;=$E$8),AND(G467&gt;=$F$8,G467&lt;=$G$8),AND(G467&gt;=$H$8,G467&lt;=$I$8),AND(G467&gt;=$J$8,G467&lt;=$K$8),AND(G467&gt;=$L$8,G467&lt;=$M$8),AND(G467&gt;=$N$8,G467&lt;=$O$8),AND(G467&gt;=$P$8,G467&lt;=$Q$8),AND(G467&gt;=$R$8,G467&lt;=$S$8),AND(G467&gt;=$T$8,G467&lt;=$U$8)),IF(COUNTIF($H$172:H467,"CMO")&gt;90,"Demi-traitement","Plein traitement"),"")</f>
        <v/>
      </c>
    </row>
    <row r="468" spans="7:9" x14ac:dyDescent="0.25">
      <c r="G468" s="1">
        <v>43032</v>
      </c>
      <c r="H468" t="str">
        <f t="shared" si="10"/>
        <v/>
      </c>
      <c r="I468" s="2" t="str">
        <f>IF(OR(AND(G468&gt;=$D$8,G468&lt;=$E$8),AND(G468&gt;=$F$8,G468&lt;=$G$8),AND(G468&gt;=$H$8,G468&lt;=$I$8),AND(G468&gt;=$J$8,G468&lt;=$K$8),AND(G468&gt;=$L$8,G468&lt;=$M$8),AND(G468&gt;=$N$8,G468&lt;=$O$8),AND(G468&gt;=$P$8,G468&lt;=$Q$8),AND(G468&gt;=$R$8,G468&lt;=$S$8),AND(G468&gt;=$T$8,G468&lt;=$U$8)),IF(COUNTIF($H$172:H468,"CMO")&gt;90,"Demi-traitement","Plein traitement"),"")</f>
        <v/>
      </c>
    </row>
    <row r="469" spans="7:9" x14ac:dyDescent="0.25">
      <c r="G469" s="1">
        <v>43033</v>
      </c>
      <c r="H469" t="str">
        <f t="shared" si="10"/>
        <v/>
      </c>
      <c r="I469" s="2" t="str">
        <f>IF(OR(AND(G469&gt;=$D$8,G469&lt;=$E$8),AND(G469&gt;=$F$8,G469&lt;=$G$8),AND(G469&gt;=$H$8,G469&lt;=$I$8),AND(G469&gt;=$J$8,G469&lt;=$K$8),AND(G469&gt;=$L$8,G469&lt;=$M$8),AND(G469&gt;=$N$8,G469&lt;=$O$8),AND(G469&gt;=$P$8,G469&lt;=$Q$8),AND(G469&gt;=$R$8,G469&lt;=$S$8),AND(G469&gt;=$T$8,G469&lt;=$U$8)),IF(COUNTIF($H$172:H469,"CMO")&gt;90,"Demi-traitement","Plein traitement"),"")</f>
        <v/>
      </c>
    </row>
    <row r="470" spans="7:9" x14ac:dyDescent="0.25">
      <c r="G470" s="1">
        <v>43034</v>
      </c>
      <c r="H470" t="str">
        <f t="shared" si="10"/>
        <v/>
      </c>
      <c r="I470" s="2" t="str">
        <f>IF(OR(AND(G470&gt;=$D$8,G470&lt;=$E$8),AND(G470&gt;=$F$8,G470&lt;=$G$8),AND(G470&gt;=$H$8,G470&lt;=$I$8),AND(G470&gt;=$J$8,G470&lt;=$K$8),AND(G470&gt;=$L$8,G470&lt;=$M$8),AND(G470&gt;=$N$8,G470&lt;=$O$8),AND(G470&gt;=$P$8,G470&lt;=$Q$8),AND(G470&gt;=$R$8,G470&lt;=$S$8),AND(G470&gt;=$T$8,G470&lt;=$U$8)),IF(COUNTIF($H$172:H470,"CMO")&gt;90,"Demi-traitement","Plein traitement"),"")</f>
        <v/>
      </c>
    </row>
    <row r="471" spans="7:9" x14ac:dyDescent="0.25">
      <c r="G471" s="1">
        <v>43035</v>
      </c>
      <c r="H471" t="str">
        <f t="shared" si="10"/>
        <v/>
      </c>
      <c r="I471" s="2" t="str">
        <f>IF(OR(AND(G471&gt;=$D$8,G471&lt;=$E$8),AND(G471&gt;=$F$8,G471&lt;=$G$8),AND(G471&gt;=$H$8,G471&lt;=$I$8),AND(G471&gt;=$J$8,G471&lt;=$K$8),AND(G471&gt;=$L$8,G471&lt;=$M$8),AND(G471&gt;=$N$8,G471&lt;=$O$8),AND(G471&gt;=$P$8,G471&lt;=$Q$8),AND(G471&gt;=$R$8,G471&lt;=$S$8),AND(G471&gt;=$T$8,G471&lt;=$U$8)),IF(COUNTIF($H$172:H471,"CMO")&gt;90,"Demi-traitement","Plein traitement"),"")</f>
        <v/>
      </c>
    </row>
    <row r="472" spans="7:9" x14ac:dyDescent="0.25">
      <c r="G472" s="1">
        <v>43036</v>
      </c>
      <c r="H472" t="str">
        <f t="shared" si="10"/>
        <v/>
      </c>
      <c r="I472" s="2" t="str">
        <f>IF(OR(AND(G472&gt;=$D$8,G472&lt;=$E$8),AND(G472&gt;=$F$8,G472&lt;=$G$8),AND(G472&gt;=$H$8,G472&lt;=$I$8),AND(G472&gt;=$J$8,G472&lt;=$K$8),AND(G472&gt;=$L$8,G472&lt;=$M$8),AND(G472&gt;=$N$8,G472&lt;=$O$8),AND(G472&gt;=$P$8,G472&lt;=$Q$8),AND(G472&gt;=$R$8,G472&lt;=$S$8),AND(G472&gt;=$T$8,G472&lt;=$U$8)),IF(COUNTIF($H$172:H472,"CMO")&gt;90,"Demi-traitement","Plein traitement"),"")</f>
        <v/>
      </c>
    </row>
    <row r="473" spans="7:9" x14ac:dyDescent="0.25">
      <c r="G473" s="1">
        <v>43037</v>
      </c>
      <c r="H473" t="str">
        <f t="shared" si="10"/>
        <v/>
      </c>
      <c r="I473" s="2" t="str">
        <f>IF(OR(AND(G473&gt;=$D$8,G473&lt;=$E$8),AND(G473&gt;=$F$8,G473&lt;=$G$8),AND(G473&gt;=$H$8,G473&lt;=$I$8),AND(G473&gt;=$J$8,G473&lt;=$K$8),AND(G473&gt;=$L$8,G473&lt;=$M$8),AND(G473&gt;=$N$8,G473&lt;=$O$8),AND(G473&gt;=$P$8,G473&lt;=$Q$8),AND(G473&gt;=$R$8,G473&lt;=$S$8),AND(G473&gt;=$T$8,G473&lt;=$U$8)),IF(COUNTIF($H$172:H473,"CMO")&gt;90,"Demi-traitement","Plein traitement"),"")</f>
        <v/>
      </c>
    </row>
    <row r="474" spans="7:9" x14ac:dyDescent="0.25">
      <c r="G474" s="1">
        <v>43038</v>
      </c>
      <c r="H474" t="str">
        <f t="shared" si="10"/>
        <v/>
      </c>
      <c r="I474" s="2" t="str">
        <f>IF(OR(AND(G474&gt;=$D$8,G474&lt;=$E$8),AND(G474&gt;=$F$8,G474&lt;=$G$8),AND(G474&gt;=$H$8,G474&lt;=$I$8),AND(G474&gt;=$J$8,G474&lt;=$K$8),AND(G474&gt;=$L$8,G474&lt;=$M$8),AND(G474&gt;=$N$8,G474&lt;=$O$8),AND(G474&gt;=$P$8,G474&lt;=$Q$8),AND(G474&gt;=$R$8,G474&lt;=$S$8),AND(G474&gt;=$T$8,G474&lt;=$U$8)),IF(COUNTIF($H$172:H474,"CMO")&gt;90,"Demi-traitement","Plein traitement"),"")</f>
        <v/>
      </c>
    </row>
    <row r="475" spans="7:9" x14ac:dyDescent="0.25">
      <c r="G475" s="1">
        <v>43039</v>
      </c>
      <c r="H475" t="str">
        <f t="shared" si="10"/>
        <v/>
      </c>
      <c r="I475" s="2" t="str">
        <f>IF(OR(AND(G475&gt;=$D$8,G475&lt;=$E$8),AND(G475&gt;=$F$8,G475&lt;=$G$8),AND(G475&gt;=$H$8,G475&lt;=$I$8),AND(G475&gt;=$J$8,G475&lt;=$K$8),AND(G475&gt;=$L$8,G475&lt;=$M$8),AND(G475&gt;=$N$8,G475&lt;=$O$8),AND(G475&gt;=$P$8,G475&lt;=$Q$8),AND(G475&gt;=$R$8,G475&lt;=$S$8),AND(G475&gt;=$T$8,G475&lt;=$U$8)),IF(COUNTIF($H$172:H475,"CMO")&gt;90,"Demi-traitement","Plein traitement"),"")</f>
        <v/>
      </c>
    </row>
    <row r="476" spans="7:9" x14ac:dyDescent="0.25">
      <c r="G476" s="1">
        <v>43040</v>
      </c>
      <c r="H476" t="str">
        <f t="shared" si="10"/>
        <v/>
      </c>
      <c r="I476" s="2" t="str">
        <f>IF(OR(AND(G476&gt;=$D$8,G476&lt;=$E$8),AND(G476&gt;=$F$8,G476&lt;=$G$8),AND(G476&gt;=$H$8,G476&lt;=$I$8),AND(G476&gt;=$J$8,G476&lt;=$K$8),AND(G476&gt;=$L$8,G476&lt;=$M$8),AND(G476&gt;=$N$8,G476&lt;=$O$8),AND(G476&gt;=$P$8,G476&lt;=$Q$8),AND(G476&gt;=$R$8,G476&lt;=$S$8),AND(G476&gt;=$T$8,G476&lt;=$U$8)),IF(COUNTIF($H$172:H476,"CMO")&gt;90,"Demi-traitement","Plein traitement"),"")</f>
        <v/>
      </c>
    </row>
    <row r="477" spans="7:9" x14ac:dyDescent="0.25">
      <c r="G477" s="1">
        <v>43041</v>
      </c>
      <c r="H477" t="str">
        <f t="shared" si="10"/>
        <v/>
      </c>
      <c r="I477" s="2" t="str">
        <f>IF(OR(AND(G477&gt;=$D$8,G477&lt;=$E$8),AND(G477&gt;=$F$8,G477&lt;=$G$8),AND(G477&gt;=$H$8,G477&lt;=$I$8),AND(G477&gt;=$J$8,G477&lt;=$K$8),AND(G477&gt;=$L$8,G477&lt;=$M$8),AND(G477&gt;=$N$8,G477&lt;=$O$8),AND(G477&gt;=$P$8,G477&lt;=$Q$8),AND(G477&gt;=$R$8,G477&lt;=$S$8),AND(G477&gt;=$T$8,G477&lt;=$U$8)),IF(COUNTIF($H$172:H477,"CMO")&gt;90,"Demi-traitement","Plein traitement"),"")</f>
        <v/>
      </c>
    </row>
    <row r="478" spans="7:9" x14ac:dyDescent="0.25">
      <c r="G478" s="1">
        <v>43042</v>
      </c>
      <c r="H478" t="str">
        <f t="shared" si="10"/>
        <v/>
      </c>
      <c r="I478" s="2" t="str">
        <f>IF(OR(AND(G478&gt;=$D$8,G478&lt;=$E$8),AND(G478&gt;=$F$8,G478&lt;=$G$8),AND(G478&gt;=$H$8,G478&lt;=$I$8),AND(G478&gt;=$J$8,G478&lt;=$K$8),AND(G478&gt;=$L$8,G478&lt;=$M$8),AND(G478&gt;=$N$8,G478&lt;=$O$8),AND(G478&gt;=$P$8,G478&lt;=$Q$8),AND(G478&gt;=$R$8,G478&lt;=$S$8),AND(G478&gt;=$T$8,G478&lt;=$U$8)),IF(COUNTIF($H$172:H478,"CMO")&gt;90,"Demi-traitement","Plein traitement"),"")</f>
        <v/>
      </c>
    </row>
    <row r="479" spans="7:9" x14ac:dyDescent="0.25">
      <c r="G479" s="1">
        <v>43043</v>
      </c>
      <c r="H479" t="str">
        <f t="shared" si="10"/>
        <v/>
      </c>
      <c r="I479" s="2" t="str">
        <f>IF(OR(AND(G479&gt;=$D$8,G479&lt;=$E$8),AND(G479&gt;=$F$8,G479&lt;=$G$8),AND(G479&gt;=$H$8,G479&lt;=$I$8),AND(G479&gt;=$J$8,G479&lt;=$K$8),AND(G479&gt;=$L$8,G479&lt;=$M$8),AND(G479&gt;=$N$8,G479&lt;=$O$8),AND(G479&gt;=$P$8,G479&lt;=$Q$8),AND(G479&gt;=$R$8,G479&lt;=$S$8),AND(G479&gt;=$T$8,G479&lt;=$U$8)),IF(COUNTIF($H$172:H479,"CMO")&gt;90,"Demi-traitement","Plein traitement"),"")</f>
        <v/>
      </c>
    </row>
    <row r="480" spans="7:9" x14ac:dyDescent="0.25">
      <c r="G480" s="1">
        <v>43044</v>
      </c>
      <c r="H480" t="str">
        <f t="shared" si="10"/>
        <v/>
      </c>
      <c r="I480" s="2" t="str">
        <f>IF(OR(AND(G480&gt;=$D$8,G480&lt;=$E$8),AND(G480&gt;=$F$8,G480&lt;=$G$8),AND(G480&gt;=$H$8,G480&lt;=$I$8),AND(G480&gt;=$J$8,G480&lt;=$K$8),AND(G480&gt;=$L$8,G480&lt;=$M$8),AND(G480&gt;=$N$8,G480&lt;=$O$8),AND(G480&gt;=$P$8,G480&lt;=$Q$8),AND(G480&gt;=$R$8,G480&lt;=$S$8),AND(G480&gt;=$T$8,G480&lt;=$U$8)),IF(COUNTIF($H$172:H480,"CMO")&gt;90,"Demi-traitement","Plein traitement"),"")</f>
        <v/>
      </c>
    </row>
    <row r="481" spans="7:9" x14ac:dyDescent="0.25">
      <c r="G481" s="1">
        <v>43045</v>
      </c>
      <c r="H481" t="str">
        <f t="shared" si="10"/>
        <v/>
      </c>
      <c r="I481" s="2" t="str">
        <f>IF(OR(AND(G481&gt;=$D$8,G481&lt;=$E$8),AND(G481&gt;=$F$8,G481&lt;=$G$8),AND(G481&gt;=$H$8,G481&lt;=$I$8),AND(G481&gt;=$J$8,G481&lt;=$K$8),AND(G481&gt;=$L$8,G481&lt;=$M$8),AND(G481&gt;=$N$8,G481&lt;=$O$8),AND(G481&gt;=$P$8,G481&lt;=$Q$8),AND(G481&gt;=$R$8,G481&lt;=$S$8),AND(G481&gt;=$T$8,G481&lt;=$U$8)),IF(COUNTIF($H$172:H481,"CMO")&gt;90,"Demi-traitement","Plein traitement"),"")</f>
        <v/>
      </c>
    </row>
    <row r="482" spans="7:9" x14ac:dyDescent="0.25">
      <c r="G482" s="1">
        <v>43046</v>
      </c>
      <c r="H482" t="str">
        <f t="shared" si="10"/>
        <v/>
      </c>
      <c r="I482" s="2" t="str">
        <f>IF(OR(AND(G482&gt;=$D$8,G482&lt;=$E$8),AND(G482&gt;=$F$8,G482&lt;=$G$8),AND(G482&gt;=$H$8,G482&lt;=$I$8),AND(G482&gt;=$J$8,G482&lt;=$K$8),AND(G482&gt;=$L$8,G482&lt;=$M$8),AND(G482&gt;=$N$8,G482&lt;=$O$8),AND(G482&gt;=$P$8,G482&lt;=$Q$8),AND(G482&gt;=$R$8,G482&lt;=$S$8),AND(G482&gt;=$T$8,G482&lt;=$U$8)),IF(COUNTIF($H$172:H482,"CMO")&gt;90,"Demi-traitement","Plein traitement"),"")</f>
        <v/>
      </c>
    </row>
    <row r="483" spans="7:9" x14ac:dyDescent="0.25">
      <c r="G483" s="1">
        <v>43047</v>
      </c>
      <c r="H483" t="str">
        <f t="shared" si="10"/>
        <v/>
      </c>
      <c r="I483" s="2" t="str">
        <f>IF(OR(AND(G483&gt;=$D$8,G483&lt;=$E$8),AND(G483&gt;=$F$8,G483&lt;=$G$8),AND(G483&gt;=$H$8,G483&lt;=$I$8),AND(G483&gt;=$J$8,G483&lt;=$K$8),AND(G483&gt;=$L$8,G483&lt;=$M$8),AND(G483&gt;=$N$8,G483&lt;=$O$8),AND(G483&gt;=$P$8,G483&lt;=$Q$8),AND(G483&gt;=$R$8,G483&lt;=$S$8),AND(G483&gt;=$T$8,G483&lt;=$U$8)),IF(COUNTIF($H$172:H483,"CMO")&gt;90,"Demi-traitement","Plein traitement"),"")</f>
        <v/>
      </c>
    </row>
    <row r="484" spans="7:9" x14ac:dyDescent="0.25">
      <c r="G484" s="1">
        <v>43048</v>
      </c>
      <c r="H484" t="str">
        <f t="shared" si="10"/>
        <v/>
      </c>
      <c r="I484" s="2" t="str">
        <f>IF(OR(AND(G484&gt;=$D$8,G484&lt;=$E$8),AND(G484&gt;=$F$8,G484&lt;=$G$8),AND(G484&gt;=$H$8,G484&lt;=$I$8),AND(G484&gt;=$J$8,G484&lt;=$K$8),AND(G484&gt;=$L$8,G484&lt;=$M$8),AND(G484&gt;=$N$8,G484&lt;=$O$8),AND(G484&gt;=$P$8,G484&lt;=$Q$8),AND(G484&gt;=$R$8,G484&lt;=$S$8),AND(G484&gt;=$T$8,G484&lt;=$U$8)),IF(COUNTIF($H$172:H484,"CMO")&gt;90,"Demi-traitement","Plein traitement"),"")</f>
        <v/>
      </c>
    </row>
    <row r="485" spans="7:9" x14ac:dyDescent="0.25">
      <c r="G485" s="1">
        <v>43049</v>
      </c>
      <c r="H485" t="str">
        <f t="shared" si="10"/>
        <v/>
      </c>
      <c r="I485" s="2" t="str">
        <f>IF(OR(AND(G485&gt;=$D$8,G485&lt;=$E$8),AND(G485&gt;=$F$8,G485&lt;=$G$8),AND(G485&gt;=$H$8,G485&lt;=$I$8),AND(G485&gt;=$J$8,G485&lt;=$K$8),AND(G485&gt;=$L$8,G485&lt;=$M$8),AND(G485&gt;=$N$8,G485&lt;=$O$8),AND(G485&gt;=$P$8,G485&lt;=$Q$8),AND(G485&gt;=$R$8,G485&lt;=$S$8),AND(G485&gt;=$T$8,G485&lt;=$U$8)),IF(COUNTIF($H$172:H485,"CMO")&gt;90,"Demi-traitement","Plein traitement"),"")</f>
        <v/>
      </c>
    </row>
    <row r="486" spans="7:9" x14ac:dyDescent="0.25">
      <c r="G486" s="1">
        <v>43050</v>
      </c>
      <c r="H486" t="str">
        <f t="shared" si="10"/>
        <v/>
      </c>
      <c r="I486" s="2" t="str">
        <f>IF(OR(AND(G486&gt;=$D$8,G486&lt;=$E$8),AND(G486&gt;=$F$8,G486&lt;=$G$8),AND(G486&gt;=$H$8,G486&lt;=$I$8),AND(G486&gt;=$J$8,G486&lt;=$K$8),AND(G486&gt;=$L$8,G486&lt;=$M$8),AND(G486&gt;=$N$8,G486&lt;=$O$8),AND(G486&gt;=$P$8,G486&lt;=$Q$8),AND(G486&gt;=$R$8,G486&lt;=$S$8),AND(G486&gt;=$T$8,G486&lt;=$U$8)),IF(COUNTIF($H$172:H486,"CMO")&gt;90,"Demi-traitement","Plein traitement"),"")</f>
        <v/>
      </c>
    </row>
    <row r="487" spans="7:9" x14ac:dyDescent="0.25">
      <c r="G487" s="1">
        <v>43051</v>
      </c>
      <c r="H487" t="str">
        <f t="shared" si="10"/>
        <v/>
      </c>
      <c r="I487" s="2" t="str">
        <f>IF(OR(AND(G487&gt;=$D$8,G487&lt;=$E$8),AND(G487&gt;=$F$8,G487&lt;=$G$8),AND(G487&gt;=$H$8,G487&lt;=$I$8),AND(G487&gt;=$J$8,G487&lt;=$K$8),AND(G487&gt;=$L$8,G487&lt;=$M$8),AND(G487&gt;=$N$8,G487&lt;=$O$8),AND(G487&gt;=$P$8,G487&lt;=$Q$8),AND(G487&gt;=$R$8,G487&lt;=$S$8),AND(G487&gt;=$T$8,G487&lt;=$U$8)),IF(COUNTIF($H$172:H487,"CMO")&gt;90,"Demi-traitement","Plein traitement"),"")</f>
        <v/>
      </c>
    </row>
    <row r="488" spans="7:9" x14ac:dyDescent="0.25">
      <c r="G488" s="1">
        <v>43052</v>
      </c>
      <c r="H488" t="str">
        <f t="shared" si="10"/>
        <v/>
      </c>
      <c r="I488" s="2" t="str">
        <f>IF(OR(AND(G488&gt;=$D$8,G488&lt;=$E$8),AND(G488&gt;=$F$8,G488&lt;=$G$8),AND(G488&gt;=$H$8,G488&lt;=$I$8),AND(G488&gt;=$J$8,G488&lt;=$K$8),AND(G488&gt;=$L$8,G488&lt;=$M$8),AND(G488&gt;=$N$8,G488&lt;=$O$8),AND(G488&gt;=$P$8,G488&lt;=$Q$8),AND(G488&gt;=$R$8,G488&lt;=$S$8),AND(G488&gt;=$T$8,G488&lt;=$U$8)),IF(COUNTIF($H$172:H488,"CMO")&gt;90,"Demi-traitement","Plein traitement"),"")</f>
        <v/>
      </c>
    </row>
    <row r="489" spans="7:9" x14ac:dyDescent="0.25">
      <c r="G489" s="1">
        <v>43053</v>
      </c>
      <c r="H489" t="str">
        <f t="shared" si="10"/>
        <v/>
      </c>
      <c r="I489" s="2" t="str">
        <f>IF(OR(AND(G489&gt;=$D$8,G489&lt;=$E$8),AND(G489&gt;=$F$8,G489&lt;=$G$8),AND(G489&gt;=$H$8,G489&lt;=$I$8),AND(G489&gt;=$J$8,G489&lt;=$K$8),AND(G489&gt;=$L$8,G489&lt;=$M$8),AND(G489&gt;=$N$8,G489&lt;=$O$8),AND(G489&gt;=$P$8,G489&lt;=$Q$8),AND(G489&gt;=$R$8,G489&lt;=$S$8),AND(G489&gt;=$T$8,G489&lt;=$U$8)),IF(COUNTIF($H$172:H489,"CMO")&gt;90,"Demi-traitement","Plein traitement"),"")</f>
        <v/>
      </c>
    </row>
    <row r="490" spans="7:9" x14ac:dyDescent="0.25">
      <c r="G490" s="1">
        <v>43054</v>
      </c>
      <c r="H490" t="str">
        <f t="shared" si="10"/>
        <v/>
      </c>
      <c r="I490" s="2" t="str">
        <f>IF(OR(AND(G490&gt;=$D$8,G490&lt;=$E$8),AND(G490&gt;=$F$8,G490&lt;=$G$8),AND(G490&gt;=$H$8,G490&lt;=$I$8),AND(G490&gt;=$J$8,G490&lt;=$K$8),AND(G490&gt;=$L$8,G490&lt;=$M$8),AND(G490&gt;=$N$8,G490&lt;=$O$8),AND(G490&gt;=$P$8,G490&lt;=$Q$8),AND(G490&gt;=$R$8,G490&lt;=$S$8),AND(G490&gt;=$T$8,G490&lt;=$U$8)),IF(COUNTIF($H$172:H490,"CMO")&gt;90,"Demi-traitement","Plein traitement"),"")</f>
        <v/>
      </c>
    </row>
    <row r="491" spans="7:9" x14ac:dyDescent="0.25">
      <c r="G491" s="1">
        <v>43055</v>
      </c>
      <c r="H491" t="str">
        <f t="shared" si="10"/>
        <v/>
      </c>
      <c r="I491" s="2" t="str">
        <f>IF(OR(AND(G491&gt;=$D$8,G491&lt;=$E$8),AND(G491&gt;=$F$8,G491&lt;=$G$8),AND(G491&gt;=$H$8,G491&lt;=$I$8),AND(G491&gt;=$J$8,G491&lt;=$K$8),AND(G491&gt;=$L$8,G491&lt;=$M$8),AND(G491&gt;=$N$8,G491&lt;=$O$8),AND(G491&gt;=$P$8,G491&lt;=$Q$8),AND(G491&gt;=$R$8,G491&lt;=$S$8),AND(G491&gt;=$T$8,G491&lt;=$U$8)),IF(COUNTIF($H$172:H491,"CMO")&gt;90,"Demi-traitement","Plein traitement"),"")</f>
        <v/>
      </c>
    </row>
    <row r="492" spans="7:9" x14ac:dyDescent="0.25">
      <c r="G492" s="1">
        <v>43056</v>
      </c>
      <c r="H492" t="str">
        <f t="shared" si="10"/>
        <v/>
      </c>
      <c r="I492" s="2" t="str">
        <f>IF(OR(AND(G492&gt;=$D$8,G492&lt;=$E$8),AND(G492&gt;=$F$8,G492&lt;=$G$8),AND(G492&gt;=$H$8,G492&lt;=$I$8),AND(G492&gt;=$J$8,G492&lt;=$K$8),AND(G492&gt;=$L$8,G492&lt;=$M$8),AND(G492&gt;=$N$8,G492&lt;=$O$8),AND(G492&gt;=$P$8,G492&lt;=$Q$8),AND(G492&gt;=$R$8,G492&lt;=$S$8),AND(G492&gt;=$T$8,G492&lt;=$U$8)),IF(COUNTIF($H$172:H492,"CMO")&gt;90,"Demi-traitement","Plein traitement"),"")</f>
        <v/>
      </c>
    </row>
    <row r="493" spans="7:9" x14ac:dyDescent="0.25">
      <c r="G493" s="1">
        <v>43057</v>
      </c>
      <c r="H493" t="str">
        <f t="shared" ref="H493:H556" si="11">IF(OR(AND(G493&gt;=$D$8,G493&lt;=$E$8),AND(G493&gt;=$F$8,G493&lt;=$G$8),AND(G493&gt;=$H$8,G493&lt;=$I$8),AND(G493&gt;=$J$8,G493&lt;=$K$8),AND(G493&gt;=$L$8,G493&lt;=$M$8),AND(G493&gt;=$N$8,G493&lt;=$O$8),AND(G493&gt;=$P$8,G493&lt;=$Q$8),AND(G493&gt;=$R$8,G493&lt;=$S$8),AND(G493&gt;=$T$8,G493&lt;=$U$8)),"CMO","")</f>
        <v/>
      </c>
      <c r="I493" s="2" t="str">
        <f>IF(OR(AND(G493&gt;=$D$8,G493&lt;=$E$8),AND(G493&gt;=$F$8,G493&lt;=$G$8),AND(G493&gt;=$H$8,G493&lt;=$I$8),AND(G493&gt;=$J$8,G493&lt;=$K$8),AND(G493&gt;=$L$8,G493&lt;=$M$8),AND(G493&gt;=$N$8,G493&lt;=$O$8),AND(G493&gt;=$P$8,G493&lt;=$Q$8),AND(G493&gt;=$R$8,G493&lt;=$S$8),AND(G493&gt;=$T$8,G493&lt;=$U$8)),IF(COUNTIF($H$172:H493,"CMO")&gt;90,"Demi-traitement","Plein traitement"),"")</f>
        <v/>
      </c>
    </row>
    <row r="494" spans="7:9" x14ac:dyDescent="0.25">
      <c r="G494" s="1">
        <v>43058</v>
      </c>
      <c r="H494" t="str">
        <f t="shared" si="11"/>
        <v/>
      </c>
      <c r="I494" s="2" t="str">
        <f>IF(OR(AND(G494&gt;=$D$8,G494&lt;=$E$8),AND(G494&gt;=$F$8,G494&lt;=$G$8),AND(G494&gt;=$H$8,G494&lt;=$I$8),AND(G494&gt;=$J$8,G494&lt;=$K$8),AND(G494&gt;=$L$8,G494&lt;=$M$8),AND(G494&gt;=$N$8,G494&lt;=$O$8),AND(G494&gt;=$P$8,G494&lt;=$Q$8),AND(G494&gt;=$R$8,G494&lt;=$S$8),AND(G494&gt;=$T$8,G494&lt;=$U$8)),IF(COUNTIF($H$172:H494,"CMO")&gt;90,"Demi-traitement","Plein traitement"),"")</f>
        <v/>
      </c>
    </row>
    <row r="495" spans="7:9" x14ac:dyDescent="0.25">
      <c r="G495" s="1">
        <v>43059</v>
      </c>
      <c r="H495" t="str">
        <f t="shared" si="11"/>
        <v/>
      </c>
      <c r="I495" s="2" t="str">
        <f>IF(OR(AND(G495&gt;=$D$8,G495&lt;=$E$8),AND(G495&gt;=$F$8,G495&lt;=$G$8),AND(G495&gt;=$H$8,G495&lt;=$I$8),AND(G495&gt;=$J$8,G495&lt;=$K$8),AND(G495&gt;=$L$8,G495&lt;=$M$8),AND(G495&gt;=$N$8,G495&lt;=$O$8),AND(G495&gt;=$P$8,G495&lt;=$Q$8),AND(G495&gt;=$R$8,G495&lt;=$S$8),AND(G495&gt;=$T$8,G495&lt;=$U$8)),IF(COUNTIF($H$172:H495,"CMO")&gt;90,"Demi-traitement","Plein traitement"),"")</f>
        <v/>
      </c>
    </row>
    <row r="496" spans="7:9" x14ac:dyDescent="0.25">
      <c r="G496" s="1">
        <v>43060</v>
      </c>
      <c r="H496" t="str">
        <f t="shared" si="11"/>
        <v/>
      </c>
      <c r="I496" s="2" t="str">
        <f>IF(OR(AND(G496&gt;=$D$8,G496&lt;=$E$8),AND(G496&gt;=$F$8,G496&lt;=$G$8),AND(G496&gt;=$H$8,G496&lt;=$I$8),AND(G496&gt;=$J$8,G496&lt;=$K$8),AND(G496&gt;=$L$8,G496&lt;=$M$8),AND(G496&gt;=$N$8,G496&lt;=$O$8),AND(G496&gt;=$P$8,G496&lt;=$Q$8),AND(G496&gt;=$R$8,G496&lt;=$S$8),AND(G496&gt;=$T$8,G496&lt;=$U$8)),IF(COUNTIF($H$172:H496,"CMO")&gt;90,"Demi-traitement","Plein traitement"),"")</f>
        <v/>
      </c>
    </row>
    <row r="497" spans="7:9" x14ac:dyDescent="0.25">
      <c r="G497" s="1">
        <v>43061</v>
      </c>
      <c r="H497" t="str">
        <f t="shared" si="11"/>
        <v/>
      </c>
      <c r="I497" s="2" t="str">
        <f>IF(OR(AND(G497&gt;=$D$8,G497&lt;=$E$8),AND(G497&gt;=$F$8,G497&lt;=$G$8),AND(G497&gt;=$H$8,G497&lt;=$I$8),AND(G497&gt;=$J$8,G497&lt;=$K$8),AND(G497&gt;=$L$8,G497&lt;=$M$8),AND(G497&gt;=$N$8,G497&lt;=$O$8),AND(G497&gt;=$P$8,G497&lt;=$Q$8),AND(G497&gt;=$R$8,G497&lt;=$S$8),AND(G497&gt;=$T$8,G497&lt;=$U$8)),IF(COUNTIF($H$172:H497,"CMO")&gt;90,"Demi-traitement","Plein traitement"),"")</f>
        <v/>
      </c>
    </row>
    <row r="498" spans="7:9" x14ac:dyDescent="0.25">
      <c r="G498" s="1">
        <v>43062</v>
      </c>
      <c r="H498" t="str">
        <f t="shared" si="11"/>
        <v/>
      </c>
      <c r="I498" s="2" t="str">
        <f>IF(OR(AND(G498&gt;=$D$8,G498&lt;=$E$8),AND(G498&gt;=$F$8,G498&lt;=$G$8),AND(G498&gt;=$H$8,G498&lt;=$I$8),AND(G498&gt;=$J$8,G498&lt;=$K$8),AND(G498&gt;=$L$8,G498&lt;=$M$8),AND(G498&gt;=$N$8,G498&lt;=$O$8),AND(G498&gt;=$P$8,G498&lt;=$Q$8),AND(G498&gt;=$R$8,G498&lt;=$S$8),AND(G498&gt;=$T$8,G498&lt;=$U$8)),IF(COUNTIF($H$172:H498,"CMO")&gt;90,"Demi-traitement","Plein traitement"),"")</f>
        <v/>
      </c>
    </row>
    <row r="499" spans="7:9" x14ac:dyDescent="0.25">
      <c r="G499" s="1">
        <v>43063</v>
      </c>
      <c r="H499" t="str">
        <f t="shared" si="11"/>
        <v/>
      </c>
      <c r="I499" s="2" t="str">
        <f>IF(OR(AND(G499&gt;=$D$8,G499&lt;=$E$8),AND(G499&gt;=$F$8,G499&lt;=$G$8),AND(G499&gt;=$H$8,G499&lt;=$I$8),AND(G499&gt;=$J$8,G499&lt;=$K$8),AND(G499&gt;=$L$8,G499&lt;=$M$8),AND(G499&gt;=$N$8,G499&lt;=$O$8),AND(G499&gt;=$P$8,G499&lt;=$Q$8),AND(G499&gt;=$R$8,G499&lt;=$S$8),AND(G499&gt;=$T$8,G499&lt;=$U$8)),IF(COUNTIF($H$172:H499,"CMO")&gt;90,"Demi-traitement","Plein traitement"),"")</f>
        <v/>
      </c>
    </row>
    <row r="500" spans="7:9" x14ac:dyDescent="0.25">
      <c r="G500" s="1">
        <v>43064</v>
      </c>
      <c r="H500" t="str">
        <f t="shared" si="11"/>
        <v/>
      </c>
      <c r="I500" s="2" t="str">
        <f>IF(OR(AND(G500&gt;=$D$8,G500&lt;=$E$8),AND(G500&gt;=$F$8,G500&lt;=$G$8),AND(G500&gt;=$H$8,G500&lt;=$I$8),AND(G500&gt;=$J$8,G500&lt;=$K$8),AND(G500&gt;=$L$8,G500&lt;=$M$8),AND(G500&gt;=$N$8,G500&lt;=$O$8),AND(G500&gt;=$P$8,G500&lt;=$Q$8),AND(G500&gt;=$R$8,G500&lt;=$S$8),AND(G500&gt;=$T$8,G500&lt;=$U$8)),IF(COUNTIF($H$172:H500,"CMO")&gt;90,"Demi-traitement","Plein traitement"),"")</f>
        <v/>
      </c>
    </row>
    <row r="501" spans="7:9" x14ac:dyDescent="0.25">
      <c r="G501" s="1">
        <v>43065</v>
      </c>
      <c r="H501" t="str">
        <f t="shared" si="11"/>
        <v/>
      </c>
      <c r="I501" s="2" t="str">
        <f>IF(OR(AND(G501&gt;=$D$8,G501&lt;=$E$8),AND(G501&gt;=$F$8,G501&lt;=$G$8),AND(G501&gt;=$H$8,G501&lt;=$I$8),AND(G501&gt;=$J$8,G501&lt;=$K$8),AND(G501&gt;=$L$8,G501&lt;=$M$8),AND(G501&gt;=$N$8,G501&lt;=$O$8),AND(G501&gt;=$P$8,G501&lt;=$Q$8),AND(G501&gt;=$R$8,G501&lt;=$S$8),AND(G501&gt;=$T$8,G501&lt;=$U$8)),IF(COUNTIF($H$172:H501,"CMO")&gt;90,"Demi-traitement","Plein traitement"),"")</f>
        <v/>
      </c>
    </row>
    <row r="502" spans="7:9" x14ac:dyDescent="0.25">
      <c r="G502" s="1">
        <v>43066</v>
      </c>
      <c r="H502" t="str">
        <f t="shared" si="11"/>
        <v/>
      </c>
      <c r="I502" s="2" t="str">
        <f>IF(OR(AND(G502&gt;=$D$8,G502&lt;=$E$8),AND(G502&gt;=$F$8,G502&lt;=$G$8),AND(G502&gt;=$H$8,G502&lt;=$I$8),AND(G502&gt;=$J$8,G502&lt;=$K$8),AND(G502&gt;=$L$8,G502&lt;=$M$8),AND(G502&gt;=$N$8,G502&lt;=$O$8),AND(G502&gt;=$P$8,G502&lt;=$Q$8),AND(G502&gt;=$R$8,G502&lt;=$S$8),AND(G502&gt;=$T$8,G502&lt;=$U$8)),IF(COUNTIF($H$172:H502,"CMO")&gt;90,"Demi-traitement","Plein traitement"),"")</f>
        <v/>
      </c>
    </row>
    <row r="503" spans="7:9" x14ac:dyDescent="0.25">
      <c r="G503" s="1">
        <v>43067</v>
      </c>
      <c r="H503" t="str">
        <f t="shared" si="11"/>
        <v/>
      </c>
      <c r="I503" s="2" t="str">
        <f>IF(OR(AND(G503&gt;=$D$8,G503&lt;=$E$8),AND(G503&gt;=$F$8,G503&lt;=$G$8),AND(G503&gt;=$H$8,G503&lt;=$I$8),AND(G503&gt;=$J$8,G503&lt;=$K$8),AND(G503&gt;=$L$8,G503&lt;=$M$8),AND(G503&gt;=$N$8,G503&lt;=$O$8),AND(G503&gt;=$P$8,G503&lt;=$Q$8),AND(G503&gt;=$R$8,G503&lt;=$S$8),AND(G503&gt;=$T$8,G503&lt;=$U$8)),IF(COUNTIF($H$172:H503,"CMO")&gt;90,"Demi-traitement","Plein traitement"),"")</f>
        <v/>
      </c>
    </row>
    <row r="504" spans="7:9" x14ac:dyDescent="0.25">
      <c r="G504" s="1">
        <v>43068</v>
      </c>
      <c r="H504" t="str">
        <f t="shared" si="11"/>
        <v/>
      </c>
      <c r="I504" s="2" t="str">
        <f>IF(OR(AND(G504&gt;=$D$8,G504&lt;=$E$8),AND(G504&gt;=$F$8,G504&lt;=$G$8),AND(G504&gt;=$H$8,G504&lt;=$I$8),AND(G504&gt;=$J$8,G504&lt;=$K$8),AND(G504&gt;=$L$8,G504&lt;=$M$8),AND(G504&gt;=$N$8,G504&lt;=$O$8),AND(G504&gt;=$P$8,G504&lt;=$Q$8),AND(G504&gt;=$R$8,G504&lt;=$S$8),AND(G504&gt;=$T$8,G504&lt;=$U$8)),IF(COUNTIF($H$172:H504,"CMO")&gt;90,"Demi-traitement","Plein traitement"),"")</f>
        <v/>
      </c>
    </row>
    <row r="505" spans="7:9" x14ac:dyDescent="0.25">
      <c r="G505" s="1">
        <v>43069</v>
      </c>
      <c r="H505" t="str">
        <f t="shared" si="11"/>
        <v/>
      </c>
      <c r="I505" s="2" t="str">
        <f>IF(OR(AND(G505&gt;=$D$8,G505&lt;=$E$8),AND(G505&gt;=$F$8,G505&lt;=$G$8),AND(G505&gt;=$H$8,G505&lt;=$I$8),AND(G505&gt;=$J$8,G505&lt;=$K$8),AND(G505&gt;=$L$8,G505&lt;=$M$8),AND(G505&gt;=$N$8,G505&lt;=$O$8),AND(G505&gt;=$P$8,G505&lt;=$Q$8),AND(G505&gt;=$R$8,G505&lt;=$S$8),AND(G505&gt;=$T$8,G505&lt;=$U$8)),IF(COUNTIF($H$172:H505,"CMO")&gt;90,"Demi-traitement","Plein traitement"),"")</f>
        <v/>
      </c>
    </row>
    <row r="506" spans="7:9" x14ac:dyDescent="0.25">
      <c r="G506" s="1">
        <v>43070</v>
      </c>
      <c r="H506" t="str">
        <f t="shared" si="11"/>
        <v/>
      </c>
      <c r="I506" s="2" t="str">
        <f>IF(OR(AND(G506&gt;=$D$8,G506&lt;=$E$8),AND(G506&gt;=$F$8,G506&lt;=$G$8),AND(G506&gt;=$H$8,G506&lt;=$I$8),AND(G506&gt;=$J$8,G506&lt;=$K$8),AND(G506&gt;=$L$8,G506&lt;=$M$8),AND(G506&gt;=$N$8,G506&lt;=$O$8),AND(G506&gt;=$P$8,G506&lt;=$Q$8),AND(G506&gt;=$R$8,G506&lt;=$S$8),AND(G506&gt;=$T$8,G506&lt;=$U$8)),IF(COUNTIF($H$172:H506,"CMO")&gt;90,"Demi-traitement","Plein traitement"),"")</f>
        <v/>
      </c>
    </row>
    <row r="507" spans="7:9" x14ac:dyDescent="0.25">
      <c r="G507" s="1">
        <v>43071</v>
      </c>
      <c r="H507" t="str">
        <f t="shared" si="11"/>
        <v/>
      </c>
      <c r="I507" s="2" t="str">
        <f>IF(OR(AND(G507&gt;=$D$8,G507&lt;=$E$8),AND(G507&gt;=$F$8,G507&lt;=$G$8),AND(G507&gt;=$H$8,G507&lt;=$I$8),AND(G507&gt;=$J$8,G507&lt;=$K$8),AND(G507&gt;=$L$8,G507&lt;=$M$8),AND(G507&gt;=$N$8,G507&lt;=$O$8),AND(G507&gt;=$P$8,G507&lt;=$Q$8),AND(G507&gt;=$R$8,G507&lt;=$S$8),AND(G507&gt;=$T$8,G507&lt;=$U$8)),IF(COUNTIF($H$172:H507,"CMO")&gt;90,"Demi-traitement","Plein traitement"),"")</f>
        <v/>
      </c>
    </row>
    <row r="508" spans="7:9" x14ac:dyDescent="0.25">
      <c r="G508" s="1">
        <v>43072</v>
      </c>
      <c r="H508" t="str">
        <f t="shared" si="11"/>
        <v/>
      </c>
      <c r="I508" s="2" t="str">
        <f>IF(OR(AND(G508&gt;=$D$8,G508&lt;=$E$8),AND(G508&gt;=$F$8,G508&lt;=$G$8),AND(G508&gt;=$H$8,G508&lt;=$I$8),AND(G508&gt;=$J$8,G508&lt;=$K$8),AND(G508&gt;=$L$8,G508&lt;=$M$8),AND(G508&gt;=$N$8,G508&lt;=$O$8),AND(G508&gt;=$P$8,G508&lt;=$Q$8),AND(G508&gt;=$R$8,G508&lt;=$S$8),AND(G508&gt;=$T$8,G508&lt;=$U$8)),IF(COUNTIF($H$172:H508,"CMO")&gt;90,"Demi-traitement","Plein traitement"),"")</f>
        <v/>
      </c>
    </row>
    <row r="509" spans="7:9" x14ac:dyDescent="0.25">
      <c r="G509" s="1">
        <v>43073</v>
      </c>
      <c r="H509" t="str">
        <f t="shared" si="11"/>
        <v/>
      </c>
      <c r="I509" s="2" t="str">
        <f>IF(OR(AND(G509&gt;=$D$8,G509&lt;=$E$8),AND(G509&gt;=$F$8,G509&lt;=$G$8),AND(G509&gt;=$H$8,G509&lt;=$I$8),AND(G509&gt;=$J$8,G509&lt;=$K$8),AND(G509&gt;=$L$8,G509&lt;=$M$8),AND(G509&gt;=$N$8,G509&lt;=$O$8),AND(G509&gt;=$P$8,G509&lt;=$Q$8),AND(G509&gt;=$R$8,G509&lt;=$S$8),AND(G509&gt;=$T$8,G509&lt;=$U$8)),IF(COUNTIF($H$172:H509,"CMO")&gt;90,"Demi-traitement","Plein traitement"),"")</f>
        <v/>
      </c>
    </row>
    <row r="510" spans="7:9" x14ac:dyDescent="0.25">
      <c r="G510" s="1">
        <v>43074</v>
      </c>
      <c r="H510" t="str">
        <f t="shared" si="11"/>
        <v/>
      </c>
      <c r="I510" s="2" t="str">
        <f>IF(OR(AND(G510&gt;=$D$8,G510&lt;=$E$8),AND(G510&gt;=$F$8,G510&lt;=$G$8),AND(G510&gt;=$H$8,G510&lt;=$I$8),AND(G510&gt;=$J$8,G510&lt;=$K$8),AND(G510&gt;=$L$8,G510&lt;=$M$8),AND(G510&gt;=$N$8,G510&lt;=$O$8),AND(G510&gt;=$P$8,G510&lt;=$Q$8),AND(G510&gt;=$R$8,G510&lt;=$S$8),AND(G510&gt;=$T$8,G510&lt;=$U$8)),IF(COUNTIF($H$172:H510,"CMO")&gt;90,"Demi-traitement","Plein traitement"),"")</f>
        <v/>
      </c>
    </row>
    <row r="511" spans="7:9" x14ac:dyDescent="0.25">
      <c r="G511" s="1">
        <v>43075</v>
      </c>
      <c r="H511" t="str">
        <f t="shared" si="11"/>
        <v/>
      </c>
      <c r="I511" s="2" t="str">
        <f>IF(OR(AND(G511&gt;=$D$8,G511&lt;=$E$8),AND(G511&gt;=$F$8,G511&lt;=$G$8),AND(G511&gt;=$H$8,G511&lt;=$I$8),AND(G511&gt;=$J$8,G511&lt;=$K$8),AND(G511&gt;=$L$8,G511&lt;=$M$8),AND(G511&gt;=$N$8,G511&lt;=$O$8),AND(G511&gt;=$P$8,G511&lt;=$Q$8),AND(G511&gt;=$R$8,G511&lt;=$S$8),AND(G511&gt;=$T$8,G511&lt;=$U$8)),IF(COUNTIF($H$172:H511,"CMO")&gt;90,"Demi-traitement","Plein traitement"),"")</f>
        <v/>
      </c>
    </row>
    <row r="512" spans="7:9" x14ac:dyDescent="0.25">
      <c r="G512" s="1">
        <v>43076</v>
      </c>
      <c r="H512" t="str">
        <f t="shared" si="11"/>
        <v/>
      </c>
      <c r="I512" s="2" t="str">
        <f>IF(OR(AND(G512&gt;=$D$8,G512&lt;=$E$8),AND(G512&gt;=$F$8,G512&lt;=$G$8),AND(G512&gt;=$H$8,G512&lt;=$I$8),AND(G512&gt;=$J$8,G512&lt;=$K$8),AND(G512&gt;=$L$8,G512&lt;=$M$8),AND(G512&gt;=$N$8,G512&lt;=$O$8),AND(G512&gt;=$P$8,G512&lt;=$Q$8),AND(G512&gt;=$R$8,G512&lt;=$S$8),AND(G512&gt;=$T$8,G512&lt;=$U$8)),IF(COUNTIF($H$172:H512,"CMO")&gt;90,"Demi-traitement","Plein traitement"),"")</f>
        <v/>
      </c>
    </row>
    <row r="513" spans="7:9" x14ac:dyDescent="0.25">
      <c r="G513" s="1">
        <v>43077</v>
      </c>
      <c r="H513" t="str">
        <f t="shared" si="11"/>
        <v/>
      </c>
      <c r="I513" s="2" t="str">
        <f>IF(OR(AND(G513&gt;=$D$8,G513&lt;=$E$8),AND(G513&gt;=$F$8,G513&lt;=$G$8),AND(G513&gt;=$H$8,G513&lt;=$I$8),AND(G513&gt;=$J$8,G513&lt;=$K$8),AND(G513&gt;=$L$8,G513&lt;=$M$8),AND(G513&gt;=$N$8,G513&lt;=$O$8),AND(G513&gt;=$P$8,G513&lt;=$Q$8),AND(G513&gt;=$R$8,G513&lt;=$S$8),AND(G513&gt;=$T$8,G513&lt;=$U$8)),IF(COUNTIF($H$172:H513,"CMO")&gt;90,"Demi-traitement","Plein traitement"),"")</f>
        <v/>
      </c>
    </row>
    <row r="514" spans="7:9" x14ac:dyDescent="0.25">
      <c r="G514" s="1">
        <v>43078</v>
      </c>
      <c r="H514" t="str">
        <f t="shared" si="11"/>
        <v/>
      </c>
      <c r="I514" s="2" t="str">
        <f>IF(OR(AND(G514&gt;=$D$8,G514&lt;=$E$8),AND(G514&gt;=$F$8,G514&lt;=$G$8),AND(G514&gt;=$H$8,G514&lt;=$I$8),AND(G514&gt;=$J$8,G514&lt;=$K$8),AND(G514&gt;=$L$8,G514&lt;=$M$8),AND(G514&gt;=$N$8,G514&lt;=$O$8),AND(G514&gt;=$P$8,G514&lt;=$Q$8),AND(G514&gt;=$R$8,G514&lt;=$S$8),AND(G514&gt;=$T$8,G514&lt;=$U$8)),IF(COUNTIF($H$172:H514,"CMO")&gt;90,"Demi-traitement","Plein traitement"),"")</f>
        <v/>
      </c>
    </row>
    <row r="515" spans="7:9" x14ac:dyDescent="0.25">
      <c r="G515" s="1">
        <v>43079</v>
      </c>
      <c r="H515" t="str">
        <f t="shared" si="11"/>
        <v/>
      </c>
      <c r="I515" s="2" t="str">
        <f>IF(OR(AND(G515&gt;=$D$8,G515&lt;=$E$8),AND(G515&gt;=$F$8,G515&lt;=$G$8),AND(G515&gt;=$H$8,G515&lt;=$I$8),AND(G515&gt;=$J$8,G515&lt;=$K$8),AND(G515&gt;=$L$8,G515&lt;=$M$8),AND(G515&gt;=$N$8,G515&lt;=$O$8),AND(G515&gt;=$P$8,G515&lt;=$Q$8),AND(G515&gt;=$R$8,G515&lt;=$S$8),AND(G515&gt;=$T$8,G515&lt;=$U$8)),IF(COUNTIF($H$172:H515,"CMO")&gt;90,"Demi-traitement","Plein traitement"),"")</f>
        <v/>
      </c>
    </row>
    <row r="516" spans="7:9" x14ac:dyDescent="0.25">
      <c r="G516" s="1">
        <v>43080</v>
      </c>
      <c r="H516" t="str">
        <f t="shared" si="11"/>
        <v/>
      </c>
      <c r="I516" s="2" t="str">
        <f>IF(OR(AND(G516&gt;=$D$8,G516&lt;=$E$8),AND(G516&gt;=$F$8,G516&lt;=$G$8),AND(G516&gt;=$H$8,G516&lt;=$I$8),AND(G516&gt;=$J$8,G516&lt;=$K$8),AND(G516&gt;=$L$8,G516&lt;=$M$8),AND(G516&gt;=$N$8,G516&lt;=$O$8),AND(G516&gt;=$P$8,G516&lt;=$Q$8),AND(G516&gt;=$R$8,G516&lt;=$S$8),AND(G516&gt;=$T$8,G516&lt;=$U$8)),IF(COUNTIF($H$172:H516,"CMO")&gt;90,"Demi-traitement","Plein traitement"),"")</f>
        <v/>
      </c>
    </row>
    <row r="517" spans="7:9" x14ac:dyDescent="0.25">
      <c r="G517" s="1">
        <v>43081</v>
      </c>
      <c r="H517" t="str">
        <f t="shared" si="11"/>
        <v/>
      </c>
      <c r="I517" s="2" t="str">
        <f>IF(OR(AND(G517&gt;=$D$8,G517&lt;=$E$8),AND(G517&gt;=$F$8,G517&lt;=$G$8),AND(G517&gt;=$H$8,G517&lt;=$I$8),AND(G517&gt;=$J$8,G517&lt;=$K$8),AND(G517&gt;=$L$8,G517&lt;=$M$8),AND(G517&gt;=$N$8,G517&lt;=$O$8),AND(G517&gt;=$P$8,G517&lt;=$Q$8),AND(G517&gt;=$R$8,G517&lt;=$S$8),AND(G517&gt;=$T$8,G517&lt;=$U$8)),IF(COUNTIF($H$172:H517,"CMO")&gt;90,"Demi-traitement","Plein traitement"),"")</f>
        <v/>
      </c>
    </row>
    <row r="518" spans="7:9" x14ac:dyDescent="0.25">
      <c r="G518" s="1">
        <v>43082</v>
      </c>
      <c r="H518" t="str">
        <f t="shared" si="11"/>
        <v/>
      </c>
      <c r="I518" s="2" t="str">
        <f>IF(OR(AND(G518&gt;=$D$8,G518&lt;=$E$8),AND(G518&gt;=$F$8,G518&lt;=$G$8),AND(G518&gt;=$H$8,G518&lt;=$I$8),AND(G518&gt;=$J$8,G518&lt;=$K$8),AND(G518&gt;=$L$8,G518&lt;=$M$8),AND(G518&gt;=$N$8,G518&lt;=$O$8),AND(G518&gt;=$P$8,G518&lt;=$Q$8),AND(G518&gt;=$R$8,G518&lt;=$S$8),AND(G518&gt;=$T$8,G518&lt;=$U$8)),IF(COUNTIF($H$172:H518,"CMO")&gt;90,"Demi-traitement","Plein traitement"),"")</f>
        <v/>
      </c>
    </row>
    <row r="519" spans="7:9" x14ac:dyDescent="0.25">
      <c r="G519" s="1">
        <v>43083</v>
      </c>
      <c r="H519" t="str">
        <f t="shared" si="11"/>
        <v/>
      </c>
      <c r="I519" s="2" t="str">
        <f>IF(OR(AND(G519&gt;=$D$8,G519&lt;=$E$8),AND(G519&gt;=$F$8,G519&lt;=$G$8),AND(G519&gt;=$H$8,G519&lt;=$I$8),AND(G519&gt;=$J$8,G519&lt;=$K$8),AND(G519&gt;=$L$8,G519&lt;=$M$8),AND(G519&gt;=$N$8,G519&lt;=$O$8),AND(G519&gt;=$P$8,G519&lt;=$Q$8),AND(G519&gt;=$R$8,G519&lt;=$S$8),AND(G519&gt;=$T$8,G519&lt;=$U$8)),IF(COUNTIF($H$172:H519,"CMO")&gt;90,"Demi-traitement","Plein traitement"),"")</f>
        <v/>
      </c>
    </row>
    <row r="520" spans="7:9" x14ac:dyDescent="0.25">
      <c r="G520" s="1">
        <v>43084</v>
      </c>
      <c r="H520" t="str">
        <f t="shared" si="11"/>
        <v/>
      </c>
      <c r="I520" s="2" t="str">
        <f>IF(OR(AND(G520&gt;=$D$8,G520&lt;=$E$8),AND(G520&gt;=$F$8,G520&lt;=$G$8),AND(G520&gt;=$H$8,G520&lt;=$I$8),AND(G520&gt;=$J$8,G520&lt;=$K$8),AND(G520&gt;=$L$8,G520&lt;=$M$8),AND(G520&gt;=$N$8,G520&lt;=$O$8),AND(G520&gt;=$P$8,G520&lt;=$Q$8),AND(G520&gt;=$R$8,G520&lt;=$S$8),AND(G520&gt;=$T$8,G520&lt;=$U$8)),IF(COUNTIF($H$172:H520,"CMO")&gt;90,"Demi-traitement","Plein traitement"),"")</f>
        <v/>
      </c>
    </row>
    <row r="521" spans="7:9" x14ac:dyDescent="0.25">
      <c r="G521" s="1">
        <v>43085</v>
      </c>
      <c r="H521" t="str">
        <f t="shared" si="11"/>
        <v/>
      </c>
      <c r="I521" s="2" t="str">
        <f>IF(OR(AND(G521&gt;=$D$8,G521&lt;=$E$8),AND(G521&gt;=$F$8,G521&lt;=$G$8),AND(G521&gt;=$H$8,G521&lt;=$I$8),AND(G521&gt;=$J$8,G521&lt;=$K$8),AND(G521&gt;=$L$8,G521&lt;=$M$8),AND(G521&gt;=$N$8,G521&lt;=$O$8),AND(G521&gt;=$P$8,G521&lt;=$Q$8),AND(G521&gt;=$R$8,G521&lt;=$S$8),AND(G521&gt;=$T$8,G521&lt;=$U$8)),IF(COUNTIF($H$172:H521,"CMO")&gt;90,"Demi-traitement","Plein traitement"),"")</f>
        <v/>
      </c>
    </row>
    <row r="522" spans="7:9" x14ac:dyDescent="0.25">
      <c r="G522" s="1">
        <v>43086</v>
      </c>
      <c r="H522" t="str">
        <f t="shared" si="11"/>
        <v/>
      </c>
      <c r="I522" s="2" t="str">
        <f>IF(OR(AND(G522&gt;=$D$8,G522&lt;=$E$8),AND(G522&gt;=$F$8,G522&lt;=$G$8),AND(G522&gt;=$H$8,G522&lt;=$I$8),AND(G522&gt;=$J$8,G522&lt;=$K$8),AND(G522&gt;=$L$8,G522&lt;=$M$8),AND(G522&gt;=$N$8,G522&lt;=$O$8),AND(G522&gt;=$P$8,G522&lt;=$Q$8),AND(G522&gt;=$R$8,G522&lt;=$S$8),AND(G522&gt;=$T$8,G522&lt;=$U$8)),IF(COUNTIF($H$172:H522,"CMO")&gt;90,"Demi-traitement","Plein traitement"),"")</f>
        <v/>
      </c>
    </row>
    <row r="523" spans="7:9" x14ac:dyDescent="0.25">
      <c r="G523" s="1">
        <v>43087</v>
      </c>
      <c r="H523" t="str">
        <f t="shared" si="11"/>
        <v/>
      </c>
      <c r="I523" s="2" t="str">
        <f>IF(OR(AND(G523&gt;=$D$8,G523&lt;=$E$8),AND(G523&gt;=$F$8,G523&lt;=$G$8),AND(G523&gt;=$H$8,G523&lt;=$I$8),AND(G523&gt;=$J$8,G523&lt;=$K$8),AND(G523&gt;=$L$8,G523&lt;=$M$8),AND(G523&gt;=$N$8,G523&lt;=$O$8),AND(G523&gt;=$P$8,G523&lt;=$Q$8),AND(G523&gt;=$R$8,G523&lt;=$S$8),AND(G523&gt;=$T$8,G523&lt;=$U$8)),IF(COUNTIF($H$172:H523,"CMO")&gt;90,"Demi-traitement","Plein traitement"),"")</f>
        <v/>
      </c>
    </row>
    <row r="524" spans="7:9" x14ac:dyDescent="0.25">
      <c r="G524" s="1">
        <v>43088</v>
      </c>
      <c r="H524" t="str">
        <f t="shared" si="11"/>
        <v/>
      </c>
      <c r="I524" s="2" t="str">
        <f>IF(OR(AND(G524&gt;=$D$8,G524&lt;=$E$8),AND(G524&gt;=$F$8,G524&lt;=$G$8),AND(G524&gt;=$H$8,G524&lt;=$I$8),AND(G524&gt;=$J$8,G524&lt;=$K$8),AND(G524&gt;=$L$8,G524&lt;=$M$8),AND(G524&gt;=$N$8,G524&lt;=$O$8),AND(G524&gt;=$P$8,G524&lt;=$Q$8),AND(G524&gt;=$R$8,G524&lt;=$S$8),AND(G524&gt;=$T$8,G524&lt;=$U$8)),IF(COUNTIF($H$172:H524,"CMO")&gt;90,"Demi-traitement","Plein traitement"),"")</f>
        <v/>
      </c>
    </row>
    <row r="525" spans="7:9" x14ac:dyDescent="0.25">
      <c r="G525" s="1">
        <v>43089</v>
      </c>
      <c r="H525" t="str">
        <f t="shared" si="11"/>
        <v/>
      </c>
      <c r="I525" s="2" t="str">
        <f>IF(OR(AND(G525&gt;=$D$8,G525&lt;=$E$8),AND(G525&gt;=$F$8,G525&lt;=$G$8),AND(G525&gt;=$H$8,G525&lt;=$I$8),AND(G525&gt;=$J$8,G525&lt;=$K$8),AND(G525&gt;=$L$8,G525&lt;=$M$8),AND(G525&gt;=$N$8,G525&lt;=$O$8),AND(G525&gt;=$P$8,G525&lt;=$Q$8),AND(G525&gt;=$R$8,G525&lt;=$S$8),AND(G525&gt;=$T$8,G525&lt;=$U$8)),IF(COUNTIF($H$172:H525,"CMO")&gt;90,"Demi-traitement","Plein traitement"),"")</f>
        <v/>
      </c>
    </row>
    <row r="526" spans="7:9" x14ac:dyDescent="0.25">
      <c r="G526" s="1">
        <v>43090</v>
      </c>
      <c r="H526" t="str">
        <f t="shared" si="11"/>
        <v/>
      </c>
      <c r="I526" s="2" t="str">
        <f>IF(OR(AND(G526&gt;=$D$8,G526&lt;=$E$8),AND(G526&gt;=$F$8,G526&lt;=$G$8),AND(G526&gt;=$H$8,G526&lt;=$I$8),AND(G526&gt;=$J$8,G526&lt;=$K$8),AND(G526&gt;=$L$8,G526&lt;=$M$8),AND(G526&gt;=$N$8,G526&lt;=$O$8),AND(G526&gt;=$P$8,G526&lt;=$Q$8),AND(G526&gt;=$R$8,G526&lt;=$S$8),AND(G526&gt;=$T$8,G526&lt;=$U$8)),IF(COUNTIF($H$172:H526,"CMO")&gt;90,"Demi-traitement","Plein traitement"),"")</f>
        <v/>
      </c>
    </row>
    <row r="527" spans="7:9" x14ac:dyDescent="0.25">
      <c r="G527" s="1">
        <v>43091</v>
      </c>
      <c r="H527" t="str">
        <f t="shared" si="11"/>
        <v/>
      </c>
      <c r="I527" s="2" t="str">
        <f>IF(OR(AND(G527&gt;=$D$8,G527&lt;=$E$8),AND(G527&gt;=$F$8,G527&lt;=$G$8),AND(G527&gt;=$H$8,G527&lt;=$I$8),AND(G527&gt;=$J$8,G527&lt;=$K$8),AND(G527&gt;=$L$8,G527&lt;=$M$8),AND(G527&gt;=$N$8,G527&lt;=$O$8),AND(G527&gt;=$P$8,G527&lt;=$Q$8),AND(G527&gt;=$R$8,G527&lt;=$S$8),AND(G527&gt;=$T$8,G527&lt;=$U$8)),IF(COUNTIF($H$172:H527,"CMO")&gt;90,"Demi-traitement","Plein traitement"),"")</f>
        <v/>
      </c>
    </row>
    <row r="528" spans="7:9" x14ac:dyDescent="0.25">
      <c r="G528" s="1">
        <v>43092</v>
      </c>
      <c r="H528" t="str">
        <f t="shared" si="11"/>
        <v/>
      </c>
      <c r="I528" s="2" t="str">
        <f>IF(OR(AND(G528&gt;=$D$8,G528&lt;=$E$8),AND(G528&gt;=$F$8,G528&lt;=$G$8),AND(G528&gt;=$H$8,G528&lt;=$I$8),AND(G528&gt;=$J$8,G528&lt;=$K$8),AND(G528&gt;=$L$8,G528&lt;=$M$8),AND(G528&gt;=$N$8,G528&lt;=$O$8),AND(G528&gt;=$P$8,G528&lt;=$Q$8),AND(G528&gt;=$R$8,G528&lt;=$S$8),AND(G528&gt;=$T$8,G528&lt;=$U$8)),IF(COUNTIF($H$172:H528,"CMO")&gt;90,"Demi-traitement","Plein traitement"),"")</f>
        <v/>
      </c>
    </row>
    <row r="529" spans="7:9" x14ac:dyDescent="0.25">
      <c r="G529" s="1">
        <v>43093</v>
      </c>
      <c r="H529" t="str">
        <f t="shared" si="11"/>
        <v/>
      </c>
      <c r="I529" s="2" t="str">
        <f>IF(OR(AND(G529&gt;=$D$8,G529&lt;=$E$8),AND(G529&gt;=$F$8,G529&lt;=$G$8),AND(G529&gt;=$H$8,G529&lt;=$I$8),AND(G529&gt;=$J$8,G529&lt;=$K$8),AND(G529&gt;=$L$8,G529&lt;=$M$8),AND(G529&gt;=$N$8,G529&lt;=$O$8),AND(G529&gt;=$P$8,G529&lt;=$Q$8),AND(G529&gt;=$R$8,G529&lt;=$S$8),AND(G529&gt;=$T$8,G529&lt;=$U$8)),IF(COUNTIF($H$172:H529,"CMO")&gt;90,"Demi-traitement","Plein traitement"),"")</f>
        <v/>
      </c>
    </row>
    <row r="530" spans="7:9" x14ac:dyDescent="0.25">
      <c r="G530" s="1">
        <v>43094</v>
      </c>
      <c r="H530" t="str">
        <f t="shared" si="11"/>
        <v/>
      </c>
      <c r="I530" s="2" t="str">
        <f>IF(OR(AND(G530&gt;=$D$8,G530&lt;=$E$8),AND(G530&gt;=$F$8,G530&lt;=$G$8),AND(G530&gt;=$H$8,G530&lt;=$I$8),AND(G530&gt;=$J$8,G530&lt;=$K$8),AND(G530&gt;=$L$8,G530&lt;=$M$8),AND(G530&gt;=$N$8,G530&lt;=$O$8),AND(G530&gt;=$P$8,G530&lt;=$Q$8),AND(G530&gt;=$R$8,G530&lt;=$S$8),AND(G530&gt;=$T$8,G530&lt;=$U$8)),IF(COUNTIF($H$172:H530,"CMO")&gt;90,"Demi-traitement","Plein traitement"),"")</f>
        <v/>
      </c>
    </row>
    <row r="531" spans="7:9" x14ac:dyDescent="0.25">
      <c r="G531" s="1">
        <v>43095</v>
      </c>
      <c r="H531" t="str">
        <f t="shared" si="11"/>
        <v/>
      </c>
      <c r="I531" s="2" t="str">
        <f>IF(OR(AND(G531&gt;=$D$8,G531&lt;=$E$8),AND(G531&gt;=$F$8,G531&lt;=$G$8),AND(G531&gt;=$H$8,G531&lt;=$I$8),AND(G531&gt;=$J$8,G531&lt;=$K$8),AND(G531&gt;=$L$8,G531&lt;=$M$8),AND(G531&gt;=$N$8,G531&lt;=$O$8),AND(G531&gt;=$P$8,G531&lt;=$Q$8),AND(G531&gt;=$R$8,G531&lt;=$S$8),AND(G531&gt;=$T$8,G531&lt;=$U$8)),IF(COUNTIF($H$172:H531,"CMO")&gt;90,"Demi-traitement","Plein traitement"),"")</f>
        <v/>
      </c>
    </row>
    <row r="532" spans="7:9" x14ac:dyDescent="0.25">
      <c r="G532" s="1">
        <v>43096</v>
      </c>
      <c r="H532" t="str">
        <f t="shared" si="11"/>
        <v/>
      </c>
      <c r="I532" s="2" t="str">
        <f>IF(OR(AND(G532&gt;=$D$8,G532&lt;=$E$8),AND(G532&gt;=$F$8,G532&lt;=$G$8),AND(G532&gt;=$H$8,G532&lt;=$I$8),AND(G532&gt;=$J$8,G532&lt;=$K$8),AND(G532&gt;=$L$8,G532&lt;=$M$8),AND(G532&gt;=$N$8,G532&lt;=$O$8),AND(G532&gt;=$P$8,G532&lt;=$Q$8),AND(G532&gt;=$R$8,G532&lt;=$S$8),AND(G532&gt;=$T$8,G532&lt;=$U$8)),IF(COUNTIF($H$172:H532,"CMO")&gt;90,"Demi-traitement","Plein traitement"),"")</f>
        <v/>
      </c>
    </row>
    <row r="533" spans="7:9" x14ac:dyDescent="0.25">
      <c r="G533" s="1">
        <v>43097</v>
      </c>
      <c r="H533" t="str">
        <f t="shared" si="11"/>
        <v/>
      </c>
      <c r="I533" s="2" t="str">
        <f>IF(OR(AND(G533&gt;=$D$8,G533&lt;=$E$8),AND(G533&gt;=$F$8,G533&lt;=$G$8),AND(G533&gt;=$H$8,G533&lt;=$I$8),AND(G533&gt;=$J$8,G533&lt;=$K$8),AND(G533&gt;=$L$8,G533&lt;=$M$8),AND(G533&gt;=$N$8,G533&lt;=$O$8),AND(G533&gt;=$P$8,G533&lt;=$Q$8),AND(G533&gt;=$R$8,G533&lt;=$S$8),AND(G533&gt;=$T$8,G533&lt;=$U$8)),IF(COUNTIF($H$172:H533,"CMO")&gt;90,"Demi-traitement","Plein traitement"),"")</f>
        <v/>
      </c>
    </row>
    <row r="534" spans="7:9" x14ac:dyDescent="0.25">
      <c r="G534" s="1">
        <v>43098</v>
      </c>
      <c r="H534" t="str">
        <f t="shared" si="11"/>
        <v/>
      </c>
      <c r="I534" s="2" t="str">
        <f>IF(OR(AND(G534&gt;=$D$8,G534&lt;=$E$8),AND(G534&gt;=$F$8,G534&lt;=$G$8),AND(G534&gt;=$H$8,G534&lt;=$I$8),AND(G534&gt;=$J$8,G534&lt;=$K$8),AND(G534&gt;=$L$8,G534&lt;=$M$8),AND(G534&gt;=$N$8,G534&lt;=$O$8),AND(G534&gt;=$P$8,G534&lt;=$Q$8),AND(G534&gt;=$R$8,G534&lt;=$S$8),AND(G534&gt;=$T$8,G534&lt;=$U$8)),IF(COUNTIF($H$172:H534,"CMO")&gt;90,"Demi-traitement","Plein traitement"),"")</f>
        <v/>
      </c>
    </row>
    <row r="535" spans="7:9" x14ac:dyDescent="0.25">
      <c r="G535" s="1">
        <v>43099</v>
      </c>
      <c r="H535" t="str">
        <f t="shared" si="11"/>
        <v/>
      </c>
      <c r="I535" s="2" t="str">
        <f>IF(OR(AND(G535&gt;=$D$8,G535&lt;=$E$8),AND(G535&gt;=$F$8,G535&lt;=$G$8),AND(G535&gt;=$H$8,G535&lt;=$I$8),AND(G535&gt;=$J$8,G535&lt;=$K$8),AND(G535&gt;=$L$8,G535&lt;=$M$8),AND(G535&gt;=$N$8,G535&lt;=$O$8),AND(G535&gt;=$P$8,G535&lt;=$Q$8),AND(G535&gt;=$R$8,G535&lt;=$S$8),AND(G535&gt;=$T$8,G535&lt;=$U$8)),IF(COUNTIF($H$172:H535,"CMO")&gt;90,"Demi-traitement","Plein traitement"),"")</f>
        <v/>
      </c>
    </row>
    <row r="536" spans="7:9" x14ac:dyDescent="0.25">
      <c r="G536" s="1">
        <v>43100</v>
      </c>
      <c r="H536" t="str">
        <f t="shared" si="11"/>
        <v/>
      </c>
      <c r="I536" s="2" t="str">
        <f>IF(OR(AND(G536&gt;=$D$8,G536&lt;=$E$8),AND(G536&gt;=$F$8,G536&lt;=$G$8),AND(G536&gt;=$H$8,G536&lt;=$I$8),AND(G536&gt;=$J$8,G536&lt;=$K$8),AND(G536&gt;=$L$8,G536&lt;=$M$8),AND(G536&gt;=$N$8,G536&lt;=$O$8),AND(G536&gt;=$P$8,G536&lt;=$Q$8),AND(G536&gt;=$R$8,G536&lt;=$S$8),AND(G536&gt;=$T$8,G536&lt;=$U$8)),IF(COUNTIF($H$172:H536,"CMO")&gt;90,"Demi-traitement","Plein traitement"),"")</f>
        <v/>
      </c>
    </row>
    <row r="537" spans="7:9" x14ac:dyDescent="0.25">
      <c r="G537" s="1">
        <v>43101</v>
      </c>
      <c r="H537" t="str">
        <f t="shared" si="11"/>
        <v/>
      </c>
      <c r="I537" s="2" t="str">
        <f>IF(OR(AND(G537&gt;=$D$19,G537&lt;=$E$19),AND(G537&gt;=$F$19,G537&lt;=$G$19),AND(G537&gt;=$H$19,G537&lt;=$I$19),AND(G537&gt;=$J$19,G537&lt;=$K$19),AND(G537&gt;=$L$19,G537&lt;=$M$19),AND(G537&gt;=$N$19,G537&lt;=$O$19),AND(G537&gt;=$P$19,G537&lt;=$Q$19),AND(G537&gt;=$R$19,G537&lt;=$S$19),AND(G537&gt;=$T$19,G537&lt;=$U$19)),IF(COUNTIF(I173:I536,"Plein traitement")=90,"Demi-traitement","Plein traitement"),IF(OR(AND(G537&gt;=$D$8,G537&lt;=$E$8),AND(G537&gt;=$F$8,G537&lt;=$G$8),AND(G537&gt;=$H$8,G537&lt;=$I$8),AND(G537&gt;=$J$8,G537&lt;=$K$8),AND(G537&gt;=$L$8,G537&lt;=$M$8),AND(G537&gt;=$N$8,G537&lt;=$O$8),AND(G537&gt;=$P$8,G537&lt;=$Q$8),AND(G537&gt;=$R$8,G537&lt;=$S$8),AND(G537&gt;=$T$8,G537&lt;=$U$8)),IF(COUNTIF($H$537:H537,"CMO")&gt;90,"Demi-traitement","Plein traitement"),""))</f>
        <v/>
      </c>
    </row>
    <row r="538" spans="7:9" x14ac:dyDescent="0.25">
      <c r="G538" s="1">
        <v>43102</v>
      </c>
      <c r="H538" t="str">
        <f t="shared" si="11"/>
        <v/>
      </c>
      <c r="I538" s="2" t="str">
        <f>IF(OR(AND(G538&gt;=$D$19,G538&lt;=$E$19),AND(G538&gt;=$F$19,G538&lt;=$G$19),AND(G538&gt;=$H$19,G538&lt;=$I$19),AND(G538&gt;=$J$19,G538&lt;=$K$19),AND(G538&gt;=$L$19,G538&lt;=$M$19),AND(G538&gt;=$N$19,G538&lt;=$O$19),AND(G538&gt;=$P$19,G538&lt;=$Q$19),AND(G538&gt;=$R$19,G538&lt;=$S$19),AND(G538&gt;=$T$19,G538&lt;=$U$19)),IF(COUNTIF(I174:I537,"Plein traitement")=90,"Demi-traitement","Plein traitement"),IF(OR(AND(G538&gt;=$D$8,G538&lt;=$E$8),AND(G538&gt;=$F$8,G538&lt;=$G$8),AND(G538&gt;=$H$8,G538&lt;=$I$8),AND(G538&gt;=$J$8,G538&lt;=$K$8),AND(G538&gt;=$L$8,G538&lt;=$M$8),AND(G538&gt;=$N$8,G538&lt;=$O$8),AND(G538&gt;=$P$8,G538&lt;=$Q$8),AND(G538&gt;=$R$8,G538&lt;=$S$8),AND(G538&gt;=$T$8,G538&lt;=$U$8)),IF(COUNTIF($H$537:H538,"CMO")&gt;90,"Demi-traitement","Plein traitement"),""))</f>
        <v/>
      </c>
    </row>
    <row r="539" spans="7:9" x14ac:dyDescent="0.25">
      <c r="G539" s="1">
        <v>43103</v>
      </c>
      <c r="H539" t="str">
        <f t="shared" si="11"/>
        <v/>
      </c>
      <c r="I539" s="2" t="str">
        <f>IF(OR(AND(G539&gt;=$D$19,G539&lt;=$E$19),AND(G539&gt;=$F$19,G539&lt;=$G$19),AND(G539&gt;=$H$19,G539&lt;=$I$19),AND(G539&gt;=$J$19,G539&lt;=$K$19),AND(G539&gt;=$L$19,G539&lt;=$M$19),AND(G539&gt;=$N$19,G539&lt;=$O$19),AND(G539&gt;=$P$19,G539&lt;=$Q$19),AND(G539&gt;=$R$19,G539&lt;=$S$19),AND(G539&gt;=$T$19,G539&lt;=$U$19)),IF(COUNTIF(I175:I538,"Plein traitement")=90,"Demi-traitement","Plein traitement"),IF(OR(AND(G539&gt;=$D$8,G539&lt;=$E$8),AND(G539&gt;=$F$8,G539&lt;=$G$8),AND(G539&gt;=$H$8,G539&lt;=$I$8),AND(G539&gt;=$J$8,G539&lt;=$K$8),AND(G539&gt;=$L$8,G539&lt;=$M$8),AND(G539&gt;=$N$8,G539&lt;=$O$8),AND(G539&gt;=$P$8,G539&lt;=$Q$8),AND(G539&gt;=$R$8,G539&lt;=$S$8),AND(G539&gt;=$T$8,G539&lt;=$U$8)),IF(COUNTIF($H$537:H539,"CMO")&gt;90,"Demi-traitement","Plein traitement"),""))</f>
        <v/>
      </c>
    </row>
    <row r="540" spans="7:9" x14ac:dyDescent="0.25">
      <c r="G540" s="1">
        <v>43104</v>
      </c>
      <c r="H540" t="str">
        <f t="shared" si="11"/>
        <v/>
      </c>
      <c r="I540" s="2" t="str">
        <f>IF(OR(AND(G540&gt;=$D$19,G540&lt;=$E$19),AND(G540&gt;=$F$19,G540&lt;=$G$19),AND(G540&gt;=$H$19,G540&lt;=$I$19),AND(G540&gt;=$J$19,G540&lt;=$K$19),AND(G540&gt;=$L$19,G540&lt;=$M$19),AND(G540&gt;=$N$19,G540&lt;=$O$19),AND(G540&gt;=$P$19,G540&lt;=$Q$19),AND(G540&gt;=$R$19,G540&lt;=$S$19),AND(G540&gt;=$T$19,G540&lt;=$U$19)),IF(COUNTIF(I176:I539,"Plein traitement")=90,"Demi-traitement","Plein traitement"),IF(OR(AND(G540&gt;=$D$8,G540&lt;=$E$8),AND(G540&gt;=$F$8,G540&lt;=$G$8),AND(G540&gt;=$H$8,G540&lt;=$I$8),AND(G540&gt;=$J$8,G540&lt;=$K$8),AND(G540&gt;=$L$8,G540&lt;=$M$8),AND(G540&gt;=$N$8,G540&lt;=$O$8),AND(G540&gt;=$P$8,G540&lt;=$Q$8),AND(G540&gt;=$R$8,G540&lt;=$S$8),AND(G540&gt;=$T$8,G540&lt;=$U$8)),IF(COUNTIF($H$537:H540,"CMO")&gt;90,"Demi-traitement","Plein traitement"),""))</f>
        <v/>
      </c>
    </row>
    <row r="541" spans="7:9" x14ac:dyDescent="0.25">
      <c r="G541" s="1">
        <v>43105</v>
      </c>
      <c r="H541" t="str">
        <f t="shared" si="11"/>
        <v/>
      </c>
      <c r="I541" s="2" t="str">
        <f>IF(OR(AND(G541&gt;=$D$19,G541&lt;=$E$19),AND(G541&gt;=$F$19,G541&lt;=$G$19),AND(G541&gt;=$H$19,G541&lt;=$I$19),AND(G541&gt;=$J$19,G541&lt;=$K$19),AND(G541&gt;=$L$19,G541&lt;=$M$19),AND(G541&gt;=$N$19,G541&lt;=$O$19),AND(G541&gt;=$P$19,G541&lt;=$Q$19),AND(G541&gt;=$R$19,G541&lt;=$S$19),AND(G541&gt;=$T$19,G541&lt;=$U$19)),IF(COUNTIF(I177:I540,"Plein traitement")=90,"Demi-traitement","Plein traitement"),IF(OR(AND(G541&gt;=$D$8,G541&lt;=$E$8),AND(G541&gt;=$F$8,G541&lt;=$G$8),AND(G541&gt;=$H$8,G541&lt;=$I$8),AND(G541&gt;=$J$8,G541&lt;=$K$8),AND(G541&gt;=$L$8,G541&lt;=$M$8),AND(G541&gt;=$N$8,G541&lt;=$O$8),AND(G541&gt;=$P$8,G541&lt;=$Q$8),AND(G541&gt;=$R$8,G541&lt;=$S$8),AND(G541&gt;=$T$8,G541&lt;=$U$8)),IF(COUNTIF($H$537:H541,"CMO")&gt;90,"Demi-traitement","Plein traitement"),""))</f>
        <v/>
      </c>
    </row>
    <row r="542" spans="7:9" x14ac:dyDescent="0.25">
      <c r="G542" s="1">
        <v>43106</v>
      </c>
      <c r="H542" t="str">
        <f t="shared" si="11"/>
        <v/>
      </c>
      <c r="I542" s="2" t="str">
        <f>IF(OR(AND(G542&gt;=$D$19,G542&lt;=$E$19),AND(G542&gt;=$F$19,G542&lt;=$G$19),AND(G542&gt;=$H$19,G542&lt;=$I$19),AND(G542&gt;=$J$19,G542&lt;=$K$19),AND(G542&gt;=$L$19,G542&lt;=$M$19),AND(G542&gt;=$N$19,G542&lt;=$O$19),AND(G542&gt;=$P$19,G542&lt;=$Q$19),AND(G542&gt;=$R$19,G542&lt;=$S$19),AND(G542&gt;=$T$19,G542&lt;=$U$19)),IF(COUNTIF(I178:I541,"Plein traitement")=90,"Demi-traitement","Plein traitement"),IF(OR(AND(G542&gt;=$D$8,G542&lt;=$E$8),AND(G542&gt;=$F$8,G542&lt;=$G$8),AND(G542&gt;=$H$8,G542&lt;=$I$8),AND(G542&gt;=$J$8,G542&lt;=$K$8),AND(G542&gt;=$L$8,G542&lt;=$M$8),AND(G542&gt;=$N$8,G542&lt;=$O$8),AND(G542&gt;=$P$8,G542&lt;=$Q$8),AND(G542&gt;=$R$8,G542&lt;=$S$8),AND(G542&gt;=$T$8,G542&lt;=$U$8)),IF(COUNTIF($H$537:H542,"CMO")&gt;90,"Demi-traitement","Plein traitement"),""))</f>
        <v/>
      </c>
    </row>
    <row r="543" spans="7:9" x14ac:dyDescent="0.25">
      <c r="G543" s="1">
        <v>43107</v>
      </c>
      <c r="H543" t="str">
        <f t="shared" si="11"/>
        <v/>
      </c>
      <c r="I543" s="2" t="str">
        <f>IF(OR(AND(G543&gt;=$D$19,G543&lt;=$E$19),AND(G543&gt;=$F$19,G543&lt;=$G$19),AND(G543&gt;=$H$19,G543&lt;=$I$19),AND(G543&gt;=$J$19,G543&lt;=$K$19),AND(G543&gt;=$L$19,G543&lt;=$M$19),AND(G543&gt;=$N$19,G543&lt;=$O$19),AND(G543&gt;=$P$19,G543&lt;=$Q$19),AND(G543&gt;=$R$19,G543&lt;=$S$19),AND(G543&gt;=$T$19,G543&lt;=$U$19)),IF(COUNTIF(I179:I542,"Plein traitement")=90,"Demi-traitement","Plein traitement"),IF(OR(AND(G543&gt;=$D$8,G543&lt;=$E$8),AND(G543&gt;=$F$8,G543&lt;=$G$8),AND(G543&gt;=$H$8,G543&lt;=$I$8),AND(G543&gt;=$J$8,G543&lt;=$K$8),AND(G543&gt;=$L$8,G543&lt;=$M$8),AND(G543&gt;=$N$8,G543&lt;=$O$8),AND(G543&gt;=$P$8,G543&lt;=$Q$8),AND(G543&gt;=$R$8,G543&lt;=$S$8),AND(G543&gt;=$T$8,G543&lt;=$U$8)),IF(COUNTIF($H$537:H543,"CMO")&gt;90,"Demi-traitement","Plein traitement"),""))</f>
        <v/>
      </c>
    </row>
    <row r="544" spans="7:9" x14ac:dyDescent="0.25">
      <c r="G544" s="1">
        <v>43108</v>
      </c>
      <c r="H544" t="str">
        <f t="shared" si="11"/>
        <v/>
      </c>
      <c r="I544" s="2" t="str">
        <f>IF(OR(AND(G544&gt;=$D$19,G544&lt;=$E$19),AND(G544&gt;=$F$19,G544&lt;=$G$19),AND(G544&gt;=$H$19,G544&lt;=$I$19),AND(G544&gt;=$J$19,G544&lt;=$K$19),AND(G544&gt;=$L$19,G544&lt;=$M$19),AND(G544&gt;=$N$19,G544&lt;=$O$19),AND(G544&gt;=$P$19,G544&lt;=$Q$19),AND(G544&gt;=$R$19,G544&lt;=$S$19),AND(G544&gt;=$T$19,G544&lt;=$U$19)),IF(COUNTIF(I180:I543,"Plein traitement")=90,"Demi-traitement","Plein traitement"),IF(OR(AND(G544&gt;=$D$8,G544&lt;=$E$8),AND(G544&gt;=$F$8,G544&lt;=$G$8),AND(G544&gt;=$H$8,G544&lt;=$I$8),AND(G544&gt;=$J$8,G544&lt;=$K$8),AND(G544&gt;=$L$8,G544&lt;=$M$8),AND(G544&gt;=$N$8,G544&lt;=$O$8),AND(G544&gt;=$P$8,G544&lt;=$Q$8),AND(G544&gt;=$R$8,G544&lt;=$S$8),AND(G544&gt;=$T$8,G544&lt;=$U$8)),IF(COUNTIF($H$537:H544,"CMO")&gt;90,"Demi-traitement","Plein traitement"),""))</f>
        <v/>
      </c>
    </row>
    <row r="545" spans="7:9" x14ac:dyDescent="0.25">
      <c r="G545" s="1">
        <v>43109</v>
      </c>
      <c r="H545" t="str">
        <f t="shared" si="11"/>
        <v/>
      </c>
      <c r="I545" s="2" t="str">
        <f>IF(OR(AND(G545&gt;=$D$19,G545&lt;=$E$19),AND(G545&gt;=$F$19,G545&lt;=$G$19),AND(G545&gt;=$H$19,G545&lt;=$I$19),AND(G545&gt;=$J$19,G545&lt;=$K$19),AND(G545&gt;=$L$19,G545&lt;=$M$19),AND(G545&gt;=$N$19,G545&lt;=$O$19),AND(G545&gt;=$P$19,G545&lt;=$Q$19),AND(G545&gt;=$R$19,G545&lt;=$S$19),AND(G545&gt;=$T$19,G545&lt;=$U$19)),IF(COUNTIF(I181:I544,"Plein traitement")=90,"Demi-traitement","Plein traitement"),IF(OR(AND(G545&gt;=$D$8,G545&lt;=$E$8),AND(G545&gt;=$F$8,G545&lt;=$G$8),AND(G545&gt;=$H$8,G545&lt;=$I$8),AND(G545&gt;=$J$8,G545&lt;=$K$8),AND(G545&gt;=$L$8,G545&lt;=$M$8),AND(G545&gt;=$N$8,G545&lt;=$O$8),AND(G545&gt;=$P$8,G545&lt;=$Q$8),AND(G545&gt;=$R$8,G545&lt;=$S$8),AND(G545&gt;=$T$8,G545&lt;=$U$8)),IF(COUNTIF($H$537:H545,"CMO")&gt;90,"Demi-traitement","Plein traitement"),""))</f>
        <v/>
      </c>
    </row>
    <row r="546" spans="7:9" x14ac:dyDescent="0.25">
      <c r="G546" s="1">
        <v>43110</v>
      </c>
      <c r="H546" t="str">
        <f t="shared" si="11"/>
        <v/>
      </c>
      <c r="I546" s="2" t="str">
        <f>IF(OR(AND(G546&gt;=$D$19,G546&lt;=$E$19),AND(G546&gt;=$F$19,G546&lt;=$G$19),AND(G546&gt;=$H$19,G546&lt;=$I$19),AND(G546&gt;=$J$19,G546&lt;=$K$19),AND(G546&gt;=$L$19,G546&lt;=$M$19),AND(G546&gt;=$N$19,G546&lt;=$O$19),AND(G546&gt;=$P$19,G546&lt;=$Q$19),AND(G546&gt;=$R$19,G546&lt;=$S$19),AND(G546&gt;=$T$19,G546&lt;=$U$19)),IF(COUNTIF(I182:I545,"Plein traitement")=90,"Demi-traitement","Plein traitement"),IF(OR(AND(G546&gt;=$D$8,G546&lt;=$E$8),AND(G546&gt;=$F$8,G546&lt;=$G$8),AND(G546&gt;=$H$8,G546&lt;=$I$8),AND(G546&gt;=$J$8,G546&lt;=$K$8),AND(G546&gt;=$L$8,G546&lt;=$M$8),AND(G546&gt;=$N$8,G546&lt;=$O$8),AND(G546&gt;=$P$8,G546&lt;=$Q$8),AND(G546&gt;=$R$8,G546&lt;=$S$8),AND(G546&gt;=$T$8,G546&lt;=$U$8)),IF(COUNTIF($H$537:H546,"CMO")&gt;90,"Demi-traitement","Plein traitement"),""))</f>
        <v/>
      </c>
    </row>
    <row r="547" spans="7:9" x14ac:dyDescent="0.25">
      <c r="G547" s="1">
        <v>43111</v>
      </c>
      <c r="H547" t="str">
        <f t="shared" si="11"/>
        <v/>
      </c>
      <c r="I547" s="2" t="str">
        <f>IF(OR(AND(G547&gt;=$D$19,G547&lt;=$E$19),AND(G547&gt;=$F$19,G547&lt;=$G$19),AND(G547&gt;=$H$19,G547&lt;=$I$19),AND(G547&gt;=$J$19,G547&lt;=$K$19),AND(G547&gt;=$L$19,G547&lt;=$M$19),AND(G547&gt;=$N$19,G547&lt;=$O$19),AND(G547&gt;=$P$19,G547&lt;=$Q$19),AND(G547&gt;=$R$19,G547&lt;=$S$19),AND(G547&gt;=$T$19,G547&lt;=$U$19)),IF(COUNTIF(I183:I546,"Plein traitement")=90,"Demi-traitement","Plein traitement"),IF(OR(AND(G547&gt;=$D$8,G547&lt;=$E$8),AND(G547&gt;=$F$8,G547&lt;=$G$8),AND(G547&gt;=$H$8,G547&lt;=$I$8),AND(G547&gt;=$J$8,G547&lt;=$K$8),AND(G547&gt;=$L$8,G547&lt;=$M$8),AND(G547&gt;=$N$8,G547&lt;=$O$8),AND(G547&gt;=$P$8,G547&lt;=$Q$8),AND(G547&gt;=$R$8,G547&lt;=$S$8),AND(G547&gt;=$T$8,G547&lt;=$U$8)),IF(COUNTIF($H$537:H547,"CMO")&gt;90,"Demi-traitement","Plein traitement"),""))</f>
        <v/>
      </c>
    </row>
    <row r="548" spans="7:9" x14ac:dyDescent="0.25">
      <c r="G548" s="1">
        <v>43112</v>
      </c>
      <c r="H548" t="str">
        <f t="shared" si="11"/>
        <v/>
      </c>
      <c r="I548" s="2" t="str">
        <f>IF(OR(AND(G548&gt;=$D$19,G548&lt;=$E$19),AND(G548&gt;=$F$19,G548&lt;=$G$19),AND(G548&gt;=$H$19,G548&lt;=$I$19),AND(G548&gt;=$J$19,G548&lt;=$K$19),AND(G548&gt;=$L$19,G548&lt;=$M$19),AND(G548&gt;=$N$19,G548&lt;=$O$19),AND(G548&gt;=$P$19,G548&lt;=$Q$19),AND(G548&gt;=$R$19,G548&lt;=$S$19),AND(G548&gt;=$T$19,G548&lt;=$U$19)),IF(COUNTIF(I184:I547,"Plein traitement")=90,"Demi-traitement","Plein traitement"),IF(OR(AND(G548&gt;=$D$8,G548&lt;=$E$8),AND(G548&gt;=$F$8,G548&lt;=$G$8),AND(G548&gt;=$H$8,G548&lt;=$I$8),AND(G548&gt;=$J$8,G548&lt;=$K$8),AND(G548&gt;=$L$8,G548&lt;=$M$8),AND(G548&gt;=$N$8,G548&lt;=$O$8),AND(G548&gt;=$P$8,G548&lt;=$Q$8),AND(G548&gt;=$R$8,G548&lt;=$S$8),AND(G548&gt;=$T$8,G548&lt;=$U$8)),IF(COUNTIF($H$537:H548,"CMO")&gt;90,"Demi-traitement","Plein traitement"),""))</f>
        <v/>
      </c>
    </row>
    <row r="549" spans="7:9" x14ac:dyDescent="0.25">
      <c r="G549" s="1">
        <v>43113</v>
      </c>
      <c r="H549" t="str">
        <f t="shared" si="11"/>
        <v/>
      </c>
      <c r="I549" s="2" t="str">
        <f>IF(OR(AND(G549&gt;=$D$19,G549&lt;=$E$19),AND(G549&gt;=$F$19,G549&lt;=$G$19),AND(G549&gt;=$H$19,G549&lt;=$I$19),AND(G549&gt;=$J$19,G549&lt;=$K$19),AND(G549&gt;=$L$19,G549&lt;=$M$19),AND(G549&gt;=$N$19,G549&lt;=$O$19),AND(G549&gt;=$P$19,G549&lt;=$Q$19),AND(G549&gt;=$R$19,G549&lt;=$S$19),AND(G549&gt;=$T$19,G549&lt;=$U$19)),IF(COUNTIF(I185:I548,"Plein traitement")=90,"Demi-traitement","Plein traitement"),IF(OR(AND(G549&gt;=$D$8,G549&lt;=$E$8),AND(G549&gt;=$F$8,G549&lt;=$G$8),AND(G549&gt;=$H$8,G549&lt;=$I$8),AND(G549&gt;=$J$8,G549&lt;=$K$8),AND(G549&gt;=$L$8,G549&lt;=$M$8),AND(G549&gt;=$N$8,G549&lt;=$O$8),AND(G549&gt;=$P$8,G549&lt;=$Q$8),AND(G549&gt;=$R$8,G549&lt;=$S$8),AND(G549&gt;=$T$8,G549&lt;=$U$8)),IF(COUNTIF($H$537:H549,"CMO")&gt;90,"Demi-traitement","Plein traitement"),""))</f>
        <v/>
      </c>
    </row>
    <row r="550" spans="7:9" x14ac:dyDescent="0.25">
      <c r="G550" s="1">
        <v>43114</v>
      </c>
      <c r="H550" t="str">
        <f t="shared" si="11"/>
        <v/>
      </c>
      <c r="I550" s="2" t="str">
        <f>IF(OR(AND(G550&gt;=$D$19,G550&lt;=$E$19),AND(G550&gt;=$F$19,G550&lt;=$G$19),AND(G550&gt;=$H$19,G550&lt;=$I$19),AND(G550&gt;=$J$19,G550&lt;=$K$19),AND(G550&gt;=$L$19,G550&lt;=$M$19),AND(G550&gt;=$N$19,G550&lt;=$O$19),AND(G550&gt;=$P$19,G550&lt;=$Q$19),AND(G550&gt;=$R$19,G550&lt;=$S$19),AND(G550&gt;=$T$19,G550&lt;=$U$19)),IF(COUNTIF(I186:I549,"Plein traitement")=90,"Demi-traitement","Plein traitement"),IF(OR(AND(G550&gt;=$D$8,G550&lt;=$E$8),AND(G550&gt;=$F$8,G550&lt;=$G$8),AND(G550&gt;=$H$8,G550&lt;=$I$8),AND(G550&gt;=$J$8,G550&lt;=$K$8),AND(G550&gt;=$L$8,G550&lt;=$M$8),AND(G550&gt;=$N$8,G550&lt;=$O$8),AND(G550&gt;=$P$8,G550&lt;=$Q$8),AND(G550&gt;=$R$8,G550&lt;=$S$8),AND(G550&gt;=$T$8,G550&lt;=$U$8)),IF(COUNTIF($H$537:H550,"CMO")&gt;90,"Demi-traitement","Plein traitement"),""))</f>
        <v/>
      </c>
    </row>
    <row r="551" spans="7:9" x14ac:dyDescent="0.25">
      <c r="G551" s="1">
        <v>43115</v>
      </c>
      <c r="H551" t="str">
        <f t="shared" si="11"/>
        <v/>
      </c>
      <c r="I551" s="2" t="str">
        <f>IF(OR(AND(G551&gt;=$D$19,G551&lt;=$E$19),AND(G551&gt;=$F$19,G551&lt;=$G$19),AND(G551&gt;=$H$19,G551&lt;=$I$19),AND(G551&gt;=$J$19,G551&lt;=$K$19),AND(G551&gt;=$L$19,G551&lt;=$M$19),AND(G551&gt;=$N$19,G551&lt;=$O$19),AND(G551&gt;=$P$19,G551&lt;=$Q$19),AND(G551&gt;=$R$19,G551&lt;=$S$19),AND(G551&gt;=$T$19,G551&lt;=$U$19)),IF(COUNTIF(I187:I550,"Plein traitement")=90,"Demi-traitement","Plein traitement"),IF(OR(AND(G551&gt;=$D$8,G551&lt;=$E$8),AND(G551&gt;=$F$8,G551&lt;=$G$8),AND(G551&gt;=$H$8,G551&lt;=$I$8),AND(G551&gt;=$J$8,G551&lt;=$K$8),AND(G551&gt;=$L$8,G551&lt;=$M$8),AND(G551&gt;=$N$8,G551&lt;=$O$8),AND(G551&gt;=$P$8,G551&lt;=$Q$8),AND(G551&gt;=$R$8,G551&lt;=$S$8),AND(G551&gt;=$T$8,G551&lt;=$U$8)),IF(COUNTIF($H$537:H551,"CMO")&gt;90,"Demi-traitement","Plein traitement"),""))</f>
        <v/>
      </c>
    </row>
    <row r="552" spans="7:9" x14ac:dyDescent="0.25">
      <c r="G552" s="1">
        <v>43116</v>
      </c>
      <c r="H552" t="str">
        <f t="shared" si="11"/>
        <v/>
      </c>
      <c r="I552" s="2" t="str">
        <f>IF(OR(AND(G552&gt;=$D$19,G552&lt;=$E$19),AND(G552&gt;=$F$19,G552&lt;=$G$19),AND(G552&gt;=$H$19,G552&lt;=$I$19),AND(G552&gt;=$J$19,G552&lt;=$K$19),AND(G552&gt;=$L$19,G552&lt;=$M$19),AND(G552&gt;=$N$19,G552&lt;=$O$19),AND(G552&gt;=$P$19,G552&lt;=$Q$19),AND(G552&gt;=$R$19,G552&lt;=$S$19),AND(G552&gt;=$T$19,G552&lt;=$U$19)),IF(COUNTIF(I188:I551,"Plein traitement")=90,"Demi-traitement","Plein traitement"),IF(OR(AND(G552&gt;=$D$8,G552&lt;=$E$8),AND(G552&gt;=$F$8,G552&lt;=$G$8),AND(G552&gt;=$H$8,G552&lt;=$I$8),AND(G552&gt;=$J$8,G552&lt;=$K$8),AND(G552&gt;=$L$8,G552&lt;=$M$8),AND(G552&gt;=$N$8,G552&lt;=$O$8),AND(G552&gt;=$P$8,G552&lt;=$Q$8),AND(G552&gt;=$R$8,G552&lt;=$S$8),AND(G552&gt;=$T$8,G552&lt;=$U$8)),IF(COUNTIF($H$537:H552,"CMO")&gt;90,"Demi-traitement","Plein traitement"),""))</f>
        <v/>
      </c>
    </row>
    <row r="553" spans="7:9" x14ac:dyDescent="0.25">
      <c r="G553" s="1">
        <v>43117</v>
      </c>
      <c r="H553" t="str">
        <f t="shared" si="11"/>
        <v/>
      </c>
      <c r="I553" s="2" t="str">
        <f>IF(OR(AND(G553&gt;=$D$19,G553&lt;=$E$19),AND(G553&gt;=$F$19,G553&lt;=$G$19),AND(G553&gt;=$H$19,G553&lt;=$I$19),AND(G553&gt;=$J$19,G553&lt;=$K$19),AND(G553&gt;=$L$19,G553&lt;=$M$19),AND(G553&gt;=$N$19,G553&lt;=$O$19),AND(G553&gt;=$P$19,G553&lt;=$Q$19),AND(G553&gt;=$R$19,G553&lt;=$S$19),AND(G553&gt;=$T$19,G553&lt;=$U$19)),IF(COUNTIF(I189:I552,"Plein traitement")=90,"Demi-traitement","Plein traitement"),IF(OR(AND(G553&gt;=$D$8,G553&lt;=$E$8),AND(G553&gt;=$F$8,G553&lt;=$G$8),AND(G553&gt;=$H$8,G553&lt;=$I$8),AND(G553&gt;=$J$8,G553&lt;=$K$8),AND(G553&gt;=$L$8,G553&lt;=$M$8),AND(G553&gt;=$N$8,G553&lt;=$O$8),AND(G553&gt;=$P$8,G553&lt;=$Q$8),AND(G553&gt;=$R$8,G553&lt;=$S$8),AND(G553&gt;=$T$8,G553&lt;=$U$8)),IF(COUNTIF($H$537:H553,"CMO")&gt;90,"Demi-traitement","Plein traitement"),""))</f>
        <v/>
      </c>
    </row>
    <row r="554" spans="7:9" x14ac:dyDescent="0.25">
      <c r="G554" s="1">
        <v>43118</v>
      </c>
      <c r="H554" t="str">
        <f t="shared" si="11"/>
        <v/>
      </c>
      <c r="I554" s="2" t="str">
        <f>IF(OR(AND(G554&gt;=$D$19,G554&lt;=$E$19),AND(G554&gt;=$F$19,G554&lt;=$G$19),AND(G554&gt;=$H$19,G554&lt;=$I$19),AND(G554&gt;=$J$19,G554&lt;=$K$19),AND(G554&gt;=$L$19,G554&lt;=$M$19),AND(G554&gt;=$N$19,G554&lt;=$O$19),AND(G554&gt;=$P$19,G554&lt;=$Q$19),AND(G554&gt;=$R$19,G554&lt;=$S$19),AND(G554&gt;=$T$19,G554&lt;=$U$19)),IF(COUNTIF(I190:I553,"Plein traitement")=90,"Demi-traitement","Plein traitement"),IF(OR(AND(G554&gt;=$D$8,G554&lt;=$E$8),AND(G554&gt;=$F$8,G554&lt;=$G$8),AND(G554&gt;=$H$8,G554&lt;=$I$8),AND(G554&gt;=$J$8,G554&lt;=$K$8),AND(G554&gt;=$L$8,G554&lt;=$M$8),AND(G554&gt;=$N$8,G554&lt;=$O$8),AND(G554&gt;=$P$8,G554&lt;=$Q$8),AND(G554&gt;=$R$8,G554&lt;=$S$8),AND(G554&gt;=$T$8,G554&lt;=$U$8)),IF(COUNTIF($H$537:H554,"CMO")&gt;90,"Demi-traitement","Plein traitement"),""))</f>
        <v/>
      </c>
    </row>
    <row r="555" spans="7:9" x14ac:dyDescent="0.25">
      <c r="G555" s="1">
        <v>43119</v>
      </c>
      <c r="H555" t="str">
        <f t="shared" si="11"/>
        <v/>
      </c>
      <c r="I555" s="2" t="str">
        <f>IF(OR(AND(G555&gt;=$D$19,G555&lt;=$E$19),AND(G555&gt;=$F$19,G555&lt;=$G$19),AND(G555&gt;=$H$19,G555&lt;=$I$19),AND(G555&gt;=$J$19,G555&lt;=$K$19),AND(G555&gt;=$L$19,G555&lt;=$M$19),AND(G555&gt;=$N$19,G555&lt;=$O$19),AND(G555&gt;=$P$19,G555&lt;=$Q$19),AND(G555&gt;=$R$19,G555&lt;=$S$19),AND(G555&gt;=$T$19,G555&lt;=$U$19)),IF(COUNTIF(I191:I554,"Plein traitement")=90,"Demi-traitement","Plein traitement"),IF(OR(AND(G555&gt;=$D$8,G555&lt;=$E$8),AND(G555&gt;=$F$8,G555&lt;=$G$8),AND(G555&gt;=$H$8,G555&lt;=$I$8),AND(G555&gt;=$J$8,G555&lt;=$K$8),AND(G555&gt;=$L$8,G555&lt;=$M$8),AND(G555&gt;=$N$8,G555&lt;=$O$8),AND(G555&gt;=$P$8,G555&lt;=$Q$8),AND(G555&gt;=$R$8,G555&lt;=$S$8),AND(G555&gt;=$T$8,G555&lt;=$U$8)),IF(COUNTIF($H$537:H555,"CMO")&gt;90,"Demi-traitement","Plein traitement"),""))</f>
        <v/>
      </c>
    </row>
    <row r="556" spans="7:9" x14ac:dyDescent="0.25">
      <c r="G556" s="1">
        <v>43120</v>
      </c>
      <c r="H556" t="str">
        <f t="shared" si="11"/>
        <v/>
      </c>
      <c r="I556" s="2" t="str">
        <f>IF(OR(AND(G556&gt;=$D$19,G556&lt;=$E$19),AND(G556&gt;=$F$19,G556&lt;=$G$19),AND(G556&gt;=$H$19,G556&lt;=$I$19),AND(G556&gt;=$J$19,G556&lt;=$K$19),AND(G556&gt;=$L$19,G556&lt;=$M$19),AND(G556&gt;=$N$19,G556&lt;=$O$19),AND(G556&gt;=$P$19,G556&lt;=$Q$19),AND(G556&gt;=$R$19,G556&lt;=$S$19),AND(G556&gt;=$T$19,G556&lt;=$U$19)),IF(COUNTIF(I192:I555,"Plein traitement")=90,"Demi-traitement","Plein traitement"),IF(OR(AND(G556&gt;=$D$8,G556&lt;=$E$8),AND(G556&gt;=$F$8,G556&lt;=$G$8),AND(G556&gt;=$H$8,G556&lt;=$I$8),AND(G556&gt;=$J$8,G556&lt;=$K$8),AND(G556&gt;=$L$8,G556&lt;=$M$8),AND(G556&gt;=$N$8,G556&lt;=$O$8),AND(G556&gt;=$P$8,G556&lt;=$Q$8),AND(G556&gt;=$R$8,G556&lt;=$S$8),AND(G556&gt;=$T$8,G556&lt;=$U$8)),IF(COUNTIF($H$537:H556,"CMO")&gt;90,"Demi-traitement","Plein traitement"),""))</f>
        <v/>
      </c>
    </row>
    <row r="557" spans="7:9" x14ac:dyDescent="0.25">
      <c r="G557" s="1">
        <v>43121</v>
      </c>
      <c r="H557" t="str">
        <f t="shared" ref="H557:H620" si="12">IF(OR(AND(G557&gt;=$D$8,G557&lt;=$E$8),AND(G557&gt;=$F$8,G557&lt;=$G$8),AND(G557&gt;=$H$8,G557&lt;=$I$8),AND(G557&gt;=$J$8,G557&lt;=$K$8),AND(G557&gt;=$L$8,G557&lt;=$M$8),AND(G557&gt;=$N$8,G557&lt;=$O$8),AND(G557&gt;=$P$8,G557&lt;=$Q$8),AND(G557&gt;=$R$8,G557&lt;=$S$8),AND(G557&gt;=$T$8,G557&lt;=$U$8)),"CMO","")</f>
        <v/>
      </c>
      <c r="I557" s="2" t="str">
        <f>IF(OR(AND(G557&gt;=$D$19,G557&lt;=$E$19),AND(G557&gt;=$F$19,G557&lt;=$G$19),AND(G557&gt;=$H$19,G557&lt;=$I$19),AND(G557&gt;=$J$19,G557&lt;=$K$19),AND(G557&gt;=$L$19,G557&lt;=$M$19),AND(G557&gt;=$N$19,G557&lt;=$O$19),AND(G557&gt;=$P$19,G557&lt;=$Q$19),AND(G557&gt;=$R$19,G557&lt;=$S$19),AND(G557&gt;=$T$19,G557&lt;=$U$19)),IF(COUNTIF(I193:I556,"Plein traitement")=90,"Demi-traitement","Plein traitement"),IF(OR(AND(G557&gt;=$D$8,G557&lt;=$E$8),AND(G557&gt;=$F$8,G557&lt;=$G$8),AND(G557&gt;=$H$8,G557&lt;=$I$8),AND(G557&gt;=$J$8,G557&lt;=$K$8),AND(G557&gt;=$L$8,G557&lt;=$M$8),AND(G557&gt;=$N$8,G557&lt;=$O$8),AND(G557&gt;=$P$8,G557&lt;=$Q$8),AND(G557&gt;=$R$8,G557&lt;=$S$8),AND(G557&gt;=$T$8,G557&lt;=$U$8)),IF(COUNTIF($H$537:H557,"CMO")&gt;90,"Demi-traitement","Plein traitement"),""))</f>
        <v/>
      </c>
    </row>
    <row r="558" spans="7:9" x14ac:dyDescent="0.25">
      <c r="G558" s="1">
        <v>43122</v>
      </c>
      <c r="H558" t="str">
        <f t="shared" si="12"/>
        <v/>
      </c>
      <c r="I558" s="2" t="str">
        <f>IF(OR(AND(G558&gt;=$D$19,G558&lt;=$E$19),AND(G558&gt;=$F$19,G558&lt;=$G$19),AND(G558&gt;=$H$19,G558&lt;=$I$19),AND(G558&gt;=$J$19,G558&lt;=$K$19),AND(G558&gt;=$L$19,G558&lt;=$M$19),AND(G558&gt;=$N$19,G558&lt;=$O$19),AND(G558&gt;=$P$19,G558&lt;=$Q$19),AND(G558&gt;=$R$19,G558&lt;=$S$19),AND(G558&gt;=$T$19,G558&lt;=$U$19)),IF(COUNTIF(I194:I557,"Plein traitement")=90,"Demi-traitement","Plein traitement"),IF(OR(AND(G558&gt;=$D$8,G558&lt;=$E$8),AND(G558&gt;=$F$8,G558&lt;=$G$8),AND(G558&gt;=$H$8,G558&lt;=$I$8),AND(G558&gt;=$J$8,G558&lt;=$K$8),AND(G558&gt;=$L$8,G558&lt;=$M$8),AND(G558&gt;=$N$8,G558&lt;=$O$8),AND(G558&gt;=$P$8,G558&lt;=$Q$8),AND(G558&gt;=$R$8,G558&lt;=$S$8),AND(G558&gt;=$T$8,G558&lt;=$U$8)),IF(COUNTIF($H$537:H558,"CMO")&gt;90,"Demi-traitement","Plein traitement"),""))</f>
        <v/>
      </c>
    </row>
    <row r="559" spans="7:9" x14ac:dyDescent="0.25">
      <c r="G559" s="1">
        <v>43123</v>
      </c>
      <c r="H559" t="str">
        <f t="shared" si="12"/>
        <v/>
      </c>
      <c r="I559" s="2" t="str">
        <f>IF(OR(AND(G559&gt;=$D$19,G559&lt;=$E$19),AND(G559&gt;=$F$19,G559&lt;=$G$19),AND(G559&gt;=$H$19,G559&lt;=$I$19),AND(G559&gt;=$J$19,G559&lt;=$K$19),AND(G559&gt;=$L$19,G559&lt;=$M$19),AND(G559&gt;=$N$19,G559&lt;=$O$19),AND(G559&gt;=$P$19,G559&lt;=$Q$19),AND(G559&gt;=$R$19,G559&lt;=$S$19),AND(G559&gt;=$T$19,G559&lt;=$U$19)),IF(COUNTIF(I195:I558,"Plein traitement")=90,"Demi-traitement","Plein traitement"),IF(OR(AND(G559&gt;=$D$8,G559&lt;=$E$8),AND(G559&gt;=$F$8,G559&lt;=$G$8),AND(G559&gt;=$H$8,G559&lt;=$I$8),AND(G559&gt;=$J$8,G559&lt;=$K$8),AND(G559&gt;=$L$8,G559&lt;=$M$8),AND(G559&gt;=$N$8,G559&lt;=$O$8),AND(G559&gt;=$P$8,G559&lt;=$Q$8),AND(G559&gt;=$R$8,G559&lt;=$S$8),AND(G559&gt;=$T$8,G559&lt;=$U$8)),IF(COUNTIF($H$537:H559,"CMO")&gt;90,"Demi-traitement","Plein traitement"),""))</f>
        <v/>
      </c>
    </row>
    <row r="560" spans="7:9" x14ac:dyDescent="0.25">
      <c r="G560" s="1">
        <v>43124</v>
      </c>
      <c r="H560" t="str">
        <f t="shared" si="12"/>
        <v/>
      </c>
      <c r="I560" s="2" t="str">
        <f>IF(OR(AND(G560&gt;=$D$19,G560&lt;=$E$19),AND(G560&gt;=$F$19,G560&lt;=$G$19),AND(G560&gt;=$H$19,G560&lt;=$I$19),AND(G560&gt;=$J$19,G560&lt;=$K$19),AND(G560&gt;=$L$19,G560&lt;=$M$19),AND(G560&gt;=$N$19,G560&lt;=$O$19),AND(G560&gt;=$P$19,G560&lt;=$Q$19),AND(G560&gt;=$R$19,G560&lt;=$S$19),AND(G560&gt;=$T$19,G560&lt;=$U$19)),IF(COUNTIF(I196:I559,"Plein traitement")=90,"Demi-traitement","Plein traitement"),IF(OR(AND(G560&gt;=$D$8,G560&lt;=$E$8),AND(G560&gt;=$F$8,G560&lt;=$G$8),AND(G560&gt;=$H$8,G560&lt;=$I$8),AND(G560&gt;=$J$8,G560&lt;=$K$8),AND(G560&gt;=$L$8,G560&lt;=$M$8),AND(G560&gt;=$N$8,G560&lt;=$O$8),AND(G560&gt;=$P$8,G560&lt;=$Q$8),AND(G560&gt;=$R$8,G560&lt;=$S$8),AND(G560&gt;=$T$8,G560&lt;=$U$8)),IF(COUNTIF($H$537:H560,"CMO")&gt;90,"Demi-traitement","Plein traitement"),""))</f>
        <v/>
      </c>
    </row>
    <row r="561" spans="7:9" x14ac:dyDescent="0.25">
      <c r="G561" s="1">
        <v>43125</v>
      </c>
      <c r="H561" t="str">
        <f t="shared" si="12"/>
        <v/>
      </c>
      <c r="I561" s="2" t="str">
        <f>IF(OR(AND(G561&gt;=$D$19,G561&lt;=$E$19),AND(G561&gt;=$F$19,G561&lt;=$G$19),AND(G561&gt;=$H$19,G561&lt;=$I$19),AND(G561&gt;=$J$19,G561&lt;=$K$19),AND(G561&gt;=$L$19,G561&lt;=$M$19),AND(G561&gt;=$N$19,G561&lt;=$O$19),AND(G561&gt;=$P$19,G561&lt;=$Q$19),AND(G561&gt;=$R$19,G561&lt;=$S$19),AND(G561&gt;=$T$19,G561&lt;=$U$19)),IF(COUNTIF(I197:I560,"Plein traitement")=90,"Demi-traitement","Plein traitement"),IF(OR(AND(G561&gt;=$D$8,G561&lt;=$E$8),AND(G561&gt;=$F$8,G561&lt;=$G$8),AND(G561&gt;=$H$8,G561&lt;=$I$8),AND(G561&gt;=$J$8,G561&lt;=$K$8),AND(G561&gt;=$L$8,G561&lt;=$M$8),AND(G561&gt;=$N$8,G561&lt;=$O$8),AND(G561&gt;=$P$8,G561&lt;=$Q$8),AND(G561&gt;=$R$8,G561&lt;=$S$8),AND(G561&gt;=$T$8,G561&lt;=$U$8)),IF(COUNTIF($H$537:H561,"CMO")&gt;90,"Demi-traitement","Plein traitement"),""))</f>
        <v/>
      </c>
    </row>
    <row r="562" spans="7:9" x14ac:dyDescent="0.25">
      <c r="G562" s="1">
        <v>43126</v>
      </c>
      <c r="H562" t="str">
        <f t="shared" si="12"/>
        <v/>
      </c>
      <c r="I562" s="2" t="str">
        <f>IF(OR(AND(G562&gt;=$D$19,G562&lt;=$E$19),AND(G562&gt;=$F$19,G562&lt;=$G$19),AND(G562&gt;=$H$19,G562&lt;=$I$19),AND(G562&gt;=$J$19,G562&lt;=$K$19),AND(G562&gt;=$L$19,G562&lt;=$M$19),AND(G562&gt;=$N$19,G562&lt;=$O$19),AND(G562&gt;=$P$19,G562&lt;=$Q$19),AND(G562&gt;=$R$19,G562&lt;=$S$19),AND(G562&gt;=$T$19,G562&lt;=$U$19)),IF(COUNTIF(I198:I561,"Plein traitement")=90,"Demi-traitement","Plein traitement"),IF(OR(AND(G562&gt;=$D$8,G562&lt;=$E$8),AND(G562&gt;=$F$8,G562&lt;=$G$8),AND(G562&gt;=$H$8,G562&lt;=$I$8),AND(G562&gt;=$J$8,G562&lt;=$K$8),AND(G562&gt;=$L$8,G562&lt;=$M$8),AND(G562&gt;=$N$8,G562&lt;=$O$8),AND(G562&gt;=$P$8,G562&lt;=$Q$8),AND(G562&gt;=$R$8,G562&lt;=$S$8),AND(G562&gt;=$T$8,G562&lt;=$U$8)),IF(COUNTIF($H$537:H562,"CMO")&gt;90,"Demi-traitement","Plein traitement"),""))</f>
        <v/>
      </c>
    </row>
    <row r="563" spans="7:9" x14ac:dyDescent="0.25">
      <c r="G563" s="1">
        <v>43127</v>
      </c>
      <c r="H563" t="str">
        <f t="shared" si="12"/>
        <v/>
      </c>
      <c r="I563" s="2" t="str">
        <f>IF(OR(AND(G563&gt;=$D$19,G563&lt;=$E$19),AND(G563&gt;=$F$19,G563&lt;=$G$19),AND(G563&gt;=$H$19,G563&lt;=$I$19),AND(G563&gt;=$J$19,G563&lt;=$K$19),AND(G563&gt;=$L$19,G563&lt;=$M$19),AND(G563&gt;=$N$19,G563&lt;=$O$19),AND(G563&gt;=$P$19,G563&lt;=$Q$19),AND(G563&gt;=$R$19,G563&lt;=$S$19),AND(G563&gt;=$T$19,G563&lt;=$U$19)),IF(COUNTIF(I199:I562,"Plein traitement")=90,"Demi-traitement","Plein traitement"),IF(OR(AND(G563&gt;=$D$8,G563&lt;=$E$8),AND(G563&gt;=$F$8,G563&lt;=$G$8),AND(G563&gt;=$H$8,G563&lt;=$I$8),AND(G563&gt;=$J$8,G563&lt;=$K$8),AND(G563&gt;=$L$8,G563&lt;=$M$8),AND(G563&gt;=$N$8,G563&lt;=$O$8),AND(G563&gt;=$P$8,G563&lt;=$Q$8),AND(G563&gt;=$R$8,G563&lt;=$S$8),AND(G563&gt;=$T$8,G563&lt;=$U$8)),IF(COUNTIF($H$537:H563,"CMO")&gt;90,"Demi-traitement","Plein traitement"),""))</f>
        <v/>
      </c>
    </row>
    <row r="564" spans="7:9" x14ac:dyDescent="0.25">
      <c r="G564" s="1">
        <v>43128</v>
      </c>
      <c r="H564" t="str">
        <f t="shared" si="12"/>
        <v/>
      </c>
      <c r="I564" s="2" t="str">
        <f>IF(OR(AND(G564&gt;=$D$19,G564&lt;=$E$19),AND(G564&gt;=$F$19,G564&lt;=$G$19),AND(G564&gt;=$H$19,G564&lt;=$I$19),AND(G564&gt;=$J$19,G564&lt;=$K$19),AND(G564&gt;=$L$19,G564&lt;=$M$19),AND(G564&gt;=$N$19,G564&lt;=$O$19),AND(G564&gt;=$P$19,G564&lt;=$Q$19),AND(G564&gt;=$R$19,G564&lt;=$S$19),AND(G564&gt;=$T$19,G564&lt;=$U$19)),IF(COUNTIF(I200:I563,"Plein traitement")=90,"Demi-traitement","Plein traitement"),IF(OR(AND(G564&gt;=$D$8,G564&lt;=$E$8),AND(G564&gt;=$F$8,G564&lt;=$G$8),AND(G564&gt;=$H$8,G564&lt;=$I$8),AND(G564&gt;=$J$8,G564&lt;=$K$8),AND(G564&gt;=$L$8,G564&lt;=$M$8),AND(G564&gt;=$N$8,G564&lt;=$O$8),AND(G564&gt;=$P$8,G564&lt;=$Q$8),AND(G564&gt;=$R$8,G564&lt;=$S$8),AND(G564&gt;=$T$8,G564&lt;=$U$8)),IF(COUNTIF($H$537:H564,"CMO")&gt;90,"Demi-traitement","Plein traitement"),""))</f>
        <v/>
      </c>
    </row>
    <row r="565" spans="7:9" x14ac:dyDescent="0.25">
      <c r="G565" s="1">
        <v>43129</v>
      </c>
      <c r="H565" t="str">
        <f t="shared" si="12"/>
        <v/>
      </c>
      <c r="I565" s="2" t="str">
        <f>IF(OR(AND(G565&gt;=$D$19,G565&lt;=$E$19),AND(G565&gt;=$F$19,G565&lt;=$G$19),AND(G565&gt;=$H$19,G565&lt;=$I$19),AND(G565&gt;=$J$19,G565&lt;=$K$19),AND(G565&gt;=$L$19,G565&lt;=$M$19),AND(G565&gt;=$N$19,G565&lt;=$O$19),AND(G565&gt;=$P$19,G565&lt;=$Q$19),AND(G565&gt;=$R$19,G565&lt;=$S$19),AND(G565&gt;=$T$19,G565&lt;=$U$19)),IF(COUNTIF(I201:I564,"Plein traitement")=90,"Demi-traitement","Plein traitement"),IF(OR(AND(G565&gt;=$D$8,G565&lt;=$E$8),AND(G565&gt;=$F$8,G565&lt;=$G$8),AND(G565&gt;=$H$8,G565&lt;=$I$8),AND(G565&gt;=$J$8,G565&lt;=$K$8),AND(G565&gt;=$L$8,G565&lt;=$M$8),AND(G565&gt;=$N$8,G565&lt;=$O$8),AND(G565&gt;=$P$8,G565&lt;=$Q$8),AND(G565&gt;=$R$8,G565&lt;=$S$8),AND(G565&gt;=$T$8,G565&lt;=$U$8)),IF(COUNTIF($H$537:H565,"CMO")&gt;90,"Demi-traitement","Plein traitement"),""))</f>
        <v/>
      </c>
    </row>
    <row r="566" spans="7:9" x14ac:dyDescent="0.25">
      <c r="G566" s="1">
        <v>43130</v>
      </c>
      <c r="H566" t="str">
        <f t="shared" si="12"/>
        <v/>
      </c>
      <c r="I566" s="2" t="str">
        <f>IF(OR(AND(G566&gt;=$D$19,G566&lt;=$E$19),AND(G566&gt;=$F$19,G566&lt;=$G$19),AND(G566&gt;=$H$19,G566&lt;=$I$19),AND(G566&gt;=$J$19,G566&lt;=$K$19),AND(G566&gt;=$L$19,G566&lt;=$M$19),AND(G566&gt;=$N$19,G566&lt;=$O$19),AND(G566&gt;=$P$19,G566&lt;=$Q$19),AND(G566&gt;=$R$19,G566&lt;=$S$19),AND(G566&gt;=$T$19,G566&lt;=$U$19)),IF(COUNTIF(I202:I565,"Plein traitement")=90,"Demi-traitement","Plein traitement"),IF(OR(AND(G566&gt;=$D$8,G566&lt;=$E$8),AND(G566&gt;=$F$8,G566&lt;=$G$8),AND(G566&gt;=$H$8,G566&lt;=$I$8),AND(G566&gt;=$J$8,G566&lt;=$K$8),AND(G566&gt;=$L$8,G566&lt;=$M$8),AND(G566&gt;=$N$8,G566&lt;=$O$8),AND(G566&gt;=$P$8,G566&lt;=$Q$8),AND(G566&gt;=$R$8,G566&lt;=$S$8),AND(G566&gt;=$T$8,G566&lt;=$U$8)),IF(COUNTIF($H$537:H566,"CMO")&gt;90,"Demi-traitement","Plein traitement"),""))</f>
        <v/>
      </c>
    </row>
    <row r="567" spans="7:9" x14ac:dyDescent="0.25">
      <c r="G567" s="1">
        <v>43131</v>
      </c>
      <c r="H567" t="str">
        <f t="shared" si="12"/>
        <v/>
      </c>
      <c r="I567" s="2" t="str">
        <f>IF(OR(AND(G567&gt;=$D$19,G567&lt;=$E$19),AND(G567&gt;=$F$19,G567&lt;=$G$19),AND(G567&gt;=$H$19,G567&lt;=$I$19),AND(G567&gt;=$J$19,G567&lt;=$K$19),AND(G567&gt;=$L$19,G567&lt;=$M$19),AND(G567&gt;=$N$19,G567&lt;=$O$19),AND(G567&gt;=$P$19,G567&lt;=$Q$19),AND(G567&gt;=$R$19,G567&lt;=$S$19),AND(G567&gt;=$T$19,G567&lt;=$U$19)),IF(COUNTIF(I203:I566,"Plein traitement")=90,"Demi-traitement","Plein traitement"),IF(OR(AND(G567&gt;=$D$8,G567&lt;=$E$8),AND(G567&gt;=$F$8,G567&lt;=$G$8),AND(G567&gt;=$H$8,G567&lt;=$I$8),AND(G567&gt;=$J$8,G567&lt;=$K$8),AND(G567&gt;=$L$8,G567&lt;=$M$8),AND(G567&gt;=$N$8,G567&lt;=$O$8),AND(G567&gt;=$P$8,G567&lt;=$Q$8),AND(G567&gt;=$R$8,G567&lt;=$S$8),AND(G567&gt;=$T$8,G567&lt;=$U$8)),IF(COUNTIF($H$537:H567,"CMO")&gt;90,"Demi-traitement","Plein traitement"),""))</f>
        <v/>
      </c>
    </row>
    <row r="568" spans="7:9" x14ac:dyDescent="0.25">
      <c r="G568" s="1">
        <v>43132</v>
      </c>
      <c r="H568" t="str">
        <f t="shared" si="12"/>
        <v/>
      </c>
      <c r="I568" s="2" t="str">
        <f>IF(OR(AND(G568&gt;=$D$19,G568&lt;=$E$19),AND(G568&gt;=$F$19,G568&lt;=$G$19),AND(G568&gt;=$H$19,G568&lt;=$I$19),AND(G568&gt;=$J$19,G568&lt;=$K$19),AND(G568&gt;=$L$19,G568&lt;=$M$19),AND(G568&gt;=$N$19,G568&lt;=$O$19),AND(G568&gt;=$P$19,G568&lt;=$Q$19),AND(G568&gt;=$R$19,G568&lt;=$S$19),AND(G568&gt;=$T$19,G568&lt;=$U$19)),IF(COUNTIF(I204:I567,"Plein traitement")=90,"Demi-traitement","Plein traitement"),IF(OR(AND(G568&gt;=$D$8,G568&lt;=$E$8),AND(G568&gt;=$F$8,G568&lt;=$G$8),AND(G568&gt;=$H$8,G568&lt;=$I$8),AND(G568&gt;=$J$8,G568&lt;=$K$8),AND(G568&gt;=$L$8,G568&lt;=$M$8),AND(G568&gt;=$N$8,G568&lt;=$O$8),AND(G568&gt;=$P$8,G568&lt;=$Q$8),AND(G568&gt;=$R$8,G568&lt;=$S$8),AND(G568&gt;=$T$8,G568&lt;=$U$8)),IF(COUNTIF($H$537:H568,"CMO")&gt;90,"Demi-traitement","Plein traitement"),""))</f>
        <v/>
      </c>
    </row>
    <row r="569" spans="7:9" x14ac:dyDescent="0.25">
      <c r="G569" s="1">
        <v>43133</v>
      </c>
      <c r="H569" t="str">
        <f t="shared" si="12"/>
        <v/>
      </c>
      <c r="I569" s="2" t="str">
        <f>IF(OR(AND(G569&gt;=$D$19,G569&lt;=$E$19),AND(G569&gt;=$F$19,G569&lt;=$G$19),AND(G569&gt;=$H$19,G569&lt;=$I$19),AND(G569&gt;=$J$19,G569&lt;=$K$19),AND(G569&gt;=$L$19,G569&lt;=$M$19),AND(G569&gt;=$N$19,G569&lt;=$O$19),AND(G569&gt;=$P$19,G569&lt;=$Q$19),AND(G569&gt;=$R$19,G569&lt;=$S$19),AND(G569&gt;=$T$19,G569&lt;=$U$19)),IF(COUNTIF(I205:I568,"Plein traitement")=90,"Demi-traitement","Plein traitement"),IF(OR(AND(G569&gt;=$D$8,G569&lt;=$E$8),AND(G569&gt;=$F$8,G569&lt;=$G$8),AND(G569&gt;=$H$8,G569&lt;=$I$8),AND(G569&gt;=$J$8,G569&lt;=$K$8),AND(G569&gt;=$L$8,G569&lt;=$M$8),AND(G569&gt;=$N$8,G569&lt;=$O$8),AND(G569&gt;=$P$8,G569&lt;=$Q$8),AND(G569&gt;=$R$8,G569&lt;=$S$8),AND(G569&gt;=$T$8,G569&lt;=$U$8)),IF(COUNTIF($H$537:H569,"CMO")&gt;90,"Demi-traitement","Plein traitement"),""))</f>
        <v/>
      </c>
    </row>
    <row r="570" spans="7:9" x14ac:dyDescent="0.25">
      <c r="G570" s="1">
        <v>43134</v>
      </c>
      <c r="H570" t="str">
        <f t="shared" si="12"/>
        <v/>
      </c>
      <c r="I570" s="2" t="str">
        <f>IF(OR(AND(G570&gt;=$D$19,G570&lt;=$E$19),AND(G570&gt;=$F$19,G570&lt;=$G$19),AND(G570&gt;=$H$19,G570&lt;=$I$19),AND(G570&gt;=$J$19,G570&lt;=$K$19),AND(G570&gt;=$L$19,G570&lt;=$M$19),AND(G570&gt;=$N$19,G570&lt;=$O$19),AND(G570&gt;=$P$19,G570&lt;=$Q$19),AND(G570&gt;=$R$19,G570&lt;=$S$19),AND(G570&gt;=$T$19,G570&lt;=$U$19)),IF(COUNTIF(I206:I569,"Plein traitement")=90,"Demi-traitement","Plein traitement"),IF(OR(AND(G570&gt;=$D$8,G570&lt;=$E$8),AND(G570&gt;=$F$8,G570&lt;=$G$8),AND(G570&gt;=$H$8,G570&lt;=$I$8),AND(G570&gt;=$J$8,G570&lt;=$K$8),AND(G570&gt;=$L$8,G570&lt;=$M$8),AND(G570&gt;=$N$8,G570&lt;=$O$8),AND(G570&gt;=$P$8,G570&lt;=$Q$8),AND(G570&gt;=$R$8,G570&lt;=$S$8),AND(G570&gt;=$T$8,G570&lt;=$U$8)),IF(COUNTIF($H$537:H570,"CMO")&gt;90,"Demi-traitement","Plein traitement"),""))</f>
        <v/>
      </c>
    </row>
    <row r="571" spans="7:9" x14ac:dyDescent="0.25">
      <c r="G571" s="1">
        <v>43135</v>
      </c>
      <c r="H571" t="str">
        <f t="shared" si="12"/>
        <v/>
      </c>
      <c r="I571" s="2" t="str">
        <f>IF(OR(AND(G571&gt;=$D$19,G571&lt;=$E$19),AND(G571&gt;=$F$19,G571&lt;=$G$19),AND(G571&gt;=$H$19,G571&lt;=$I$19),AND(G571&gt;=$J$19,G571&lt;=$K$19),AND(G571&gt;=$L$19,G571&lt;=$M$19),AND(G571&gt;=$N$19,G571&lt;=$O$19),AND(G571&gt;=$P$19,G571&lt;=$Q$19),AND(G571&gt;=$R$19,G571&lt;=$S$19),AND(G571&gt;=$T$19,G571&lt;=$U$19)),IF(COUNTIF(I207:I570,"Plein traitement")=90,"Demi-traitement","Plein traitement"),IF(OR(AND(G571&gt;=$D$8,G571&lt;=$E$8),AND(G571&gt;=$F$8,G571&lt;=$G$8),AND(G571&gt;=$H$8,G571&lt;=$I$8),AND(G571&gt;=$J$8,G571&lt;=$K$8),AND(G571&gt;=$L$8,G571&lt;=$M$8),AND(G571&gt;=$N$8,G571&lt;=$O$8),AND(G571&gt;=$P$8,G571&lt;=$Q$8),AND(G571&gt;=$R$8,G571&lt;=$S$8),AND(G571&gt;=$T$8,G571&lt;=$U$8)),IF(COUNTIF($H$537:H571,"CMO")&gt;90,"Demi-traitement","Plein traitement"),""))</f>
        <v/>
      </c>
    </row>
    <row r="572" spans="7:9" x14ac:dyDescent="0.25">
      <c r="G572" s="1">
        <v>43136</v>
      </c>
      <c r="H572" t="str">
        <f t="shared" si="12"/>
        <v/>
      </c>
      <c r="I572" s="2" t="str">
        <f>IF(OR(AND(G572&gt;=$D$19,G572&lt;=$E$19),AND(G572&gt;=$F$19,G572&lt;=$G$19),AND(G572&gt;=$H$19,G572&lt;=$I$19),AND(G572&gt;=$J$19,G572&lt;=$K$19),AND(G572&gt;=$L$19,G572&lt;=$M$19),AND(G572&gt;=$N$19,G572&lt;=$O$19),AND(G572&gt;=$P$19,G572&lt;=$Q$19),AND(G572&gt;=$R$19,G572&lt;=$S$19),AND(G572&gt;=$T$19,G572&lt;=$U$19)),IF(COUNTIF(I208:I571,"Plein traitement")=90,"Demi-traitement","Plein traitement"),IF(OR(AND(G572&gt;=$D$8,G572&lt;=$E$8),AND(G572&gt;=$F$8,G572&lt;=$G$8),AND(G572&gt;=$H$8,G572&lt;=$I$8),AND(G572&gt;=$J$8,G572&lt;=$K$8),AND(G572&gt;=$L$8,G572&lt;=$M$8),AND(G572&gt;=$N$8,G572&lt;=$O$8),AND(G572&gt;=$P$8,G572&lt;=$Q$8),AND(G572&gt;=$R$8,G572&lt;=$S$8),AND(G572&gt;=$T$8,G572&lt;=$U$8)),IF(COUNTIF($H$537:H572,"CMO")&gt;90,"Demi-traitement","Plein traitement"),""))</f>
        <v/>
      </c>
    </row>
    <row r="573" spans="7:9" x14ac:dyDescent="0.25">
      <c r="G573" s="1">
        <v>43137</v>
      </c>
      <c r="H573" t="str">
        <f t="shared" si="12"/>
        <v/>
      </c>
      <c r="I573" s="2" t="str">
        <f>IF(OR(AND(G573&gt;=$D$19,G573&lt;=$E$19),AND(G573&gt;=$F$19,G573&lt;=$G$19),AND(G573&gt;=$H$19,G573&lt;=$I$19),AND(G573&gt;=$J$19,G573&lt;=$K$19),AND(G573&gt;=$L$19,G573&lt;=$M$19),AND(G573&gt;=$N$19,G573&lt;=$O$19),AND(G573&gt;=$P$19,G573&lt;=$Q$19),AND(G573&gt;=$R$19,G573&lt;=$S$19),AND(G573&gt;=$T$19,G573&lt;=$U$19)),IF(COUNTIF(I209:I572,"Plein traitement")=90,"Demi-traitement","Plein traitement"),IF(OR(AND(G573&gt;=$D$8,G573&lt;=$E$8),AND(G573&gt;=$F$8,G573&lt;=$G$8),AND(G573&gt;=$H$8,G573&lt;=$I$8),AND(G573&gt;=$J$8,G573&lt;=$K$8),AND(G573&gt;=$L$8,G573&lt;=$M$8),AND(G573&gt;=$N$8,G573&lt;=$O$8),AND(G573&gt;=$P$8,G573&lt;=$Q$8),AND(G573&gt;=$R$8,G573&lt;=$S$8),AND(G573&gt;=$T$8,G573&lt;=$U$8)),IF(COUNTIF($H$537:H573,"CMO")&gt;90,"Demi-traitement","Plein traitement"),""))</f>
        <v/>
      </c>
    </row>
    <row r="574" spans="7:9" x14ac:dyDescent="0.25">
      <c r="G574" s="1">
        <v>43138</v>
      </c>
      <c r="H574" t="str">
        <f t="shared" si="12"/>
        <v/>
      </c>
      <c r="I574" s="2" t="str">
        <f>IF(OR(AND(G574&gt;=$D$19,G574&lt;=$E$19),AND(G574&gt;=$F$19,G574&lt;=$G$19),AND(G574&gt;=$H$19,G574&lt;=$I$19),AND(G574&gt;=$J$19,G574&lt;=$K$19),AND(G574&gt;=$L$19,G574&lt;=$M$19),AND(G574&gt;=$N$19,G574&lt;=$O$19),AND(G574&gt;=$P$19,G574&lt;=$Q$19),AND(G574&gt;=$R$19,G574&lt;=$S$19),AND(G574&gt;=$T$19,G574&lt;=$U$19)),IF(COUNTIF(I210:I573,"Plein traitement")=90,"Demi-traitement","Plein traitement"),IF(OR(AND(G574&gt;=$D$8,G574&lt;=$E$8),AND(G574&gt;=$F$8,G574&lt;=$G$8),AND(G574&gt;=$H$8,G574&lt;=$I$8),AND(G574&gt;=$J$8,G574&lt;=$K$8),AND(G574&gt;=$L$8,G574&lt;=$M$8),AND(G574&gt;=$N$8,G574&lt;=$O$8),AND(G574&gt;=$P$8,G574&lt;=$Q$8),AND(G574&gt;=$R$8,G574&lt;=$S$8),AND(G574&gt;=$T$8,G574&lt;=$U$8)),IF(COUNTIF($H$537:H574,"CMO")&gt;90,"Demi-traitement","Plein traitement"),""))</f>
        <v/>
      </c>
    </row>
    <row r="575" spans="7:9" x14ac:dyDescent="0.25">
      <c r="G575" s="1">
        <v>43139</v>
      </c>
      <c r="H575" t="str">
        <f t="shared" si="12"/>
        <v/>
      </c>
      <c r="I575" s="2" t="str">
        <f>IF(OR(AND(G575&gt;=$D$19,G575&lt;=$E$19),AND(G575&gt;=$F$19,G575&lt;=$G$19),AND(G575&gt;=$H$19,G575&lt;=$I$19),AND(G575&gt;=$J$19,G575&lt;=$K$19),AND(G575&gt;=$L$19,G575&lt;=$M$19),AND(G575&gt;=$N$19,G575&lt;=$O$19),AND(G575&gt;=$P$19,G575&lt;=$Q$19),AND(G575&gt;=$R$19,G575&lt;=$S$19),AND(G575&gt;=$T$19,G575&lt;=$U$19)),IF(COUNTIF(I211:I574,"Plein traitement")=90,"Demi-traitement","Plein traitement"),IF(OR(AND(G575&gt;=$D$8,G575&lt;=$E$8),AND(G575&gt;=$F$8,G575&lt;=$G$8),AND(G575&gt;=$H$8,G575&lt;=$I$8),AND(G575&gt;=$J$8,G575&lt;=$K$8),AND(G575&gt;=$L$8,G575&lt;=$M$8),AND(G575&gt;=$N$8,G575&lt;=$O$8),AND(G575&gt;=$P$8,G575&lt;=$Q$8),AND(G575&gt;=$R$8,G575&lt;=$S$8),AND(G575&gt;=$T$8,G575&lt;=$U$8)),IF(COUNTIF($H$537:H575,"CMO")&gt;90,"Demi-traitement","Plein traitement"),""))</f>
        <v/>
      </c>
    </row>
    <row r="576" spans="7:9" x14ac:dyDescent="0.25">
      <c r="G576" s="1">
        <v>43140</v>
      </c>
      <c r="H576" t="str">
        <f t="shared" si="12"/>
        <v/>
      </c>
      <c r="I576" s="2" t="str">
        <f>IF(OR(AND(G576&gt;=$D$19,G576&lt;=$E$19),AND(G576&gt;=$F$19,G576&lt;=$G$19),AND(G576&gt;=$H$19,G576&lt;=$I$19),AND(G576&gt;=$J$19,G576&lt;=$K$19),AND(G576&gt;=$L$19,G576&lt;=$M$19),AND(G576&gt;=$N$19,G576&lt;=$O$19),AND(G576&gt;=$P$19,G576&lt;=$Q$19),AND(G576&gt;=$R$19,G576&lt;=$S$19),AND(G576&gt;=$T$19,G576&lt;=$U$19)),IF(COUNTIF(I212:I575,"Plein traitement")=90,"Demi-traitement","Plein traitement"),IF(OR(AND(G576&gt;=$D$8,G576&lt;=$E$8),AND(G576&gt;=$F$8,G576&lt;=$G$8),AND(G576&gt;=$H$8,G576&lt;=$I$8),AND(G576&gt;=$J$8,G576&lt;=$K$8),AND(G576&gt;=$L$8,G576&lt;=$M$8),AND(G576&gt;=$N$8,G576&lt;=$O$8),AND(G576&gt;=$P$8,G576&lt;=$Q$8),AND(G576&gt;=$R$8,G576&lt;=$S$8),AND(G576&gt;=$T$8,G576&lt;=$U$8)),IF(COUNTIF($H$537:H576,"CMO")&gt;90,"Demi-traitement","Plein traitement"),""))</f>
        <v/>
      </c>
    </row>
    <row r="577" spans="7:9" x14ac:dyDescent="0.25">
      <c r="G577" s="1">
        <v>43141</v>
      </c>
      <c r="H577" t="str">
        <f t="shared" si="12"/>
        <v/>
      </c>
      <c r="I577" s="2" t="str">
        <f>IF(OR(AND(G577&gt;=$D$19,G577&lt;=$E$19),AND(G577&gt;=$F$19,G577&lt;=$G$19),AND(G577&gt;=$H$19,G577&lt;=$I$19),AND(G577&gt;=$J$19,G577&lt;=$K$19),AND(G577&gt;=$L$19,G577&lt;=$M$19),AND(G577&gt;=$N$19,G577&lt;=$O$19),AND(G577&gt;=$P$19,G577&lt;=$Q$19),AND(G577&gt;=$R$19,G577&lt;=$S$19),AND(G577&gt;=$T$19,G577&lt;=$U$19)),IF(COUNTIF(I213:I576,"Plein traitement")=90,"Demi-traitement","Plein traitement"),IF(OR(AND(G577&gt;=$D$8,G577&lt;=$E$8),AND(G577&gt;=$F$8,G577&lt;=$G$8),AND(G577&gt;=$H$8,G577&lt;=$I$8),AND(G577&gt;=$J$8,G577&lt;=$K$8),AND(G577&gt;=$L$8,G577&lt;=$M$8),AND(G577&gt;=$N$8,G577&lt;=$O$8),AND(G577&gt;=$P$8,G577&lt;=$Q$8),AND(G577&gt;=$R$8,G577&lt;=$S$8),AND(G577&gt;=$T$8,G577&lt;=$U$8)),IF(COUNTIF($H$537:H577,"CMO")&gt;90,"Demi-traitement","Plein traitement"),""))</f>
        <v/>
      </c>
    </row>
    <row r="578" spans="7:9" x14ac:dyDescent="0.25">
      <c r="G578" s="1">
        <v>43142</v>
      </c>
      <c r="H578" t="str">
        <f t="shared" si="12"/>
        <v/>
      </c>
      <c r="I578" s="2" t="str">
        <f>IF(OR(AND(G578&gt;=$D$19,G578&lt;=$E$19),AND(G578&gt;=$F$19,G578&lt;=$G$19),AND(G578&gt;=$H$19,G578&lt;=$I$19),AND(G578&gt;=$J$19,G578&lt;=$K$19),AND(G578&gt;=$L$19,G578&lt;=$M$19),AND(G578&gt;=$N$19,G578&lt;=$O$19),AND(G578&gt;=$P$19,G578&lt;=$Q$19),AND(G578&gt;=$R$19,G578&lt;=$S$19),AND(G578&gt;=$T$19,G578&lt;=$U$19)),IF(COUNTIF(I214:I577,"Plein traitement")=90,"Demi-traitement","Plein traitement"),IF(OR(AND(G578&gt;=$D$8,G578&lt;=$E$8),AND(G578&gt;=$F$8,G578&lt;=$G$8),AND(G578&gt;=$H$8,G578&lt;=$I$8),AND(G578&gt;=$J$8,G578&lt;=$K$8),AND(G578&gt;=$L$8,G578&lt;=$M$8),AND(G578&gt;=$N$8,G578&lt;=$O$8),AND(G578&gt;=$P$8,G578&lt;=$Q$8),AND(G578&gt;=$R$8,G578&lt;=$S$8),AND(G578&gt;=$T$8,G578&lt;=$U$8)),IF(COUNTIF($H$537:H578,"CMO")&gt;90,"Demi-traitement","Plein traitement"),""))</f>
        <v/>
      </c>
    </row>
    <row r="579" spans="7:9" x14ac:dyDescent="0.25">
      <c r="G579" s="1">
        <v>43143</v>
      </c>
      <c r="H579" t="str">
        <f t="shared" si="12"/>
        <v/>
      </c>
      <c r="I579" s="2" t="str">
        <f>IF(OR(AND(G579&gt;=$D$19,G579&lt;=$E$19),AND(G579&gt;=$F$19,G579&lt;=$G$19),AND(G579&gt;=$H$19,G579&lt;=$I$19),AND(G579&gt;=$J$19,G579&lt;=$K$19),AND(G579&gt;=$L$19,G579&lt;=$M$19),AND(G579&gt;=$N$19,G579&lt;=$O$19),AND(G579&gt;=$P$19,G579&lt;=$Q$19),AND(G579&gt;=$R$19,G579&lt;=$S$19),AND(G579&gt;=$T$19,G579&lt;=$U$19)),IF(COUNTIF(I215:I578,"Plein traitement")=90,"Demi-traitement","Plein traitement"),IF(OR(AND(G579&gt;=$D$8,G579&lt;=$E$8),AND(G579&gt;=$F$8,G579&lt;=$G$8),AND(G579&gt;=$H$8,G579&lt;=$I$8),AND(G579&gt;=$J$8,G579&lt;=$K$8),AND(G579&gt;=$L$8,G579&lt;=$M$8),AND(G579&gt;=$N$8,G579&lt;=$O$8),AND(G579&gt;=$P$8,G579&lt;=$Q$8),AND(G579&gt;=$R$8,G579&lt;=$S$8),AND(G579&gt;=$T$8,G579&lt;=$U$8)),IF(COUNTIF($H$537:H579,"CMO")&gt;90,"Demi-traitement","Plein traitement"),""))</f>
        <v/>
      </c>
    </row>
    <row r="580" spans="7:9" x14ac:dyDescent="0.25">
      <c r="G580" s="1">
        <v>43144</v>
      </c>
      <c r="H580" t="str">
        <f t="shared" si="12"/>
        <v/>
      </c>
      <c r="I580" s="2" t="str">
        <f>IF(OR(AND(G580&gt;=$D$19,G580&lt;=$E$19),AND(G580&gt;=$F$19,G580&lt;=$G$19),AND(G580&gt;=$H$19,G580&lt;=$I$19),AND(G580&gt;=$J$19,G580&lt;=$K$19),AND(G580&gt;=$L$19,G580&lt;=$M$19),AND(G580&gt;=$N$19,G580&lt;=$O$19),AND(G580&gt;=$P$19,G580&lt;=$Q$19),AND(G580&gt;=$R$19,G580&lt;=$S$19),AND(G580&gt;=$T$19,G580&lt;=$U$19)),IF(COUNTIF(I216:I579,"Plein traitement")=90,"Demi-traitement","Plein traitement"),IF(OR(AND(G580&gt;=$D$8,G580&lt;=$E$8),AND(G580&gt;=$F$8,G580&lt;=$G$8),AND(G580&gt;=$H$8,G580&lt;=$I$8),AND(G580&gt;=$J$8,G580&lt;=$K$8),AND(G580&gt;=$L$8,G580&lt;=$M$8),AND(G580&gt;=$N$8,G580&lt;=$O$8),AND(G580&gt;=$P$8,G580&lt;=$Q$8),AND(G580&gt;=$R$8,G580&lt;=$S$8),AND(G580&gt;=$T$8,G580&lt;=$U$8)),IF(COUNTIF($H$537:H580,"CMO")&gt;90,"Demi-traitement","Plein traitement"),""))</f>
        <v/>
      </c>
    </row>
    <row r="581" spans="7:9" x14ac:dyDescent="0.25">
      <c r="G581" s="1">
        <v>43145</v>
      </c>
      <c r="H581" t="str">
        <f t="shared" si="12"/>
        <v/>
      </c>
      <c r="I581" s="2" t="str">
        <f>IF(OR(AND(G581&gt;=$D$19,G581&lt;=$E$19),AND(G581&gt;=$F$19,G581&lt;=$G$19),AND(G581&gt;=$H$19,G581&lt;=$I$19),AND(G581&gt;=$J$19,G581&lt;=$K$19),AND(G581&gt;=$L$19,G581&lt;=$M$19),AND(G581&gt;=$N$19,G581&lt;=$O$19),AND(G581&gt;=$P$19,G581&lt;=$Q$19),AND(G581&gt;=$R$19,G581&lt;=$S$19),AND(G581&gt;=$T$19,G581&lt;=$U$19)),IF(COUNTIF(I217:I580,"Plein traitement")=90,"Demi-traitement","Plein traitement"),IF(OR(AND(G581&gt;=$D$8,G581&lt;=$E$8),AND(G581&gt;=$F$8,G581&lt;=$G$8),AND(G581&gt;=$H$8,G581&lt;=$I$8),AND(G581&gt;=$J$8,G581&lt;=$K$8),AND(G581&gt;=$L$8,G581&lt;=$M$8),AND(G581&gt;=$N$8,G581&lt;=$O$8),AND(G581&gt;=$P$8,G581&lt;=$Q$8),AND(G581&gt;=$R$8,G581&lt;=$S$8),AND(G581&gt;=$T$8,G581&lt;=$U$8)),IF(COUNTIF($H$537:H581,"CMO")&gt;90,"Demi-traitement","Plein traitement"),""))</f>
        <v/>
      </c>
    </row>
    <row r="582" spans="7:9" x14ac:dyDescent="0.25">
      <c r="G582" s="1">
        <v>43146</v>
      </c>
      <c r="H582" t="str">
        <f t="shared" si="12"/>
        <v/>
      </c>
      <c r="I582" s="2" t="str">
        <f>IF(OR(AND(G582&gt;=$D$19,G582&lt;=$E$19),AND(G582&gt;=$F$19,G582&lt;=$G$19),AND(G582&gt;=$H$19,G582&lt;=$I$19),AND(G582&gt;=$J$19,G582&lt;=$K$19),AND(G582&gt;=$L$19,G582&lt;=$M$19),AND(G582&gt;=$N$19,G582&lt;=$O$19),AND(G582&gt;=$P$19,G582&lt;=$Q$19),AND(G582&gt;=$R$19,G582&lt;=$S$19),AND(G582&gt;=$T$19,G582&lt;=$U$19)),IF(COUNTIF(I218:I581,"Plein traitement")=90,"Demi-traitement","Plein traitement"),IF(OR(AND(G582&gt;=$D$8,G582&lt;=$E$8),AND(G582&gt;=$F$8,G582&lt;=$G$8),AND(G582&gt;=$H$8,G582&lt;=$I$8),AND(G582&gt;=$J$8,G582&lt;=$K$8),AND(G582&gt;=$L$8,G582&lt;=$M$8),AND(G582&gt;=$N$8,G582&lt;=$O$8),AND(G582&gt;=$P$8,G582&lt;=$Q$8),AND(G582&gt;=$R$8,G582&lt;=$S$8),AND(G582&gt;=$T$8,G582&lt;=$U$8)),IF(COUNTIF($H$537:H582,"CMO")&gt;90,"Demi-traitement","Plein traitement"),""))</f>
        <v/>
      </c>
    </row>
    <row r="583" spans="7:9" x14ac:dyDescent="0.25">
      <c r="G583" s="1">
        <v>43147</v>
      </c>
      <c r="H583" t="str">
        <f t="shared" si="12"/>
        <v/>
      </c>
      <c r="I583" s="2" t="str">
        <f>IF(OR(AND(G583&gt;=$D$19,G583&lt;=$E$19),AND(G583&gt;=$F$19,G583&lt;=$G$19),AND(G583&gt;=$H$19,G583&lt;=$I$19),AND(G583&gt;=$J$19,G583&lt;=$K$19),AND(G583&gt;=$L$19,G583&lt;=$M$19),AND(G583&gt;=$N$19,G583&lt;=$O$19),AND(G583&gt;=$P$19,G583&lt;=$Q$19),AND(G583&gt;=$R$19,G583&lt;=$S$19),AND(G583&gt;=$T$19,G583&lt;=$U$19)),IF(COUNTIF(I219:I582,"Plein traitement")=90,"Demi-traitement","Plein traitement"),IF(OR(AND(G583&gt;=$D$8,G583&lt;=$E$8),AND(G583&gt;=$F$8,G583&lt;=$G$8),AND(G583&gt;=$H$8,G583&lt;=$I$8),AND(G583&gt;=$J$8,G583&lt;=$K$8),AND(G583&gt;=$L$8,G583&lt;=$M$8),AND(G583&gt;=$N$8,G583&lt;=$O$8),AND(G583&gt;=$P$8,G583&lt;=$Q$8),AND(G583&gt;=$R$8,G583&lt;=$S$8),AND(G583&gt;=$T$8,G583&lt;=$U$8)),IF(COUNTIF($H$537:H583,"CMO")&gt;90,"Demi-traitement","Plein traitement"),""))</f>
        <v/>
      </c>
    </row>
    <row r="584" spans="7:9" x14ac:dyDescent="0.25">
      <c r="G584" s="1">
        <v>43148</v>
      </c>
      <c r="H584" t="str">
        <f t="shared" si="12"/>
        <v/>
      </c>
      <c r="I584" s="2" t="str">
        <f>IF(OR(AND(G584&gt;=$D$19,G584&lt;=$E$19),AND(G584&gt;=$F$19,G584&lt;=$G$19),AND(G584&gt;=$H$19,G584&lt;=$I$19),AND(G584&gt;=$J$19,G584&lt;=$K$19),AND(G584&gt;=$L$19,G584&lt;=$M$19),AND(G584&gt;=$N$19,G584&lt;=$O$19),AND(G584&gt;=$P$19,G584&lt;=$Q$19),AND(G584&gt;=$R$19,G584&lt;=$S$19),AND(G584&gt;=$T$19,G584&lt;=$U$19)),IF(COUNTIF(I220:I583,"Plein traitement")=90,"Demi-traitement","Plein traitement"),IF(OR(AND(G584&gt;=$D$8,G584&lt;=$E$8),AND(G584&gt;=$F$8,G584&lt;=$G$8),AND(G584&gt;=$H$8,G584&lt;=$I$8),AND(G584&gt;=$J$8,G584&lt;=$K$8),AND(G584&gt;=$L$8,G584&lt;=$M$8),AND(G584&gt;=$N$8,G584&lt;=$O$8),AND(G584&gt;=$P$8,G584&lt;=$Q$8),AND(G584&gt;=$R$8,G584&lt;=$S$8),AND(G584&gt;=$T$8,G584&lt;=$U$8)),IF(COUNTIF($H$537:H584,"CMO")&gt;90,"Demi-traitement","Plein traitement"),""))</f>
        <v/>
      </c>
    </row>
    <row r="585" spans="7:9" x14ac:dyDescent="0.25">
      <c r="G585" s="1">
        <v>43149</v>
      </c>
      <c r="H585" t="str">
        <f t="shared" si="12"/>
        <v/>
      </c>
      <c r="I585" s="2" t="str">
        <f>IF(OR(AND(G585&gt;=$D$19,G585&lt;=$E$19),AND(G585&gt;=$F$19,G585&lt;=$G$19),AND(G585&gt;=$H$19,G585&lt;=$I$19),AND(G585&gt;=$J$19,G585&lt;=$K$19),AND(G585&gt;=$L$19,G585&lt;=$M$19),AND(G585&gt;=$N$19,G585&lt;=$O$19),AND(G585&gt;=$P$19,G585&lt;=$Q$19),AND(G585&gt;=$R$19,G585&lt;=$S$19),AND(G585&gt;=$T$19,G585&lt;=$U$19)),IF(COUNTIF(I221:I584,"Plein traitement")=90,"Demi-traitement","Plein traitement"),IF(OR(AND(G585&gt;=$D$8,G585&lt;=$E$8),AND(G585&gt;=$F$8,G585&lt;=$G$8),AND(G585&gt;=$H$8,G585&lt;=$I$8),AND(G585&gt;=$J$8,G585&lt;=$K$8),AND(G585&gt;=$L$8,G585&lt;=$M$8),AND(G585&gt;=$N$8,G585&lt;=$O$8),AND(G585&gt;=$P$8,G585&lt;=$Q$8),AND(G585&gt;=$R$8,G585&lt;=$S$8),AND(G585&gt;=$T$8,G585&lt;=$U$8)),IF(COUNTIF($H$537:H585,"CMO")&gt;90,"Demi-traitement","Plein traitement"),""))</f>
        <v/>
      </c>
    </row>
    <row r="586" spans="7:9" x14ac:dyDescent="0.25">
      <c r="G586" s="1">
        <v>43150</v>
      </c>
      <c r="H586" t="str">
        <f t="shared" si="12"/>
        <v/>
      </c>
      <c r="I586" s="2" t="str">
        <f>IF(OR(AND(G586&gt;=$D$19,G586&lt;=$E$19),AND(G586&gt;=$F$19,G586&lt;=$G$19),AND(G586&gt;=$H$19,G586&lt;=$I$19),AND(G586&gt;=$J$19,G586&lt;=$K$19),AND(G586&gt;=$L$19,G586&lt;=$M$19),AND(G586&gt;=$N$19,G586&lt;=$O$19),AND(G586&gt;=$P$19,G586&lt;=$Q$19),AND(G586&gt;=$R$19,G586&lt;=$S$19),AND(G586&gt;=$T$19,G586&lt;=$U$19)),IF(COUNTIF(I222:I585,"Plein traitement")=90,"Demi-traitement","Plein traitement"),IF(OR(AND(G586&gt;=$D$8,G586&lt;=$E$8),AND(G586&gt;=$F$8,G586&lt;=$G$8),AND(G586&gt;=$H$8,G586&lt;=$I$8),AND(G586&gt;=$J$8,G586&lt;=$K$8),AND(G586&gt;=$L$8,G586&lt;=$M$8),AND(G586&gt;=$N$8,G586&lt;=$O$8),AND(G586&gt;=$P$8,G586&lt;=$Q$8),AND(G586&gt;=$R$8,G586&lt;=$S$8),AND(G586&gt;=$T$8,G586&lt;=$U$8)),IF(COUNTIF($H$537:H586,"CMO")&gt;90,"Demi-traitement","Plein traitement"),""))</f>
        <v/>
      </c>
    </row>
    <row r="587" spans="7:9" x14ac:dyDescent="0.25">
      <c r="G587" s="1">
        <v>43151</v>
      </c>
      <c r="H587" t="str">
        <f t="shared" si="12"/>
        <v/>
      </c>
      <c r="I587" s="2" t="str">
        <f>IF(OR(AND(G587&gt;=$D$19,G587&lt;=$E$19),AND(G587&gt;=$F$19,G587&lt;=$G$19),AND(G587&gt;=$H$19,G587&lt;=$I$19),AND(G587&gt;=$J$19,G587&lt;=$K$19),AND(G587&gt;=$L$19,G587&lt;=$M$19),AND(G587&gt;=$N$19,G587&lt;=$O$19),AND(G587&gt;=$P$19,G587&lt;=$Q$19),AND(G587&gt;=$R$19,G587&lt;=$S$19),AND(G587&gt;=$T$19,G587&lt;=$U$19)),IF(COUNTIF(I223:I586,"Plein traitement")=90,"Demi-traitement","Plein traitement"),IF(OR(AND(G587&gt;=$D$8,G587&lt;=$E$8),AND(G587&gt;=$F$8,G587&lt;=$G$8),AND(G587&gt;=$H$8,G587&lt;=$I$8),AND(G587&gt;=$J$8,G587&lt;=$K$8),AND(G587&gt;=$L$8,G587&lt;=$M$8),AND(G587&gt;=$N$8,G587&lt;=$O$8),AND(G587&gt;=$P$8,G587&lt;=$Q$8),AND(G587&gt;=$R$8,G587&lt;=$S$8),AND(G587&gt;=$T$8,G587&lt;=$U$8)),IF(COUNTIF($H$537:H587,"CMO")&gt;90,"Demi-traitement","Plein traitement"),""))</f>
        <v/>
      </c>
    </row>
    <row r="588" spans="7:9" x14ac:dyDescent="0.25">
      <c r="G588" s="1">
        <v>43152</v>
      </c>
      <c r="H588" t="str">
        <f t="shared" si="12"/>
        <v/>
      </c>
      <c r="I588" s="2" t="str">
        <f>IF(OR(AND(G588&gt;=$D$19,G588&lt;=$E$19),AND(G588&gt;=$F$19,G588&lt;=$G$19),AND(G588&gt;=$H$19,G588&lt;=$I$19),AND(G588&gt;=$J$19,G588&lt;=$K$19),AND(G588&gt;=$L$19,G588&lt;=$M$19),AND(G588&gt;=$N$19,G588&lt;=$O$19),AND(G588&gt;=$P$19,G588&lt;=$Q$19),AND(G588&gt;=$R$19,G588&lt;=$S$19),AND(G588&gt;=$T$19,G588&lt;=$U$19)),IF(COUNTIF(I224:I587,"Plein traitement")=90,"Demi-traitement","Plein traitement"),IF(OR(AND(G588&gt;=$D$8,G588&lt;=$E$8),AND(G588&gt;=$F$8,G588&lt;=$G$8),AND(G588&gt;=$H$8,G588&lt;=$I$8),AND(G588&gt;=$J$8,G588&lt;=$K$8),AND(G588&gt;=$L$8,G588&lt;=$M$8),AND(G588&gt;=$N$8,G588&lt;=$O$8),AND(G588&gt;=$P$8,G588&lt;=$Q$8),AND(G588&gt;=$R$8,G588&lt;=$S$8),AND(G588&gt;=$T$8,G588&lt;=$U$8)),IF(COUNTIF($H$537:H588,"CMO")&gt;90,"Demi-traitement","Plein traitement"),""))</f>
        <v/>
      </c>
    </row>
    <row r="589" spans="7:9" x14ac:dyDescent="0.25">
      <c r="G589" s="1">
        <v>43153</v>
      </c>
      <c r="H589" t="str">
        <f t="shared" si="12"/>
        <v/>
      </c>
      <c r="I589" s="2" t="str">
        <f>IF(OR(AND(G589&gt;=$D$19,G589&lt;=$E$19),AND(G589&gt;=$F$19,G589&lt;=$G$19),AND(G589&gt;=$H$19,G589&lt;=$I$19),AND(G589&gt;=$J$19,G589&lt;=$K$19),AND(G589&gt;=$L$19,G589&lt;=$M$19),AND(G589&gt;=$N$19,G589&lt;=$O$19),AND(G589&gt;=$P$19,G589&lt;=$Q$19),AND(G589&gt;=$R$19,G589&lt;=$S$19),AND(G589&gt;=$T$19,G589&lt;=$U$19)),IF(COUNTIF(I225:I588,"Plein traitement")=90,"Demi-traitement","Plein traitement"),IF(OR(AND(G589&gt;=$D$8,G589&lt;=$E$8),AND(G589&gt;=$F$8,G589&lt;=$G$8),AND(G589&gt;=$H$8,G589&lt;=$I$8),AND(G589&gt;=$J$8,G589&lt;=$K$8),AND(G589&gt;=$L$8,G589&lt;=$M$8),AND(G589&gt;=$N$8,G589&lt;=$O$8),AND(G589&gt;=$P$8,G589&lt;=$Q$8),AND(G589&gt;=$R$8,G589&lt;=$S$8),AND(G589&gt;=$T$8,G589&lt;=$U$8)),IF(COUNTIF($H$537:H589,"CMO")&gt;90,"Demi-traitement","Plein traitement"),""))</f>
        <v/>
      </c>
    </row>
    <row r="590" spans="7:9" x14ac:dyDescent="0.25">
      <c r="G590" s="1">
        <v>43154</v>
      </c>
      <c r="H590" t="str">
        <f t="shared" si="12"/>
        <v/>
      </c>
      <c r="I590" s="2" t="str">
        <f>IF(OR(AND(G590&gt;=$D$19,G590&lt;=$E$19),AND(G590&gt;=$F$19,G590&lt;=$G$19),AND(G590&gt;=$H$19,G590&lt;=$I$19),AND(G590&gt;=$J$19,G590&lt;=$K$19),AND(G590&gt;=$L$19,G590&lt;=$M$19),AND(G590&gt;=$N$19,G590&lt;=$O$19),AND(G590&gt;=$P$19,G590&lt;=$Q$19),AND(G590&gt;=$R$19,G590&lt;=$S$19),AND(G590&gt;=$T$19,G590&lt;=$U$19)),IF(COUNTIF(I226:I589,"Plein traitement")=90,"Demi-traitement","Plein traitement"),IF(OR(AND(G590&gt;=$D$8,G590&lt;=$E$8),AND(G590&gt;=$F$8,G590&lt;=$G$8),AND(G590&gt;=$H$8,G590&lt;=$I$8),AND(G590&gt;=$J$8,G590&lt;=$K$8),AND(G590&gt;=$L$8,G590&lt;=$M$8),AND(G590&gt;=$N$8,G590&lt;=$O$8),AND(G590&gt;=$P$8,G590&lt;=$Q$8),AND(G590&gt;=$R$8,G590&lt;=$S$8),AND(G590&gt;=$T$8,G590&lt;=$U$8)),IF(COUNTIF($H$537:H590,"CMO")&gt;90,"Demi-traitement","Plein traitement"),""))</f>
        <v/>
      </c>
    </row>
    <row r="591" spans="7:9" x14ac:dyDescent="0.25">
      <c r="G591" s="1">
        <v>43155</v>
      </c>
      <c r="H591" t="str">
        <f t="shared" si="12"/>
        <v/>
      </c>
      <c r="I591" s="2" t="str">
        <f>IF(OR(AND(G591&gt;=$D$19,G591&lt;=$E$19),AND(G591&gt;=$F$19,G591&lt;=$G$19),AND(G591&gt;=$H$19,G591&lt;=$I$19),AND(G591&gt;=$J$19,G591&lt;=$K$19),AND(G591&gt;=$L$19,G591&lt;=$M$19),AND(G591&gt;=$N$19,G591&lt;=$O$19),AND(G591&gt;=$P$19,G591&lt;=$Q$19),AND(G591&gt;=$R$19,G591&lt;=$S$19),AND(G591&gt;=$T$19,G591&lt;=$U$19)),IF(COUNTIF(I227:I590,"Plein traitement")=90,"Demi-traitement","Plein traitement"),IF(OR(AND(G591&gt;=$D$8,G591&lt;=$E$8),AND(G591&gt;=$F$8,G591&lt;=$G$8),AND(G591&gt;=$H$8,G591&lt;=$I$8),AND(G591&gt;=$J$8,G591&lt;=$K$8),AND(G591&gt;=$L$8,G591&lt;=$M$8),AND(G591&gt;=$N$8,G591&lt;=$O$8),AND(G591&gt;=$P$8,G591&lt;=$Q$8),AND(G591&gt;=$R$8,G591&lt;=$S$8),AND(G591&gt;=$T$8,G591&lt;=$U$8)),IF(COUNTIF($H$537:H591,"CMO")&gt;90,"Demi-traitement","Plein traitement"),""))</f>
        <v/>
      </c>
    </row>
    <row r="592" spans="7:9" x14ac:dyDescent="0.25">
      <c r="G592" s="1">
        <v>43156</v>
      </c>
      <c r="H592" t="str">
        <f t="shared" si="12"/>
        <v/>
      </c>
      <c r="I592" s="2" t="str">
        <f>IF(OR(AND(G592&gt;=$D$19,G592&lt;=$E$19),AND(G592&gt;=$F$19,G592&lt;=$G$19),AND(G592&gt;=$H$19,G592&lt;=$I$19),AND(G592&gt;=$J$19,G592&lt;=$K$19),AND(G592&gt;=$L$19,G592&lt;=$M$19),AND(G592&gt;=$N$19,G592&lt;=$O$19),AND(G592&gt;=$P$19,G592&lt;=$Q$19),AND(G592&gt;=$R$19,G592&lt;=$S$19),AND(G592&gt;=$T$19,G592&lt;=$U$19)),IF(COUNTIF(I228:I591,"Plein traitement")=90,"Demi-traitement","Plein traitement"),IF(OR(AND(G592&gt;=$D$8,G592&lt;=$E$8),AND(G592&gt;=$F$8,G592&lt;=$G$8),AND(G592&gt;=$H$8,G592&lt;=$I$8),AND(G592&gt;=$J$8,G592&lt;=$K$8),AND(G592&gt;=$L$8,G592&lt;=$M$8),AND(G592&gt;=$N$8,G592&lt;=$O$8),AND(G592&gt;=$P$8,G592&lt;=$Q$8),AND(G592&gt;=$R$8,G592&lt;=$S$8),AND(G592&gt;=$T$8,G592&lt;=$U$8)),IF(COUNTIF($H$537:H592,"CMO")&gt;90,"Demi-traitement","Plein traitement"),""))</f>
        <v/>
      </c>
    </row>
    <row r="593" spans="7:9" x14ac:dyDescent="0.25">
      <c r="G593" s="1">
        <v>43157</v>
      </c>
      <c r="H593" t="str">
        <f t="shared" si="12"/>
        <v/>
      </c>
      <c r="I593" s="2" t="str">
        <f>IF(OR(AND(G593&gt;=$D$19,G593&lt;=$E$19),AND(G593&gt;=$F$19,G593&lt;=$G$19),AND(G593&gt;=$H$19,G593&lt;=$I$19),AND(G593&gt;=$J$19,G593&lt;=$K$19),AND(G593&gt;=$L$19,G593&lt;=$M$19),AND(G593&gt;=$N$19,G593&lt;=$O$19),AND(G593&gt;=$P$19,G593&lt;=$Q$19),AND(G593&gt;=$R$19,G593&lt;=$S$19),AND(G593&gt;=$T$19,G593&lt;=$U$19)),IF(COUNTIF(I229:I592,"Plein traitement")=90,"Demi-traitement","Plein traitement"),IF(OR(AND(G593&gt;=$D$8,G593&lt;=$E$8),AND(G593&gt;=$F$8,G593&lt;=$G$8),AND(G593&gt;=$H$8,G593&lt;=$I$8),AND(G593&gt;=$J$8,G593&lt;=$K$8),AND(G593&gt;=$L$8,G593&lt;=$M$8),AND(G593&gt;=$N$8,G593&lt;=$O$8),AND(G593&gt;=$P$8,G593&lt;=$Q$8),AND(G593&gt;=$R$8,G593&lt;=$S$8),AND(G593&gt;=$T$8,G593&lt;=$U$8)),IF(COUNTIF($H$537:H593,"CMO")&gt;90,"Demi-traitement","Plein traitement"),""))</f>
        <v/>
      </c>
    </row>
    <row r="594" spans="7:9" x14ac:dyDescent="0.25">
      <c r="G594" s="1">
        <v>43158</v>
      </c>
      <c r="H594" t="str">
        <f t="shared" si="12"/>
        <v/>
      </c>
      <c r="I594" s="2" t="str">
        <f>IF(OR(AND(G594&gt;=$D$19,G594&lt;=$E$19),AND(G594&gt;=$F$19,G594&lt;=$G$19),AND(G594&gt;=$H$19,G594&lt;=$I$19),AND(G594&gt;=$J$19,G594&lt;=$K$19),AND(G594&gt;=$L$19,G594&lt;=$M$19),AND(G594&gt;=$N$19,G594&lt;=$O$19),AND(G594&gt;=$P$19,G594&lt;=$Q$19),AND(G594&gt;=$R$19,G594&lt;=$S$19),AND(G594&gt;=$T$19,G594&lt;=$U$19)),IF(COUNTIF(I230:I593,"Plein traitement")=90,"Demi-traitement","Plein traitement"),IF(OR(AND(G594&gt;=$D$8,G594&lt;=$E$8),AND(G594&gt;=$F$8,G594&lt;=$G$8),AND(G594&gt;=$H$8,G594&lt;=$I$8),AND(G594&gt;=$J$8,G594&lt;=$K$8),AND(G594&gt;=$L$8,G594&lt;=$M$8),AND(G594&gt;=$N$8,G594&lt;=$O$8),AND(G594&gt;=$P$8,G594&lt;=$Q$8),AND(G594&gt;=$R$8,G594&lt;=$S$8),AND(G594&gt;=$T$8,G594&lt;=$U$8)),IF(COUNTIF($H$537:H594,"CMO")&gt;90,"Demi-traitement","Plein traitement"),""))</f>
        <v/>
      </c>
    </row>
    <row r="595" spans="7:9" x14ac:dyDescent="0.25">
      <c r="G595" s="1">
        <v>43159</v>
      </c>
      <c r="H595" t="str">
        <f t="shared" si="12"/>
        <v/>
      </c>
      <c r="I595" s="2" t="str">
        <f>IF(OR(AND(G595&gt;=$D$19,G595&lt;=$E$19),AND(G595&gt;=$F$19,G595&lt;=$G$19),AND(G595&gt;=$H$19,G595&lt;=$I$19),AND(G595&gt;=$J$19,G595&lt;=$K$19),AND(G595&gt;=$L$19,G595&lt;=$M$19),AND(G595&gt;=$N$19,G595&lt;=$O$19),AND(G595&gt;=$P$19,G595&lt;=$Q$19),AND(G595&gt;=$R$19,G595&lt;=$S$19),AND(G595&gt;=$T$19,G595&lt;=$U$19)),IF(COUNTIF(I231:I594,"Plein traitement")=90,"Demi-traitement","Plein traitement"),IF(OR(AND(G595&gt;=$D$8,G595&lt;=$E$8),AND(G595&gt;=$F$8,G595&lt;=$G$8),AND(G595&gt;=$H$8,G595&lt;=$I$8),AND(G595&gt;=$J$8,G595&lt;=$K$8),AND(G595&gt;=$L$8,G595&lt;=$M$8),AND(G595&gt;=$N$8,G595&lt;=$O$8),AND(G595&gt;=$P$8,G595&lt;=$Q$8),AND(G595&gt;=$R$8,G595&lt;=$S$8),AND(G595&gt;=$T$8,G595&lt;=$U$8)),IF(COUNTIF($H$537:H595,"CMO")&gt;90,"Demi-traitement","Plein traitement"),""))</f>
        <v/>
      </c>
    </row>
    <row r="596" spans="7:9" x14ac:dyDescent="0.25">
      <c r="G596" s="1">
        <v>43160</v>
      </c>
      <c r="H596" t="str">
        <f t="shared" si="12"/>
        <v/>
      </c>
      <c r="I596" s="2" t="str">
        <f>IF(OR(AND(G596&gt;=$D$19,G596&lt;=$E$19),AND(G596&gt;=$F$19,G596&lt;=$G$19),AND(G596&gt;=$H$19,G596&lt;=$I$19),AND(G596&gt;=$J$19,G596&lt;=$K$19),AND(G596&gt;=$L$19,G596&lt;=$M$19),AND(G596&gt;=$N$19,G596&lt;=$O$19),AND(G596&gt;=$P$19,G596&lt;=$Q$19),AND(G596&gt;=$R$19,G596&lt;=$S$19),AND(G596&gt;=$T$19,G596&lt;=$U$19)),IF(COUNTIF(I232:I595,"Plein traitement")=90,"Demi-traitement","Plein traitement"),IF(OR(AND(G596&gt;=$D$8,G596&lt;=$E$8),AND(G596&gt;=$F$8,G596&lt;=$G$8),AND(G596&gt;=$H$8,G596&lt;=$I$8),AND(G596&gt;=$J$8,G596&lt;=$K$8),AND(G596&gt;=$L$8,G596&lt;=$M$8),AND(G596&gt;=$N$8,G596&lt;=$O$8),AND(G596&gt;=$P$8,G596&lt;=$Q$8),AND(G596&gt;=$R$8,G596&lt;=$S$8),AND(G596&gt;=$T$8,G596&lt;=$U$8)),IF(COUNTIF($H$537:H596,"CMO")&gt;90,"Demi-traitement","Plein traitement"),""))</f>
        <v/>
      </c>
    </row>
    <row r="597" spans="7:9" x14ac:dyDescent="0.25">
      <c r="G597" s="1">
        <v>43161</v>
      </c>
      <c r="H597" t="str">
        <f t="shared" si="12"/>
        <v/>
      </c>
      <c r="I597" s="2" t="str">
        <f>IF(OR(AND(G597&gt;=$D$19,G597&lt;=$E$19),AND(G597&gt;=$F$19,G597&lt;=$G$19),AND(G597&gt;=$H$19,G597&lt;=$I$19),AND(G597&gt;=$J$19,G597&lt;=$K$19),AND(G597&gt;=$L$19,G597&lt;=$M$19),AND(G597&gt;=$N$19,G597&lt;=$O$19),AND(G597&gt;=$P$19,G597&lt;=$Q$19),AND(G597&gt;=$R$19,G597&lt;=$S$19),AND(G597&gt;=$T$19,G597&lt;=$U$19)),IF(COUNTIF(I233:I596,"Plein traitement")=90,"Demi-traitement","Plein traitement"),IF(OR(AND(G597&gt;=$D$8,G597&lt;=$E$8),AND(G597&gt;=$F$8,G597&lt;=$G$8),AND(G597&gt;=$H$8,G597&lt;=$I$8),AND(G597&gt;=$J$8,G597&lt;=$K$8),AND(G597&gt;=$L$8,G597&lt;=$M$8),AND(G597&gt;=$N$8,G597&lt;=$O$8),AND(G597&gt;=$P$8,G597&lt;=$Q$8),AND(G597&gt;=$R$8,G597&lt;=$S$8),AND(G597&gt;=$T$8,G597&lt;=$U$8)),IF(COUNTIF($H$537:H597,"CMO")&gt;90,"Demi-traitement","Plein traitement"),""))</f>
        <v/>
      </c>
    </row>
    <row r="598" spans="7:9" x14ac:dyDescent="0.25">
      <c r="G598" s="1">
        <v>43162</v>
      </c>
      <c r="H598" t="str">
        <f t="shared" si="12"/>
        <v/>
      </c>
      <c r="I598" s="2" t="str">
        <f>IF(OR(AND(G598&gt;=$D$19,G598&lt;=$E$19),AND(G598&gt;=$F$19,G598&lt;=$G$19),AND(G598&gt;=$H$19,G598&lt;=$I$19),AND(G598&gt;=$J$19,G598&lt;=$K$19),AND(G598&gt;=$L$19,G598&lt;=$M$19),AND(G598&gt;=$N$19,G598&lt;=$O$19),AND(G598&gt;=$P$19,G598&lt;=$Q$19),AND(G598&gt;=$R$19,G598&lt;=$S$19),AND(G598&gt;=$T$19,G598&lt;=$U$19)),IF(COUNTIF(I234:I597,"Plein traitement")=90,"Demi-traitement","Plein traitement"),IF(OR(AND(G598&gt;=$D$8,G598&lt;=$E$8),AND(G598&gt;=$F$8,G598&lt;=$G$8),AND(G598&gt;=$H$8,G598&lt;=$I$8),AND(G598&gt;=$J$8,G598&lt;=$K$8),AND(G598&gt;=$L$8,G598&lt;=$M$8),AND(G598&gt;=$N$8,G598&lt;=$O$8),AND(G598&gt;=$P$8,G598&lt;=$Q$8),AND(G598&gt;=$R$8,G598&lt;=$S$8),AND(G598&gt;=$T$8,G598&lt;=$U$8)),IF(COUNTIF($H$537:H598,"CMO")&gt;90,"Demi-traitement","Plein traitement"),""))</f>
        <v/>
      </c>
    </row>
    <row r="599" spans="7:9" x14ac:dyDescent="0.25">
      <c r="G599" s="1">
        <v>43163</v>
      </c>
      <c r="H599" t="str">
        <f t="shared" si="12"/>
        <v/>
      </c>
      <c r="I599" s="2" t="str">
        <f>IF(OR(AND(G599&gt;=$D$19,G599&lt;=$E$19),AND(G599&gt;=$F$19,G599&lt;=$G$19),AND(G599&gt;=$H$19,G599&lt;=$I$19),AND(G599&gt;=$J$19,G599&lt;=$K$19),AND(G599&gt;=$L$19,G599&lt;=$M$19),AND(G599&gt;=$N$19,G599&lt;=$O$19),AND(G599&gt;=$P$19,G599&lt;=$Q$19),AND(G599&gt;=$R$19,G599&lt;=$S$19),AND(G599&gt;=$T$19,G599&lt;=$U$19)),IF(COUNTIF(I235:I598,"Plein traitement")=90,"Demi-traitement","Plein traitement"),IF(OR(AND(G599&gt;=$D$8,G599&lt;=$E$8),AND(G599&gt;=$F$8,G599&lt;=$G$8),AND(G599&gt;=$H$8,G599&lt;=$I$8),AND(G599&gt;=$J$8,G599&lt;=$K$8),AND(G599&gt;=$L$8,G599&lt;=$M$8),AND(G599&gt;=$N$8,G599&lt;=$O$8),AND(G599&gt;=$P$8,G599&lt;=$Q$8),AND(G599&gt;=$R$8,G599&lt;=$S$8),AND(G599&gt;=$T$8,G599&lt;=$U$8)),IF(COUNTIF($H$537:H599,"CMO")&gt;90,"Demi-traitement","Plein traitement"),""))</f>
        <v/>
      </c>
    </row>
    <row r="600" spans="7:9" x14ac:dyDescent="0.25">
      <c r="G600" s="1">
        <v>43164</v>
      </c>
      <c r="H600" t="str">
        <f t="shared" si="12"/>
        <v/>
      </c>
      <c r="I600" s="2" t="str">
        <f>IF(OR(AND(G600&gt;=$D$19,G600&lt;=$E$19),AND(G600&gt;=$F$19,G600&lt;=$G$19),AND(G600&gt;=$H$19,G600&lt;=$I$19),AND(G600&gt;=$J$19,G600&lt;=$K$19),AND(G600&gt;=$L$19,G600&lt;=$M$19),AND(G600&gt;=$N$19,G600&lt;=$O$19),AND(G600&gt;=$P$19,G600&lt;=$Q$19),AND(G600&gt;=$R$19,G600&lt;=$S$19),AND(G600&gt;=$T$19,G600&lt;=$U$19)),IF(COUNTIF(I236:I599,"Plein traitement")=90,"Demi-traitement","Plein traitement"),IF(OR(AND(G600&gt;=$D$8,G600&lt;=$E$8),AND(G600&gt;=$F$8,G600&lt;=$G$8),AND(G600&gt;=$H$8,G600&lt;=$I$8),AND(G600&gt;=$J$8,G600&lt;=$K$8),AND(G600&gt;=$L$8,G600&lt;=$M$8),AND(G600&gt;=$N$8,G600&lt;=$O$8),AND(G600&gt;=$P$8,G600&lt;=$Q$8),AND(G600&gt;=$R$8,G600&lt;=$S$8),AND(G600&gt;=$T$8,G600&lt;=$U$8)),IF(COUNTIF($H$537:H600,"CMO")&gt;90,"Demi-traitement","Plein traitement"),""))</f>
        <v/>
      </c>
    </row>
    <row r="601" spans="7:9" x14ac:dyDescent="0.25">
      <c r="G601" s="1">
        <v>43165</v>
      </c>
      <c r="H601" t="str">
        <f t="shared" si="12"/>
        <v/>
      </c>
      <c r="I601" s="2" t="str">
        <f>IF(OR(AND(G601&gt;=$D$19,G601&lt;=$E$19),AND(G601&gt;=$F$19,G601&lt;=$G$19),AND(G601&gt;=$H$19,G601&lt;=$I$19),AND(G601&gt;=$J$19,G601&lt;=$K$19),AND(G601&gt;=$L$19,G601&lt;=$M$19),AND(G601&gt;=$N$19,G601&lt;=$O$19),AND(G601&gt;=$P$19,G601&lt;=$Q$19),AND(G601&gt;=$R$19,G601&lt;=$S$19),AND(G601&gt;=$T$19,G601&lt;=$U$19)),IF(COUNTIF(I237:I600,"Plein traitement")=90,"Demi-traitement","Plein traitement"),IF(OR(AND(G601&gt;=$D$8,G601&lt;=$E$8),AND(G601&gt;=$F$8,G601&lt;=$G$8),AND(G601&gt;=$H$8,G601&lt;=$I$8),AND(G601&gt;=$J$8,G601&lt;=$K$8),AND(G601&gt;=$L$8,G601&lt;=$M$8),AND(G601&gt;=$N$8,G601&lt;=$O$8),AND(G601&gt;=$P$8,G601&lt;=$Q$8),AND(G601&gt;=$R$8,G601&lt;=$S$8),AND(G601&gt;=$T$8,G601&lt;=$U$8)),IF(COUNTIF($H$537:H601,"CMO")&gt;90,"Demi-traitement","Plein traitement"),""))</f>
        <v/>
      </c>
    </row>
    <row r="602" spans="7:9" x14ac:dyDescent="0.25">
      <c r="G602" s="1">
        <v>43166</v>
      </c>
      <c r="H602" t="str">
        <f t="shared" si="12"/>
        <v/>
      </c>
      <c r="I602" s="2" t="str">
        <f>IF(OR(AND(G602&gt;=$D$19,G602&lt;=$E$19),AND(G602&gt;=$F$19,G602&lt;=$G$19),AND(G602&gt;=$H$19,G602&lt;=$I$19),AND(G602&gt;=$J$19,G602&lt;=$K$19),AND(G602&gt;=$L$19,G602&lt;=$M$19),AND(G602&gt;=$N$19,G602&lt;=$O$19),AND(G602&gt;=$P$19,G602&lt;=$Q$19),AND(G602&gt;=$R$19,G602&lt;=$S$19),AND(G602&gt;=$T$19,G602&lt;=$U$19)),IF(COUNTIF(I238:I601,"Plein traitement")=90,"Demi-traitement","Plein traitement"),IF(OR(AND(G602&gt;=$D$8,G602&lt;=$E$8),AND(G602&gt;=$F$8,G602&lt;=$G$8),AND(G602&gt;=$H$8,G602&lt;=$I$8),AND(G602&gt;=$J$8,G602&lt;=$K$8),AND(G602&gt;=$L$8,G602&lt;=$M$8),AND(G602&gt;=$N$8,G602&lt;=$O$8),AND(G602&gt;=$P$8,G602&lt;=$Q$8),AND(G602&gt;=$R$8,G602&lt;=$S$8),AND(G602&gt;=$T$8,G602&lt;=$U$8)),IF(COUNTIF($H$537:H602,"CMO")&gt;90,"Demi-traitement","Plein traitement"),""))</f>
        <v/>
      </c>
    </row>
    <row r="603" spans="7:9" x14ac:dyDescent="0.25">
      <c r="G603" s="1">
        <v>43167</v>
      </c>
      <c r="H603" t="str">
        <f t="shared" si="12"/>
        <v/>
      </c>
      <c r="I603" s="2" t="str">
        <f>IF(OR(AND(G603&gt;=$D$19,G603&lt;=$E$19),AND(G603&gt;=$F$19,G603&lt;=$G$19),AND(G603&gt;=$H$19,G603&lt;=$I$19),AND(G603&gt;=$J$19,G603&lt;=$K$19),AND(G603&gt;=$L$19,G603&lt;=$M$19),AND(G603&gt;=$N$19,G603&lt;=$O$19),AND(G603&gt;=$P$19,G603&lt;=$Q$19),AND(G603&gt;=$R$19,G603&lt;=$S$19),AND(G603&gt;=$T$19,G603&lt;=$U$19)),IF(COUNTIF(I239:I602,"Plein traitement")=90,"Demi-traitement","Plein traitement"),IF(OR(AND(G603&gt;=$D$8,G603&lt;=$E$8),AND(G603&gt;=$F$8,G603&lt;=$G$8),AND(G603&gt;=$H$8,G603&lt;=$I$8),AND(G603&gt;=$J$8,G603&lt;=$K$8),AND(G603&gt;=$L$8,G603&lt;=$M$8),AND(G603&gt;=$N$8,G603&lt;=$O$8),AND(G603&gt;=$P$8,G603&lt;=$Q$8),AND(G603&gt;=$R$8,G603&lt;=$S$8),AND(G603&gt;=$T$8,G603&lt;=$U$8)),IF(COUNTIF($H$537:H603,"CMO")&gt;90,"Demi-traitement","Plein traitement"),""))</f>
        <v/>
      </c>
    </row>
    <row r="604" spans="7:9" x14ac:dyDescent="0.25">
      <c r="G604" s="1">
        <v>43168</v>
      </c>
      <c r="H604" t="str">
        <f t="shared" si="12"/>
        <v/>
      </c>
      <c r="I604" s="2" t="str">
        <f>IF(OR(AND(G604&gt;=$D$19,G604&lt;=$E$19),AND(G604&gt;=$F$19,G604&lt;=$G$19),AND(G604&gt;=$H$19,G604&lt;=$I$19),AND(G604&gt;=$J$19,G604&lt;=$K$19),AND(G604&gt;=$L$19,G604&lt;=$M$19),AND(G604&gt;=$N$19,G604&lt;=$O$19),AND(G604&gt;=$P$19,G604&lt;=$Q$19),AND(G604&gt;=$R$19,G604&lt;=$S$19),AND(G604&gt;=$T$19,G604&lt;=$U$19)),IF(COUNTIF(I240:I603,"Plein traitement")=90,"Demi-traitement","Plein traitement"),IF(OR(AND(G604&gt;=$D$8,G604&lt;=$E$8),AND(G604&gt;=$F$8,G604&lt;=$G$8),AND(G604&gt;=$H$8,G604&lt;=$I$8),AND(G604&gt;=$J$8,G604&lt;=$K$8),AND(G604&gt;=$L$8,G604&lt;=$M$8),AND(G604&gt;=$N$8,G604&lt;=$O$8),AND(G604&gt;=$P$8,G604&lt;=$Q$8),AND(G604&gt;=$R$8,G604&lt;=$S$8),AND(G604&gt;=$T$8,G604&lt;=$U$8)),IF(COUNTIF($H$537:H604,"CMO")&gt;90,"Demi-traitement","Plein traitement"),""))</f>
        <v/>
      </c>
    </row>
    <row r="605" spans="7:9" x14ac:dyDescent="0.25">
      <c r="G605" s="1">
        <v>43169</v>
      </c>
      <c r="H605" t="str">
        <f t="shared" si="12"/>
        <v/>
      </c>
      <c r="I605" s="2" t="str">
        <f>IF(OR(AND(G605&gt;=$D$19,G605&lt;=$E$19),AND(G605&gt;=$F$19,G605&lt;=$G$19),AND(G605&gt;=$H$19,G605&lt;=$I$19),AND(G605&gt;=$J$19,G605&lt;=$K$19),AND(G605&gt;=$L$19,G605&lt;=$M$19),AND(G605&gt;=$N$19,G605&lt;=$O$19),AND(G605&gt;=$P$19,G605&lt;=$Q$19),AND(G605&gt;=$R$19,G605&lt;=$S$19),AND(G605&gt;=$T$19,G605&lt;=$U$19)),IF(COUNTIF(I241:I604,"Plein traitement")=90,"Demi-traitement","Plein traitement"),IF(OR(AND(G605&gt;=$D$8,G605&lt;=$E$8),AND(G605&gt;=$F$8,G605&lt;=$G$8),AND(G605&gt;=$H$8,G605&lt;=$I$8),AND(G605&gt;=$J$8,G605&lt;=$K$8),AND(G605&gt;=$L$8,G605&lt;=$M$8),AND(G605&gt;=$N$8,G605&lt;=$O$8),AND(G605&gt;=$P$8,G605&lt;=$Q$8),AND(G605&gt;=$R$8,G605&lt;=$S$8),AND(G605&gt;=$T$8,G605&lt;=$U$8)),IF(COUNTIF($H$537:H605,"CMO")&gt;90,"Demi-traitement","Plein traitement"),""))</f>
        <v/>
      </c>
    </row>
    <row r="606" spans="7:9" x14ac:dyDescent="0.25">
      <c r="G606" s="1">
        <v>43170</v>
      </c>
      <c r="H606" t="str">
        <f t="shared" si="12"/>
        <v/>
      </c>
      <c r="I606" s="2" t="str">
        <f>IF(OR(AND(G606&gt;=$D$19,G606&lt;=$E$19),AND(G606&gt;=$F$19,G606&lt;=$G$19),AND(G606&gt;=$H$19,G606&lt;=$I$19),AND(G606&gt;=$J$19,G606&lt;=$K$19),AND(G606&gt;=$L$19,G606&lt;=$M$19),AND(G606&gt;=$N$19,G606&lt;=$O$19),AND(G606&gt;=$P$19,G606&lt;=$Q$19),AND(G606&gt;=$R$19,G606&lt;=$S$19),AND(G606&gt;=$T$19,G606&lt;=$U$19)),IF(COUNTIF(I242:I605,"Plein traitement")=90,"Demi-traitement","Plein traitement"),IF(OR(AND(G606&gt;=$D$8,G606&lt;=$E$8),AND(G606&gt;=$F$8,G606&lt;=$G$8),AND(G606&gt;=$H$8,G606&lt;=$I$8),AND(G606&gt;=$J$8,G606&lt;=$K$8),AND(G606&gt;=$L$8,G606&lt;=$M$8),AND(G606&gt;=$N$8,G606&lt;=$O$8),AND(G606&gt;=$P$8,G606&lt;=$Q$8),AND(G606&gt;=$R$8,G606&lt;=$S$8),AND(G606&gt;=$T$8,G606&lt;=$U$8)),IF(COUNTIF($H$537:H606,"CMO")&gt;90,"Demi-traitement","Plein traitement"),""))</f>
        <v/>
      </c>
    </row>
    <row r="607" spans="7:9" x14ac:dyDescent="0.25">
      <c r="G607" s="1">
        <v>43171</v>
      </c>
      <c r="H607" t="str">
        <f t="shared" si="12"/>
        <v/>
      </c>
      <c r="I607" s="2" t="str">
        <f>IF(OR(AND(G607&gt;=$D$19,G607&lt;=$E$19),AND(G607&gt;=$F$19,G607&lt;=$G$19),AND(G607&gt;=$H$19,G607&lt;=$I$19),AND(G607&gt;=$J$19,G607&lt;=$K$19),AND(G607&gt;=$L$19,G607&lt;=$M$19),AND(G607&gt;=$N$19,G607&lt;=$O$19),AND(G607&gt;=$P$19,G607&lt;=$Q$19),AND(G607&gt;=$R$19,G607&lt;=$S$19),AND(G607&gt;=$T$19,G607&lt;=$U$19)),IF(COUNTIF(I243:I606,"Plein traitement")=90,"Demi-traitement","Plein traitement"),IF(OR(AND(G607&gt;=$D$8,G607&lt;=$E$8),AND(G607&gt;=$F$8,G607&lt;=$G$8),AND(G607&gt;=$H$8,G607&lt;=$I$8),AND(G607&gt;=$J$8,G607&lt;=$K$8),AND(G607&gt;=$L$8,G607&lt;=$M$8),AND(G607&gt;=$N$8,G607&lt;=$O$8),AND(G607&gt;=$P$8,G607&lt;=$Q$8),AND(G607&gt;=$R$8,G607&lt;=$S$8),AND(G607&gt;=$T$8,G607&lt;=$U$8)),IF(COUNTIF($H$537:H607,"CMO")&gt;90,"Demi-traitement","Plein traitement"),""))</f>
        <v/>
      </c>
    </row>
    <row r="608" spans="7:9" x14ac:dyDescent="0.25">
      <c r="G608" s="1">
        <v>43172</v>
      </c>
      <c r="H608" t="str">
        <f t="shared" si="12"/>
        <v/>
      </c>
      <c r="I608" s="2" t="str">
        <f>IF(OR(AND(G608&gt;=$D$19,G608&lt;=$E$19),AND(G608&gt;=$F$19,G608&lt;=$G$19),AND(G608&gt;=$H$19,G608&lt;=$I$19),AND(G608&gt;=$J$19,G608&lt;=$K$19),AND(G608&gt;=$L$19,G608&lt;=$M$19),AND(G608&gt;=$N$19,G608&lt;=$O$19),AND(G608&gt;=$P$19,G608&lt;=$Q$19),AND(G608&gt;=$R$19,G608&lt;=$S$19),AND(G608&gt;=$T$19,G608&lt;=$U$19)),IF(COUNTIF(I244:I607,"Plein traitement")=90,"Demi-traitement","Plein traitement"),IF(OR(AND(G608&gt;=$D$8,G608&lt;=$E$8),AND(G608&gt;=$F$8,G608&lt;=$G$8),AND(G608&gt;=$H$8,G608&lt;=$I$8),AND(G608&gt;=$J$8,G608&lt;=$K$8),AND(G608&gt;=$L$8,G608&lt;=$M$8),AND(G608&gt;=$N$8,G608&lt;=$O$8),AND(G608&gt;=$P$8,G608&lt;=$Q$8),AND(G608&gt;=$R$8,G608&lt;=$S$8),AND(G608&gt;=$T$8,G608&lt;=$U$8)),IF(COUNTIF($H$537:H608,"CMO")&gt;90,"Demi-traitement","Plein traitement"),""))</f>
        <v/>
      </c>
    </row>
    <row r="609" spans="7:9" x14ac:dyDescent="0.25">
      <c r="G609" s="1">
        <v>43173</v>
      </c>
      <c r="H609" t="str">
        <f t="shared" si="12"/>
        <v/>
      </c>
      <c r="I609" s="2" t="str">
        <f>IF(OR(AND(G609&gt;=$D$19,G609&lt;=$E$19),AND(G609&gt;=$F$19,G609&lt;=$G$19),AND(G609&gt;=$H$19,G609&lt;=$I$19),AND(G609&gt;=$J$19,G609&lt;=$K$19),AND(G609&gt;=$L$19,G609&lt;=$M$19),AND(G609&gt;=$N$19,G609&lt;=$O$19),AND(G609&gt;=$P$19,G609&lt;=$Q$19),AND(G609&gt;=$R$19,G609&lt;=$S$19),AND(G609&gt;=$T$19,G609&lt;=$U$19)),IF(COUNTIF(I245:I608,"Plein traitement")=90,"Demi-traitement","Plein traitement"),IF(OR(AND(G609&gt;=$D$8,G609&lt;=$E$8),AND(G609&gt;=$F$8,G609&lt;=$G$8),AND(G609&gt;=$H$8,G609&lt;=$I$8),AND(G609&gt;=$J$8,G609&lt;=$K$8),AND(G609&gt;=$L$8,G609&lt;=$M$8),AND(G609&gt;=$N$8,G609&lt;=$O$8),AND(G609&gt;=$P$8,G609&lt;=$Q$8),AND(G609&gt;=$R$8,G609&lt;=$S$8),AND(G609&gt;=$T$8,G609&lt;=$U$8)),IF(COUNTIF($H$537:H609,"CMO")&gt;90,"Demi-traitement","Plein traitement"),""))</f>
        <v/>
      </c>
    </row>
    <row r="610" spans="7:9" x14ac:dyDescent="0.25">
      <c r="G610" s="1">
        <v>43174</v>
      </c>
      <c r="H610" t="str">
        <f t="shared" si="12"/>
        <v/>
      </c>
      <c r="I610" s="2" t="str">
        <f>IF(OR(AND(G610&gt;=$D$19,G610&lt;=$E$19),AND(G610&gt;=$F$19,G610&lt;=$G$19),AND(G610&gt;=$H$19,G610&lt;=$I$19),AND(G610&gt;=$J$19,G610&lt;=$K$19),AND(G610&gt;=$L$19,G610&lt;=$M$19),AND(G610&gt;=$N$19,G610&lt;=$O$19),AND(G610&gt;=$P$19,G610&lt;=$Q$19),AND(G610&gt;=$R$19,G610&lt;=$S$19),AND(G610&gt;=$T$19,G610&lt;=$U$19)),IF(COUNTIF(I246:I609,"Plein traitement")=90,"Demi-traitement","Plein traitement"),IF(OR(AND(G610&gt;=$D$8,G610&lt;=$E$8),AND(G610&gt;=$F$8,G610&lt;=$G$8),AND(G610&gt;=$H$8,G610&lt;=$I$8),AND(G610&gt;=$J$8,G610&lt;=$K$8),AND(G610&gt;=$L$8,G610&lt;=$M$8),AND(G610&gt;=$N$8,G610&lt;=$O$8),AND(G610&gt;=$P$8,G610&lt;=$Q$8),AND(G610&gt;=$R$8,G610&lt;=$S$8),AND(G610&gt;=$T$8,G610&lt;=$U$8)),IF(COUNTIF($H$537:H610,"CMO")&gt;90,"Demi-traitement","Plein traitement"),""))</f>
        <v/>
      </c>
    </row>
    <row r="611" spans="7:9" x14ac:dyDescent="0.25">
      <c r="G611" s="1">
        <v>43175</v>
      </c>
      <c r="H611" t="str">
        <f t="shared" si="12"/>
        <v/>
      </c>
      <c r="I611" s="2" t="str">
        <f>IF(OR(AND(G611&gt;=$D$19,G611&lt;=$E$19),AND(G611&gt;=$F$19,G611&lt;=$G$19),AND(G611&gt;=$H$19,G611&lt;=$I$19),AND(G611&gt;=$J$19,G611&lt;=$K$19),AND(G611&gt;=$L$19,G611&lt;=$M$19),AND(G611&gt;=$N$19,G611&lt;=$O$19),AND(G611&gt;=$P$19,G611&lt;=$Q$19),AND(G611&gt;=$R$19,G611&lt;=$S$19),AND(G611&gt;=$T$19,G611&lt;=$U$19)),IF(COUNTIF(I247:I610,"Plein traitement")=90,"Demi-traitement","Plein traitement"),IF(OR(AND(G611&gt;=$D$8,G611&lt;=$E$8),AND(G611&gt;=$F$8,G611&lt;=$G$8),AND(G611&gt;=$H$8,G611&lt;=$I$8),AND(G611&gt;=$J$8,G611&lt;=$K$8),AND(G611&gt;=$L$8,G611&lt;=$M$8),AND(G611&gt;=$N$8,G611&lt;=$O$8),AND(G611&gt;=$P$8,G611&lt;=$Q$8),AND(G611&gt;=$R$8,G611&lt;=$S$8),AND(G611&gt;=$T$8,G611&lt;=$U$8)),IF(COUNTIF($H$537:H611,"CMO")&gt;90,"Demi-traitement","Plein traitement"),""))</f>
        <v/>
      </c>
    </row>
    <row r="612" spans="7:9" x14ac:dyDescent="0.25">
      <c r="G612" s="1">
        <v>43176</v>
      </c>
      <c r="H612" t="str">
        <f t="shared" si="12"/>
        <v/>
      </c>
      <c r="I612" s="2" t="str">
        <f>IF(OR(AND(G612&gt;=$D$19,G612&lt;=$E$19),AND(G612&gt;=$F$19,G612&lt;=$G$19),AND(G612&gt;=$H$19,G612&lt;=$I$19),AND(G612&gt;=$J$19,G612&lt;=$K$19),AND(G612&gt;=$L$19,G612&lt;=$M$19),AND(G612&gt;=$N$19,G612&lt;=$O$19),AND(G612&gt;=$P$19,G612&lt;=$Q$19),AND(G612&gt;=$R$19,G612&lt;=$S$19),AND(G612&gt;=$T$19,G612&lt;=$U$19)),IF(COUNTIF(I248:I611,"Plein traitement")=90,"Demi-traitement","Plein traitement"),IF(OR(AND(G612&gt;=$D$8,G612&lt;=$E$8),AND(G612&gt;=$F$8,G612&lt;=$G$8),AND(G612&gt;=$H$8,G612&lt;=$I$8),AND(G612&gt;=$J$8,G612&lt;=$K$8),AND(G612&gt;=$L$8,G612&lt;=$M$8),AND(G612&gt;=$N$8,G612&lt;=$O$8),AND(G612&gt;=$P$8,G612&lt;=$Q$8),AND(G612&gt;=$R$8,G612&lt;=$S$8),AND(G612&gt;=$T$8,G612&lt;=$U$8)),IF(COUNTIF($H$537:H612,"CMO")&gt;90,"Demi-traitement","Plein traitement"),""))</f>
        <v/>
      </c>
    </row>
    <row r="613" spans="7:9" x14ac:dyDescent="0.25">
      <c r="G613" s="1">
        <v>43177</v>
      </c>
      <c r="H613" t="str">
        <f t="shared" si="12"/>
        <v/>
      </c>
      <c r="I613" s="2" t="str">
        <f>IF(OR(AND(G613&gt;=$D$19,G613&lt;=$E$19),AND(G613&gt;=$F$19,G613&lt;=$G$19),AND(G613&gt;=$H$19,G613&lt;=$I$19),AND(G613&gt;=$J$19,G613&lt;=$K$19),AND(G613&gt;=$L$19,G613&lt;=$M$19),AND(G613&gt;=$N$19,G613&lt;=$O$19),AND(G613&gt;=$P$19,G613&lt;=$Q$19),AND(G613&gt;=$R$19,G613&lt;=$S$19),AND(G613&gt;=$T$19,G613&lt;=$U$19)),IF(COUNTIF(I249:I612,"Plein traitement")=90,"Demi-traitement","Plein traitement"),IF(OR(AND(G613&gt;=$D$8,G613&lt;=$E$8),AND(G613&gt;=$F$8,G613&lt;=$G$8),AND(G613&gt;=$H$8,G613&lt;=$I$8),AND(G613&gt;=$J$8,G613&lt;=$K$8),AND(G613&gt;=$L$8,G613&lt;=$M$8),AND(G613&gt;=$N$8,G613&lt;=$O$8),AND(G613&gt;=$P$8,G613&lt;=$Q$8),AND(G613&gt;=$R$8,G613&lt;=$S$8),AND(G613&gt;=$T$8,G613&lt;=$U$8)),IF(COUNTIF($H$537:H613,"CMO")&gt;90,"Demi-traitement","Plein traitement"),""))</f>
        <v/>
      </c>
    </row>
    <row r="614" spans="7:9" x14ac:dyDescent="0.25">
      <c r="G614" s="1">
        <v>43178</v>
      </c>
      <c r="H614" t="str">
        <f t="shared" si="12"/>
        <v/>
      </c>
      <c r="I614" s="2" t="str">
        <f>IF(OR(AND(G614&gt;=$D$19,G614&lt;=$E$19),AND(G614&gt;=$F$19,G614&lt;=$G$19),AND(G614&gt;=$H$19,G614&lt;=$I$19),AND(G614&gt;=$J$19,G614&lt;=$K$19),AND(G614&gt;=$L$19,G614&lt;=$M$19),AND(G614&gt;=$N$19,G614&lt;=$O$19),AND(G614&gt;=$P$19,G614&lt;=$Q$19),AND(G614&gt;=$R$19,G614&lt;=$S$19),AND(G614&gt;=$T$19,G614&lt;=$U$19)),IF(COUNTIF(I250:I613,"Plein traitement")=90,"Demi-traitement","Plein traitement"),IF(OR(AND(G614&gt;=$D$8,G614&lt;=$E$8),AND(G614&gt;=$F$8,G614&lt;=$G$8),AND(G614&gt;=$H$8,G614&lt;=$I$8),AND(G614&gt;=$J$8,G614&lt;=$K$8),AND(G614&gt;=$L$8,G614&lt;=$M$8),AND(G614&gt;=$N$8,G614&lt;=$O$8),AND(G614&gt;=$P$8,G614&lt;=$Q$8),AND(G614&gt;=$R$8,G614&lt;=$S$8),AND(G614&gt;=$T$8,G614&lt;=$U$8)),IF(COUNTIF($H$537:H614,"CMO")&gt;90,"Demi-traitement","Plein traitement"),""))</f>
        <v/>
      </c>
    </row>
    <row r="615" spans="7:9" x14ac:dyDescent="0.25">
      <c r="G615" s="1">
        <v>43179</v>
      </c>
      <c r="H615" t="str">
        <f t="shared" si="12"/>
        <v/>
      </c>
      <c r="I615" s="2" t="str">
        <f>IF(OR(AND(G615&gt;=$D$19,G615&lt;=$E$19),AND(G615&gt;=$F$19,G615&lt;=$G$19),AND(G615&gt;=$H$19,G615&lt;=$I$19),AND(G615&gt;=$J$19,G615&lt;=$K$19),AND(G615&gt;=$L$19,G615&lt;=$M$19),AND(G615&gt;=$N$19,G615&lt;=$O$19),AND(G615&gt;=$P$19,G615&lt;=$Q$19),AND(G615&gt;=$R$19,G615&lt;=$S$19),AND(G615&gt;=$T$19,G615&lt;=$U$19)),IF(COUNTIF(I251:I614,"Plein traitement")=90,"Demi-traitement","Plein traitement"),IF(OR(AND(G615&gt;=$D$8,G615&lt;=$E$8),AND(G615&gt;=$F$8,G615&lt;=$G$8),AND(G615&gt;=$H$8,G615&lt;=$I$8),AND(G615&gt;=$J$8,G615&lt;=$K$8),AND(G615&gt;=$L$8,G615&lt;=$M$8),AND(G615&gt;=$N$8,G615&lt;=$O$8),AND(G615&gt;=$P$8,G615&lt;=$Q$8),AND(G615&gt;=$R$8,G615&lt;=$S$8),AND(G615&gt;=$T$8,G615&lt;=$U$8)),IF(COUNTIF($H$537:H615,"CMO")&gt;90,"Demi-traitement","Plein traitement"),""))</f>
        <v/>
      </c>
    </row>
    <row r="616" spans="7:9" x14ac:dyDescent="0.25">
      <c r="G616" s="1">
        <v>43180</v>
      </c>
      <c r="H616" t="str">
        <f t="shared" si="12"/>
        <v/>
      </c>
      <c r="I616" s="2" t="str">
        <f>IF(OR(AND(G616&gt;=$D$19,G616&lt;=$E$19),AND(G616&gt;=$F$19,G616&lt;=$G$19),AND(G616&gt;=$H$19,G616&lt;=$I$19),AND(G616&gt;=$J$19,G616&lt;=$K$19),AND(G616&gt;=$L$19,G616&lt;=$M$19),AND(G616&gt;=$N$19,G616&lt;=$O$19),AND(G616&gt;=$P$19,G616&lt;=$Q$19),AND(G616&gt;=$R$19,G616&lt;=$S$19),AND(G616&gt;=$T$19,G616&lt;=$U$19)),IF(COUNTIF(I252:I615,"Plein traitement")=90,"Demi-traitement","Plein traitement"),IF(OR(AND(G616&gt;=$D$8,G616&lt;=$E$8),AND(G616&gt;=$F$8,G616&lt;=$G$8),AND(G616&gt;=$H$8,G616&lt;=$I$8),AND(G616&gt;=$J$8,G616&lt;=$K$8),AND(G616&gt;=$L$8,G616&lt;=$M$8),AND(G616&gt;=$N$8,G616&lt;=$O$8),AND(G616&gt;=$P$8,G616&lt;=$Q$8),AND(G616&gt;=$R$8,G616&lt;=$S$8),AND(G616&gt;=$T$8,G616&lt;=$U$8)),IF(COUNTIF($H$537:H616,"CMO")&gt;90,"Demi-traitement","Plein traitement"),""))</f>
        <v/>
      </c>
    </row>
    <row r="617" spans="7:9" x14ac:dyDescent="0.25">
      <c r="G617" s="1">
        <v>43181</v>
      </c>
      <c r="H617" t="str">
        <f t="shared" si="12"/>
        <v/>
      </c>
      <c r="I617" s="2" t="str">
        <f>IF(OR(AND(G617&gt;=$D$19,G617&lt;=$E$19),AND(G617&gt;=$F$19,G617&lt;=$G$19),AND(G617&gt;=$H$19,G617&lt;=$I$19),AND(G617&gt;=$J$19,G617&lt;=$K$19),AND(G617&gt;=$L$19,G617&lt;=$M$19),AND(G617&gt;=$N$19,G617&lt;=$O$19),AND(G617&gt;=$P$19,G617&lt;=$Q$19),AND(G617&gt;=$R$19,G617&lt;=$S$19),AND(G617&gt;=$T$19,G617&lt;=$U$19)),IF(COUNTIF(I253:I616,"Plein traitement")=90,"Demi-traitement","Plein traitement"),IF(OR(AND(G617&gt;=$D$8,G617&lt;=$E$8),AND(G617&gt;=$F$8,G617&lt;=$G$8),AND(G617&gt;=$H$8,G617&lt;=$I$8),AND(G617&gt;=$J$8,G617&lt;=$K$8),AND(G617&gt;=$L$8,G617&lt;=$M$8),AND(G617&gt;=$N$8,G617&lt;=$O$8),AND(G617&gt;=$P$8,G617&lt;=$Q$8),AND(G617&gt;=$R$8,G617&lt;=$S$8),AND(G617&gt;=$T$8,G617&lt;=$U$8)),IF(COUNTIF($H$537:H617,"CMO")&gt;90,"Demi-traitement","Plein traitement"),""))</f>
        <v/>
      </c>
    </row>
    <row r="618" spans="7:9" x14ac:dyDescent="0.25">
      <c r="G618" s="1">
        <v>43182</v>
      </c>
      <c r="H618" t="str">
        <f t="shared" si="12"/>
        <v/>
      </c>
      <c r="I618" s="2" t="str">
        <f>IF(OR(AND(G618&gt;=$D$19,G618&lt;=$E$19),AND(G618&gt;=$F$19,G618&lt;=$G$19),AND(G618&gt;=$H$19,G618&lt;=$I$19),AND(G618&gt;=$J$19,G618&lt;=$K$19),AND(G618&gt;=$L$19,G618&lt;=$M$19),AND(G618&gt;=$N$19,G618&lt;=$O$19),AND(G618&gt;=$P$19,G618&lt;=$Q$19),AND(G618&gt;=$R$19,G618&lt;=$S$19),AND(G618&gt;=$T$19,G618&lt;=$U$19)),IF(COUNTIF(I254:I617,"Plein traitement")=90,"Demi-traitement","Plein traitement"),IF(OR(AND(G618&gt;=$D$8,G618&lt;=$E$8),AND(G618&gt;=$F$8,G618&lt;=$G$8),AND(G618&gt;=$H$8,G618&lt;=$I$8),AND(G618&gt;=$J$8,G618&lt;=$K$8),AND(G618&gt;=$L$8,G618&lt;=$M$8),AND(G618&gt;=$N$8,G618&lt;=$O$8),AND(G618&gt;=$P$8,G618&lt;=$Q$8),AND(G618&gt;=$R$8,G618&lt;=$S$8),AND(G618&gt;=$T$8,G618&lt;=$U$8)),IF(COUNTIF($H$537:H618,"CMO")&gt;90,"Demi-traitement","Plein traitement"),""))</f>
        <v/>
      </c>
    </row>
    <row r="619" spans="7:9" x14ac:dyDescent="0.25">
      <c r="G619" s="1">
        <v>43183</v>
      </c>
      <c r="H619" t="str">
        <f t="shared" si="12"/>
        <v/>
      </c>
      <c r="I619" s="2" t="str">
        <f>IF(OR(AND(G619&gt;=$D$19,G619&lt;=$E$19),AND(G619&gt;=$F$19,G619&lt;=$G$19),AND(G619&gt;=$H$19,G619&lt;=$I$19),AND(G619&gt;=$J$19,G619&lt;=$K$19),AND(G619&gt;=$L$19,G619&lt;=$M$19),AND(G619&gt;=$N$19,G619&lt;=$O$19),AND(G619&gt;=$P$19,G619&lt;=$Q$19),AND(G619&gt;=$R$19,G619&lt;=$S$19),AND(G619&gt;=$T$19,G619&lt;=$U$19)),IF(COUNTIF(I255:I618,"Plein traitement")=90,"Demi-traitement","Plein traitement"),IF(OR(AND(G619&gt;=$D$8,G619&lt;=$E$8),AND(G619&gt;=$F$8,G619&lt;=$G$8),AND(G619&gt;=$H$8,G619&lt;=$I$8),AND(G619&gt;=$J$8,G619&lt;=$K$8),AND(G619&gt;=$L$8,G619&lt;=$M$8),AND(G619&gt;=$N$8,G619&lt;=$O$8),AND(G619&gt;=$P$8,G619&lt;=$Q$8),AND(G619&gt;=$R$8,G619&lt;=$S$8),AND(G619&gt;=$T$8,G619&lt;=$U$8)),IF(COUNTIF($H$537:H619,"CMO")&gt;90,"Demi-traitement","Plein traitement"),""))</f>
        <v/>
      </c>
    </row>
    <row r="620" spans="7:9" x14ac:dyDescent="0.25">
      <c r="G620" s="1">
        <v>43184</v>
      </c>
      <c r="H620" t="str">
        <f t="shared" si="12"/>
        <v/>
      </c>
      <c r="I620" s="2" t="str">
        <f>IF(OR(AND(G620&gt;=$D$19,G620&lt;=$E$19),AND(G620&gt;=$F$19,G620&lt;=$G$19),AND(G620&gt;=$H$19,G620&lt;=$I$19),AND(G620&gt;=$J$19,G620&lt;=$K$19),AND(G620&gt;=$L$19,G620&lt;=$M$19),AND(G620&gt;=$N$19,G620&lt;=$O$19),AND(G620&gt;=$P$19,G620&lt;=$Q$19),AND(G620&gt;=$R$19,G620&lt;=$S$19),AND(G620&gt;=$T$19,G620&lt;=$U$19)),IF(COUNTIF(I256:I619,"Plein traitement")=90,"Demi-traitement","Plein traitement"),IF(OR(AND(G620&gt;=$D$8,G620&lt;=$E$8),AND(G620&gt;=$F$8,G620&lt;=$G$8),AND(G620&gt;=$H$8,G620&lt;=$I$8),AND(G620&gt;=$J$8,G620&lt;=$K$8),AND(G620&gt;=$L$8,G620&lt;=$M$8),AND(G620&gt;=$N$8,G620&lt;=$O$8),AND(G620&gt;=$P$8,G620&lt;=$Q$8),AND(G620&gt;=$R$8,G620&lt;=$S$8),AND(G620&gt;=$T$8,G620&lt;=$U$8)),IF(COUNTIF($H$537:H620,"CMO")&gt;90,"Demi-traitement","Plein traitement"),""))</f>
        <v/>
      </c>
    </row>
    <row r="621" spans="7:9" x14ac:dyDescent="0.25">
      <c r="G621" s="1">
        <v>43185</v>
      </c>
      <c r="H621" t="str">
        <f t="shared" ref="H621:H684" si="13">IF(OR(AND(G621&gt;=$D$8,G621&lt;=$E$8),AND(G621&gt;=$F$8,G621&lt;=$G$8),AND(G621&gt;=$H$8,G621&lt;=$I$8),AND(G621&gt;=$J$8,G621&lt;=$K$8),AND(G621&gt;=$L$8,G621&lt;=$M$8),AND(G621&gt;=$N$8,G621&lt;=$O$8),AND(G621&gt;=$P$8,G621&lt;=$Q$8),AND(G621&gt;=$R$8,G621&lt;=$S$8),AND(G621&gt;=$T$8,G621&lt;=$U$8)),"CMO","")</f>
        <v/>
      </c>
      <c r="I621" s="2" t="str">
        <f>IF(OR(AND(G621&gt;=$D$19,G621&lt;=$E$19),AND(G621&gt;=$F$19,G621&lt;=$G$19),AND(G621&gt;=$H$19,G621&lt;=$I$19),AND(G621&gt;=$J$19,G621&lt;=$K$19),AND(G621&gt;=$L$19,G621&lt;=$M$19),AND(G621&gt;=$N$19,G621&lt;=$O$19),AND(G621&gt;=$P$19,G621&lt;=$Q$19),AND(G621&gt;=$R$19,G621&lt;=$S$19),AND(G621&gt;=$T$19,G621&lt;=$U$19)),IF(COUNTIF(I257:I620,"Plein traitement")=90,"Demi-traitement","Plein traitement"),IF(OR(AND(G621&gt;=$D$8,G621&lt;=$E$8),AND(G621&gt;=$F$8,G621&lt;=$G$8),AND(G621&gt;=$H$8,G621&lt;=$I$8),AND(G621&gt;=$J$8,G621&lt;=$K$8),AND(G621&gt;=$L$8,G621&lt;=$M$8),AND(G621&gt;=$N$8,G621&lt;=$O$8),AND(G621&gt;=$P$8,G621&lt;=$Q$8),AND(G621&gt;=$R$8,G621&lt;=$S$8),AND(G621&gt;=$T$8,G621&lt;=$U$8)),IF(COUNTIF($H$537:H621,"CMO")&gt;90,"Demi-traitement","Plein traitement"),""))</f>
        <v/>
      </c>
    </row>
    <row r="622" spans="7:9" x14ac:dyDescent="0.25">
      <c r="G622" s="1">
        <v>43186</v>
      </c>
      <c r="H622" t="str">
        <f t="shared" si="13"/>
        <v/>
      </c>
      <c r="I622" s="2" t="str">
        <f>IF(OR(AND(G622&gt;=$D$19,G622&lt;=$E$19),AND(G622&gt;=$F$19,G622&lt;=$G$19),AND(G622&gt;=$H$19,G622&lt;=$I$19),AND(G622&gt;=$J$19,G622&lt;=$K$19),AND(G622&gt;=$L$19,G622&lt;=$M$19),AND(G622&gt;=$N$19,G622&lt;=$O$19),AND(G622&gt;=$P$19,G622&lt;=$Q$19),AND(G622&gt;=$R$19,G622&lt;=$S$19),AND(G622&gt;=$T$19,G622&lt;=$U$19)),IF(COUNTIF(I258:I621,"Plein traitement")=90,"Demi-traitement","Plein traitement"),IF(OR(AND(G622&gt;=$D$8,G622&lt;=$E$8),AND(G622&gt;=$F$8,G622&lt;=$G$8),AND(G622&gt;=$H$8,G622&lt;=$I$8),AND(G622&gt;=$J$8,G622&lt;=$K$8),AND(G622&gt;=$L$8,G622&lt;=$M$8),AND(G622&gt;=$N$8,G622&lt;=$O$8),AND(G622&gt;=$P$8,G622&lt;=$Q$8),AND(G622&gt;=$R$8,G622&lt;=$S$8),AND(G622&gt;=$T$8,G622&lt;=$U$8)),IF(COUNTIF($H$537:H622,"CMO")&gt;90,"Demi-traitement","Plein traitement"),""))</f>
        <v/>
      </c>
    </row>
    <row r="623" spans="7:9" x14ac:dyDescent="0.25">
      <c r="G623" s="1">
        <v>43187</v>
      </c>
      <c r="H623" t="str">
        <f t="shared" si="13"/>
        <v/>
      </c>
      <c r="I623" s="2" t="str">
        <f>IF(OR(AND(G623&gt;=$D$19,G623&lt;=$E$19),AND(G623&gt;=$F$19,G623&lt;=$G$19),AND(G623&gt;=$H$19,G623&lt;=$I$19),AND(G623&gt;=$J$19,G623&lt;=$K$19),AND(G623&gt;=$L$19,G623&lt;=$M$19),AND(G623&gt;=$N$19,G623&lt;=$O$19),AND(G623&gt;=$P$19,G623&lt;=$Q$19),AND(G623&gt;=$R$19,G623&lt;=$S$19),AND(G623&gt;=$T$19,G623&lt;=$U$19)),IF(COUNTIF(I259:I622,"Plein traitement")=90,"Demi-traitement","Plein traitement"),IF(OR(AND(G623&gt;=$D$8,G623&lt;=$E$8),AND(G623&gt;=$F$8,G623&lt;=$G$8),AND(G623&gt;=$H$8,G623&lt;=$I$8),AND(G623&gt;=$J$8,G623&lt;=$K$8),AND(G623&gt;=$L$8,G623&lt;=$M$8),AND(G623&gt;=$N$8,G623&lt;=$O$8),AND(G623&gt;=$P$8,G623&lt;=$Q$8),AND(G623&gt;=$R$8,G623&lt;=$S$8),AND(G623&gt;=$T$8,G623&lt;=$U$8)),IF(COUNTIF($H$537:H623,"CMO")&gt;90,"Demi-traitement","Plein traitement"),""))</f>
        <v/>
      </c>
    </row>
    <row r="624" spans="7:9" x14ac:dyDescent="0.25">
      <c r="G624" s="1">
        <v>43188</v>
      </c>
      <c r="H624" t="str">
        <f t="shared" si="13"/>
        <v/>
      </c>
      <c r="I624" s="2" t="str">
        <f>IF(OR(AND(G624&gt;=$D$19,G624&lt;=$E$19),AND(G624&gt;=$F$19,G624&lt;=$G$19),AND(G624&gt;=$H$19,G624&lt;=$I$19),AND(G624&gt;=$J$19,G624&lt;=$K$19),AND(G624&gt;=$L$19,G624&lt;=$M$19),AND(G624&gt;=$N$19,G624&lt;=$O$19),AND(G624&gt;=$P$19,G624&lt;=$Q$19),AND(G624&gt;=$R$19,G624&lt;=$S$19),AND(G624&gt;=$T$19,G624&lt;=$U$19)),IF(COUNTIF(I260:I623,"Plein traitement")=90,"Demi-traitement","Plein traitement"),IF(OR(AND(G624&gt;=$D$8,G624&lt;=$E$8),AND(G624&gt;=$F$8,G624&lt;=$G$8),AND(G624&gt;=$H$8,G624&lt;=$I$8),AND(G624&gt;=$J$8,G624&lt;=$K$8),AND(G624&gt;=$L$8,G624&lt;=$M$8),AND(G624&gt;=$N$8,G624&lt;=$O$8),AND(G624&gt;=$P$8,G624&lt;=$Q$8),AND(G624&gt;=$R$8,G624&lt;=$S$8),AND(G624&gt;=$T$8,G624&lt;=$U$8)),IF(COUNTIF($H$537:H624,"CMO")&gt;90,"Demi-traitement","Plein traitement"),""))</f>
        <v/>
      </c>
    </row>
    <row r="625" spans="7:9" x14ac:dyDescent="0.25">
      <c r="G625" s="1">
        <v>43189</v>
      </c>
      <c r="H625" t="str">
        <f t="shared" si="13"/>
        <v/>
      </c>
      <c r="I625" s="2" t="str">
        <f>IF(OR(AND(G625&gt;=$D$19,G625&lt;=$E$19),AND(G625&gt;=$F$19,G625&lt;=$G$19),AND(G625&gt;=$H$19,G625&lt;=$I$19),AND(G625&gt;=$J$19,G625&lt;=$K$19),AND(G625&gt;=$L$19,G625&lt;=$M$19),AND(G625&gt;=$N$19,G625&lt;=$O$19),AND(G625&gt;=$P$19,G625&lt;=$Q$19),AND(G625&gt;=$R$19,G625&lt;=$S$19),AND(G625&gt;=$T$19,G625&lt;=$U$19)),IF(COUNTIF(I261:I624,"Plein traitement")=90,"Demi-traitement","Plein traitement"),IF(OR(AND(G625&gt;=$D$8,G625&lt;=$E$8),AND(G625&gt;=$F$8,G625&lt;=$G$8),AND(G625&gt;=$H$8,G625&lt;=$I$8),AND(G625&gt;=$J$8,G625&lt;=$K$8),AND(G625&gt;=$L$8,G625&lt;=$M$8),AND(G625&gt;=$N$8,G625&lt;=$O$8),AND(G625&gt;=$P$8,G625&lt;=$Q$8),AND(G625&gt;=$R$8,G625&lt;=$S$8),AND(G625&gt;=$T$8,G625&lt;=$U$8)),IF(COUNTIF($H$537:H625,"CMO")&gt;90,"Demi-traitement","Plein traitement"),""))</f>
        <v/>
      </c>
    </row>
    <row r="626" spans="7:9" x14ac:dyDescent="0.25">
      <c r="G626" s="1">
        <v>43190</v>
      </c>
      <c r="H626" t="str">
        <f t="shared" si="13"/>
        <v/>
      </c>
      <c r="I626" s="2" t="str">
        <f>IF(OR(AND(G626&gt;=$D$19,G626&lt;=$E$19),AND(G626&gt;=$F$19,G626&lt;=$G$19),AND(G626&gt;=$H$19,G626&lt;=$I$19),AND(G626&gt;=$J$19,G626&lt;=$K$19),AND(G626&gt;=$L$19,G626&lt;=$M$19),AND(G626&gt;=$N$19,G626&lt;=$O$19),AND(G626&gt;=$P$19,G626&lt;=$Q$19),AND(G626&gt;=$R$19,G626&lt;=$S$19),AND(G626&gt;=$T$19,G626&lt;=$U$19)),IF(COUNTIF(I262:I625,"Plein traitement")=90,"Demi-traitement","Plein traitement"),IF(OR(AND(G626&gt;=$D$8,G626&lt;=$E$8),AND(G626&gt;=$F$8,G626&lt;=$G$8),AND(G626&gt;=$H$8,G626&lt;=$I$8),AND(G626&gt;=$J$8,G626&lt;=$K$8),AND(G626&gt;=$L$8,G626&lt;=$M$8),AND(G626&gt;=$N$8,G626&lt;=$O$8),AND(G626&gt;=$P$8,G626&lt;=$Q$8),AND(G626&gt;=$R$8,G626&lt;=$S$8),AND(G626&gt;=$T$8,G626&lt;=$U$8)),IF(COUNTIF($H$537:H626,"CMO")&gt;90,"Demi-traitement","Plein traitement"),""))</f>
        <v/>
      </c>
    </row>
    <row r="627" spans="7:9" x14ac:dyDescent="0.25">
      <c r="G627" s="1">
        <v>43191</v>
      </c>
      <c r="H627" t="str">
        <f t="shared" si="13"/>
        <v/>
      </c>
      <c r="I627" s="2" t="str">
        <f>IF(OR(AND(G627&gt;=$D$19,G627&lt;=$E$19),AND(G627&gt;=$F$19,G627&lt;=$G$19),AND(G627&gt;=$H$19,G627&lt;=$I$19),AND(G627&gt;=$J$19,G627&lt;=$K$19),AND(G627&gt;=$L$19,G627&lt;=$M$19),AND(G627&gt;=$N$19,G627&lt;=$O$19),AND(G627&gt;=$P$19,G627&lt;=$Q$19),AND(G627&gt;=$R$19,G627&lt;=$S$19),AND(G627&gt;=$T$19,G627&lt;=$U$19)),IF(COUNTIF(I263:I626,"Plein traitement")=90,"Demi-traitement","Plein traitement"),IF(OR(AND(G627&gt;=$D$8,G627&lt;=$E$8),AND(G627&gt;=$F$8,G627&lt;=$G$8),AND(G627&gt;=$H$8,G627&lt;=$I$8),AND(G627&gt;=$J$8,G627&lt;=$K$8),AND(G627&gt;=$L$8,G627&lt;=$M$8),AND(G627&gt;=$N$8,G627&lt;=$O$8),AND(G627&gt;=$P$8,G627&lt;=$Q$8),AND(G627&gt;=$R$8,G627&lt;=$S$8),AND(G627&gt;=$T$8,G627&lt;=$U$8)),IF(COUNTIF($H$537:H627,"CMO")&gt;90,"Demi-traitement","Plein traitement"),""))</f>
        <v/>
      </c>
    </row>
    <row r="628" spans="7:9" x14ac:dyDescent="0.25">
      <c r="G628" s="1">
        <v>43192</v>
      </c>
      <c r="H628" t="str">
        <f t="shared" si="13"/>
        <v/>
      </c>
      <c r="I628" s="2" t="str">
        <f>IF(OR(AND(G628&gt;=$D$19,G628&lt;=$E$19),AND(G628&gt;=$F$19,G628&lt;=$G$19),AND(G628&gt;=$H$19,G628&lt;=$I$19),AND(G628&gt;=$J$19,G628&lt;=$K$19),AND(G628&gt;=$L$19,G628&lt;=$M$19),AND(G628&gt;=$N$19,G628&lt;=$O$19),AND(G628&gt;=$P$19,G628&lt;=$Q$19),AND(G628&gt;=$R$19,G628&lt;=$S$19),AND(G628&gt;=$T$19,G628&lt;=$U$19)),IF(COUNTIF(I264:I627,"Plein traitement")=90,"Demi-traitement","Plein traitement"),IF(OR(AND(G628&gt;=$D$8,G628&lt;=$E$8),AND(G628&gt;=$F$8,G628&lt;=$G$8),AND(G628&gt;=$H$8,G628&lt;=$I$8),AND(G628&gt;=$J$8,G628&lt;=$K$8),AND(G628&gt;=$L$8,G628&lt;=$M$8),AND(G628&gt;=$N$8,G628&lt;=$O$8),AND(G628&gt;=$P$8,G628&lt;=$Q$8),AND(G628&gt;=$R$8,G628&lt;=$S$8),AND(G628&gt;=$T$8,G628&lt;=$U$8)),IF(COUNTIF($H$537:H628,"CMO")&gt;90,"Demi-traitement","Plein traitement"),""))</f>
        <v/>
      </c>
    </row>
    <row r="629" spans="7:9" x14ac:dyDescent="0.25">
      <c r="G629" s="1">
        <v>43193</v>
      </c>
      <c r="H629" t="str">
        <f t="shared" si="13"/>
        <v/>
      </c>
      <c r="I629" s="2" t="str">
        <f>IF(OR(AND(G629&gt;=$D$19,G629&lt;=$E$19),AND(G629&gt;=$F$19,G629&lt;=$G$19),AND(G629&gt;=$H$19,G629&lt;=$I$19),AND(G629&gt;=$J$19,G629&lt;=$K$19),AND(G629&gt;=$L$19,G629&lt;=$M$19),AND(G629&gt;=$N$19,G629&lt;=$O$19),AND(G629&gt;=$P$19,G629&lt;=$Q$19),AND(G629&gt;=$R$19,G629&lt;=$S$19),AND(G629&gt;=$T$19,G629&lt;=$U$19)),IF(COUNTIF(I265:I628,"Plein traitement")=90,"Demi-traitement","Plein traitement"),IF(OR(AND(G629&gt;=$D$8,G629&lt;=$E$8),AND(G629&gt;=$F$8,G629&lt;=$G$8),AND(G629&gt;=$H$8,G629&lt;=$I$8),AND(G629&gt;=$J$8,G629&lt;=$K$8),AND(G629&gt;=$L$8,G629&lt;=$M$8),AND(G629&gt;=$N$8,G629&lt;=$O$8),AND(G629&gt;=$P$8,G629&lt;=$Q$8),AND(G629&gt;=$R$8,G629&lt;=$S$8),AND(G629&gt;=$T$8,G629&lt;=$U$8)),IF(COUNTIF($H$537:H629,"CMO")&gt;90,"Demi-traitement","Plein traitement"),""))</f>
        <v/>
      </c>
    </row>
    <row r="630" spans="7:9" x14ac:dyDescent="0.25">
      <c r="G630" s="1">
        <v>43194</v>
      </c>
      <c r="H630" t="str">
        <f t="shared" si="13"/>
        <v/>
      </c>
      <c r="I630" s="2" t="str">
        <f>IF(OR(AND(G630&gt;=$D$19,G630&lt;=$E$19),AND(G630&gt;=$F$19,G630&lt;=$G$19),AND(G630&gt;=$H$19,G630&lt;=$I$19),AND(G630&gt;=$J$19,G630&lt;=$K$19),AND(G630&gt;=$L$19,G630&lt;=$M$19),AND(G630&gt;=$N$19,G630&lt;=$O$19),AND(G630&gt;=$P$19,G630&lt;=$Q$19),AND(G630&gt;=$R$19,G630&lt;=$S$19),AND(G630&gt;=$T$19,G630&lt;=$U$19)),IF(COUNTIF(I266:I629,"Plein traitement")=90,"Demi-traitement","Plein traitement"),IF(OR(AND(G630&gt;=$D$8,G630&lt;=$E$8),AND(G630&gt;=$F$8,G630&lt;=$G$8),AND(G630&gt;=$H$8,G630&lt;=$I$8),AND(G630&gt;=$J$8,G630&lt;=$K$8),AND(G630&gt;=$L$8,G630&lt;=$M$8),AND(G630&gt;=$N$8,G630&lt;=$O$8),AND(G630&gt;=$P$8,G630&lt;=$Q$8),AND(G630&gt;=$R$8,G630&lt;=$S$8),AND(G630&gt;=$T$8,G630&lt;=$U$8)),IF(COUNTIF($H$537:H630,"CMO")&gt;90,"Demi-traitement","Plein traitement"),""))</f>
        <v/>
      </c>
    </row>
    <row r="631" spans="7:9" x14ac:dyDescent="0.25">
      <c r="G631" s="1">
        <v>43195</v>
      </c>
      <c r="H631" t="str">
        <f t="shared" si="13"/>
        <v/>
      </c>
      <c r="I631" s="2" t="str">
        <f>IF(OR(AND(G631&gt;=$D$19,G631&lt;=$E$19),AND(G631&gt;=$F$19,G631&lt;=$G$19),AND(G631&gt;=$H$19,G631&lt;=$I$19),AND(G631&gt;=$J$19,G631&lt;=$K$19),AND(G631&gt;=$L$19,G631&lt;=$M$19),AND(G631&gt;=$N$19,G631&lt;=$O$19),AND(G631&gt;=$P$19,G631&lt;=$Q$19),AND(G631&gt;=$R$19,G631&lt;=$S$19),AND(G631&gt;=$T$19,G631&lt;=$U$19)),IF(COUNTIF(I267:I630,"Plein traitement")=90,"Demi-traitement","Plein traitement"),IF(OR(AND(G631&gt;=$D$8,G631&lt;=$E$8),AND(G631&gt;=$F$8,G631&lt;=$G$8),AND(G631&gt;=$H$8,G631&lt;=$I$8),AND(G631&gt;=$J$8,G631&lt;=$K$8),AND(G631&gt;=$L$8,G631&lt;=$M$8),AND(G631&gt;=$N$8,G631&lt;=$O$8),AND(G631&gt;=$P$8,G631&lt;=$Q$8),AND(G631&gt;=$R$8,G631&lt;=$S$8),AND(G631&gt;=$T$8,G631&lt;=$U$8)),IF(COUNTIF($H$537:H631,"CMO")&gt;90,"Demi-traitement","Plein traitement"),""))</f>
        <v/>
      </c>
    </row>
    <row r="632" spans="7:9" x14ac:dyDescent="0.25">
      <c r="G632" s="1">
        <v>43196</v>
      </c>
      <c r="H632" t="str">
        <f t="shared" si="13"/>
        <v/>
      </c>
      <c r="I632" s="2" t="str">
        <f>IF(OR(AND(G632&gt;=$D$19,G632&lt;=$E$19),AND(G632&gt;=$F$19,G632&lt;=$G$19),AND(G632&gt;=$H$19,G632&lt;=$I$19),AND(G632&gt;=$J$19,G632&lt;=$K$19),AND(G632&gt;=$L$19,G632&lt;=$M$19),AND(G632&gt;=$N$19,G632&lt;=$O$19),AND(G632&gt;=$P$19,G632&lt;=$Q$19),AND(G632&gt;=$R$19,G632&lt;=$S$19),AND(G632&gt;=$T$19,G632&lt;=$U$19)),IF(COUNTIF(I268:I631,"Plein traitement")=90,"Demi-traitement","Plein traitement"),IF(OR(AND(G632&gt;=$D$8,G632&lt;=$E$8),AND(G632&gt;=$F$8,G632&lt;=$G$8),AND(G632&gt;=$H$8,G632&lt;=$I$8),AND(G632&gt;=$J$8,G632&lt;=$K$8),AND(G632&gt;=$L$8,G632&lt;=$M$8),AND(G632&gt;=$N$8,G632&lt;=$O$8),AND(G632&gt;=$P$8,G632&lt;=$Q$8),AND(G632&gt;=$R$8,G632&lt;=$S$8),AND(G632&gt;=$T$8,G632&lt;=$U$8)),IF(COUNTIF($H$537:H632,"CMO")&gt;90,"Demi-traitement","Plein traitement"),""))</f>
        <v/>
      </c>
    </row>
    <row r="633" spans="7:9" x14ac:dyDescent="0.25">
      <c r="G633" s="1">
        <v>43197</v>
      </c>
      <c r="H633" t="str">
        <f t="shared" si="13"/>
        <v/>
      </c>
      <c r="I633" s="2" t="str">
        <f>IF(OR(AND(G633&gt;=$D$19,G633&lt;=$E$19),AND(G633&gt;=$F$19,G633&lt;=$G$19),AND(G633&gt;=$H$19,G633&lt;=$I$19),AND(G633&gt;=$J$19,G633&lt;=$K$19),AND(G633&gt;=$L$19,G633&lt;=$M$19),AND(G633&gt;=$N$19,G633&lt;=$O$19),AND(G633&gt;=$P$19,G633&lt;=$Q$19),AND(G633&gt;=$R$19,G633&lt;=$S$19),AND(G633&gt;=$T$19,G633&lt;=$U$19)),IF(COUNTIF(I269:I632,"Plein traitement")=90,"Demi-traitement","Plein traitement"),IF(OR(AND(G633&gt;=$D$8,G633&lt;=$E$8),AND(G633&gt;=$F$8,G633&lt;=$G$8),AND(G633&gt;=$H$8,G633&lt;=$I$8),AND(G633&gt;=$J$8,G633&lt;=$K$8),AND(G633&gt;=$L$8,G633&lt;=$M$8),AND(G633&gt;=$N$8,G633&lt;=$O$8),AND(G633&gt;=$P$8,G633&lt;=$Q$8),AND(G633&gt;=$R$8,G633&lt;=$S$8),AND(G633&gt;=$T$8,G633&lt;=$U$8)),IF(COUNTIF($H$537:H633,"CMO")&gt;90,"Demi-traitement","Plein traitement"),""))</f>
        <v/>
      </c>
    </row>
    <row r="634" spans="7:9" x14ac:dyDescent="0.25">
      <c r="G634" s="1">
        <v>43198</v>
      </c>
      <c r="H634" t="str">
        <f t="shared" si="13"/>
        <v/>
      </c>
      <c r="I634" s="2" t="str">
        <f>IF(OR(AND(G634&gt;=$D$19,G634&lt;=$E$19),AND(G634&gt;=$F$19,G634&lt;=$G$19),AND(G634&gt;=$H$19,G634&lt;=$I$19),AND(G634&gt;=$J$19,G634&lt;=$K$19),AND(G634&gt;=$L$19,G634&lt;=$M$19),AND(G634&gt;=$N$19,G634&lt;=$O$19),AND(G634&gt;=$P$19,G634&lt;=$Q$19),AND(G634&gt;=$R$19,G634&lt;=$S$19),AND(G634&gt;=$T$19,G634&lt;=$U$19)),IF(COUNTIF(I270:I633,"Plein traitement")=90,"Demi-traitement","Plein traitement"),IF(OR(AND(G634&gt;=$D$8,G634&lt;=$E$8),AND(G634&gt;=$F$8,G634&lt;=$G$8),AND(G634&gt;=$H$8,G634&lt;=$I$8),AND(G634&gt;=$J$8,G634&lt;=$K$8),AND(G634&gt;=$L$8,G634&lt;=$M$8),AND(G634&gt;=$N$8,G634&lt;=$O$8),AND(G634&gt;=$P$8,G634&lt;=$Q$8),AND(G634&gt;=$R$8,G634&lt;=$S$8),AND(G634&gt;=$T$8,G634&lt;=$U$8)),IF(COUNTIF($H$537:H634,"CMO")&gt;90,"Demi-traitement","Plein traitement"),""))</f>
        <v/>
      </c>
    </row>
    <row r="635" spans="7:9" x14ac:dyDescent="0.25">
      <c r="G635" s="1">
        <v>43199</v>
      </c>
      <c r="H635" t="str">
        <f t="shared" si="13"/>
        <v/>
      </c>
      <c r="I635" s="2" t="str">
        <f>IF(OR(AND(G635&gt;=$D$19,G635&lt;=$E$19),AND(G635&gt;=$F$19,G635&lt;=$G$19),AND(G635&gt;=$H$19,G635&lt;=$I$19),AND(G635&gt;=$J$19,G635&lt;=$K$19),AND(G635&gt;=$L$19,G635&lt;=$M$19),AND(G635&gt;=$N$19,G635&lt;=$O$19),AND(G635&gt;=$P$19,G635&lt;=$Q$19),AND(G635&gt;=$R$19,G635&lt;=$S$19),AND(G635&gt;=$T$19,G635&lt;=$U$19)),IF(COUNTIF(I271:I634,"Plein traitement")=90,"Demi-traitement","Plein traitement"),IF(OR(AND(G635&gt;=$D$8,G635&lt;=$E$8),AND(G635&gt;=$F$8,G635&lt;=$G$8),AND(G635&gt;=$H$8,G635&lt;=$I$8),AND(G635&gt;=$J$8,G635&lt;=$K$8),AND(G635&gt;=$L$8,G635&lt;=$M$8),AND(G635&gt;=$N$8,G635&lt;=$O$8),AND(G635&gt;=$P$8,G635&lt;=$Q$8),AND(G635&gt;=$R$8,G635&lt;=$S$8),AND(G635&gt;=$T$8,G635&lt;=$U$8)),IF(COUNTIF($H$537:H635,"CMO")&gt;90,"Demi-traitement","Plein traitement"),""))</f>
        <v/>
      </c>
    </row>
    <row r="636" spans="7:9" x14ac:dyDescent="0.25">
      <c r="G636" s="1">
        <v>43200</v>
      </c>
      <c r="H636" t="str">
        <f t="shared" si="13"/>
        <v/>
      </c>
      <c r="I636" s="2" t="str">
        <f>IF(OR(AND(G636&gt;=$D$19,G636&lt;=$E$19),AND(G636&gt;=$F$19,G636&lt;=$G$19),AND(G636&gt;=$H$19,G636&lt;=$I$19),AND(G636&gt;=$J$19,G636&lt;=$K$19),AND(G636&gt;=$L$19,G636&lt;=$M$19),AND(G636&gt;=$N$19,G636&lt;=$O$19),AND(G636&gt;=$P$19,G636&lt;=$Q$19),AND(G636&gt;=$R$19,G636&lt;=$S$19),AND(G636&gt;=$T$19,G636&lt;=$U$19)),IF(COUNTIF(I272:I635,"Plein traitement")=90,"Demi-traitement","Plein traitement"),IF(OR(AND(G636&gt;=$D$8,G636&lt;=$E$8),AND(G636&gt;=$F$8,G636&lt;=$G$8),AND(G636&gt;=$H$8,G636&lt;=$I$8),AND(G636&gt;=$J$8,G636&lt;=$K$8),AND(G636&gt;=$L$8,G636&lt;=$M$8),AND(G636&gt;=$N$8,G636&lt;=$O$8),AND(G636&gt;=$P$8,G636&lt;=$Q$8),AND(G636&gt;=$R$8,G636&lt;=$S$8),AND(G636&gt;=$T$8,G636&lt;=$U$8)),IF(COUNTIF($H$537:H636,"CMO")&gt;90,"Demi-traitement","Plein traitement"),""))</f>
        <v/>
      </c>
    </row>
    <row r="637" spans="7:9" x14ac:dyDescent="0.25">
      <c r="G637" s="1">
        <v>43201</v>
      </c>
      <c r="H637" t="str">
        <f t="shared" si="13"/>
        <v/>
      </c>
      <c r="I637" s="2" t="str">
        <f>IF(OR(AND(G637&gt;=$D$19,G637&lt;=$E$19),AND(G637&gt;=$F$19,G637&lt;=$G$19),AND(G637&gt;=$H$19,G637&lt;=$I$19),AND(G637&gt;=$J$19,G637&lt;=$K$19),AND(G637&gt;=$L$19,G637&lt;=$M$19),AND(G637&gt;=$N$19,G637&lt;=$O$19),AND(G637&gt;=$P$19,G637&lt;=$Q$19),AND(G637&gt;=$R$19,G637&lt;=$S$19),AND(G637&gt;=$T$19,G637&lt;=$U$19)),IF(COUNTIF(I273:I636,"Plein traitement")=90,"Demi-traitement","Plein traitement"),IF(OR(AND(G637&gt;=$D$8,G637&lt;=$E$8),AND(G637&gt;=$F$8,G637&lt;=$G$8),AND(G637&gt;=$H$8,G637&lt;=$I$8),AND(G637&gt;=$J$8,G637&lt;=$K$8),AND(G637&gt;=$L$8,G637&lt;=$M$8),AND(G637&gt;=$N$8,G637&lt;=$O$8),AND(G637&gt;=$P$8,G637&lt;=$Q$8),AND(G637&gt;=$R$8,G637&lt;=$S$8),AND(G637&gt;=$T$8,G637&lt;=$U$8)),IF(COUNTIF($H$537:H637,"CMO")&gt;90,"Demi-traitement","Plein traitement"),""))</f>
        <v/>
      </c>
    </row>
    <row r="638" spans="7:9" x14ac:dyDescent="0.25">
      <c r="G638" s="1">
        <v>43202</v>
      </c>
      <c r="H638" t="str">
        <f t="shared" si="13"/>
        <v/>
      </c>
      <c r="I638" s="2" t="str">
        <f>IF(OR(AND(G638&gt;=$D$19,G638&lt;=$E$19),AND(G638&gt;=$F$19,G638&lt;=$G$19),AND(G638&gt;=$H$19,G638&lt;=$I$19),AND(G638&gt;=$J$19,G638&lt;=$K$19),AND(G638&gt;=$L$19,G638&lt;=$M$19),AND(G638&gt;=$N$19,G638&lt;=$O$19),AND(G638&gt;=$P$19,G638&lt;=$Q$19),AND(G638&gt;=$R$19,G638&lt;=$S$19),AND(G638&gt;=$T$19,G638&lt;=$U$19)),IF(COUNTIF(I274:I637,"Plein traitement")=90,"Demi-traitement","Plein traitement"),IF(OR(AND(G638&gt;=$D$8,G638&lt;=$E$8),AND(G638&gt;=$F$8,G638&lt;=$G$8),AND(G638&gt;=$H$8,G638&lt;=$I$8),AND(G638&gt;=$J$8,G638&lt;=$K$8),AND(G638&gt;=$L$8,G638&lt;=$M$8),AND(G638&gt;=$N$8,G638&lt;=$O$8),AND(G638&gt;=$P$8,G638&lt;=$Q$8),AND(G638&gt;=$R$8,G638&lt;=$S$8),AND(G638&gt;=$T$8,G638&lt;=$U$8)),IF(COUNTIF($H$537:H638,"CMO")&gt;90,"Demi-traitement","Plein traitement"),""))</f>
        <v/>
      </c>
    </row>
    <row r="639" spans="7:9" x14ac:dyDescent="0.25">
      <c r="G639" s="1">
        <v>43203</v>
      </c>
      <c r="H639" t="str">
        <f t="shared" si="13"/>
        <v/>
      </c>
      <c r="I639" s="2" t="str">
        <f>IF(OR(AND(G639&gt;=$D$19,G639&lt;=$E$19),AND(G639&gt;=$F$19,G639&lt;=$G$19),AND(G639&gt;=$H$19,G639&lt;=$I$19),AND(G639&gt;=$J$19,G639&lt;=$K$19),AND(G639&gt;=$L$19,G639&lt;=$M$19),AND(G639&gt;=$N$19,G639&lt;=$O$19),AND(G639&gt;=$P$19,G639&lt;=$Q$19),AND(G639&gt;=$R$19,G639&lt;=$S$19),AND(G639&gt;=$T$19,G639&lt;=$U$19)),IF(COUNTIF(I275:I638,"Plein traitement")=90,"Demi-traitement","Plein traitement"),IF(OR(AND(G639&gt;=$D$8,G639&lt;=$E$8),AND(G639&gt;=$F$8,G639&lt;=$G$8),AND(G639&gt;=$H$8,G639&lt;=$I$8),AND(G639&gt;=$J$8,G639&lt;=$K$8),AND(G639&gt;=$L$8,G639&lt;=$M$8),AND(G639&gt;=$N$8,G639&lt;=$O$8),AND(G639&gt;=$P$8,G639&lt;=$Q$8),AND(G639&gt;=$R$8,G639&lt;=$S$8),AND(G639&gt;=$T$8,G639&lt;=$U$8)),IF(COUNTIF($H$537:H639,"CMO")&gt;90,"Demi-traitement","Plein traitement"),""))</f>
        <v/>
      </c>
    </row>
    <row r="640" spans="7:9" x14ac:dyDescent="0.25">
      <c r="G640" s="1">
        <v>43204</v>
      </c>
      <c r="H640" t="str">
        <f t="shared" si="13"/>
        <v/>
      </c>
      <c r="I640" s="2" t="str">
        <f>IF(OR(AND(G640&gt;=$D$19,G640&lt;=$E$19),AND(G640&gt;=$F$19,G640&lt;=$G$19),AND(G640&gt;=$H$19,G640&lt;=$I$19),AND(G640&gt;=$J$19,G640&lt;=$K$19),AND(G640&gt;=$L$19,G640&lt;=$M$19),AND(G640&gt;=$N$19,G640&lt;=$O$19),AND(G640&gt;=$P$19,G640&lt;=$Q$19),AND(G640&gt;=$R$19,G640&lt;=$S$19),AND(G640&gt;=$T$19,G640&lt;=$U$19)),IF(COUNTIF(I276:I639,"Plein traitement")=90,"Demi-traitement","Plein traitement"),IF(OR(AND(G640&gt;=$D$8,G640&lt;=$E$8),AND(G640&gt;=$F$8,G640&lt;=$G$8),AND(G640&gt;=$H$8,G640&lt;=$I$8),AND(G640&gt;=$J$8,G640&lt;=$K$8),AND(G640&gt;=$L$8,G640&lt;=$M$8),AND(G640&gt;=$N$8,G640&lt;=$O$8),AND(G640&gt;=$P$8,G640&lt;=$Q$8),AND(G640&gt;=$R$8,G640&lt;=$S$8),AND(G640&gt;=$T$8,G640&lt;=$U$8)),IF(COUNTIF($H$537:H640,"CMO")&gt;90,"Demi-traitement","Plein traitement"),""))</f>
        <v/>
      </c>
    </row>
    <row r="641" spans="7:9" x14ac:dyDescent="0.25">
      <c r="G641" s="1">
        <v>43205</v>
      </c>
      <c r="H641" t="str">
        <f t="shared" si="13"/>
        <v/>
      </c>
      <c r="I641" s="2" t="str">
        <f>IF(OR(AND(G641&gt;=$D$19,G641&lt;=$E$19),AND(G641&gt;=$F$19,G641&lt;=$G$19),AND(G641&gt;=$H$19,G641&lt;=$I$19),AND(G641&gt;=$J$19,G641&lt;=$K$19),AND(G641&gt;=$L$19,G641&lt;=$M$19),AND(G641&gt;=$N$19,G641&lt;=$O$19),AND(G641&gt;=$P$19,G641&lt;=$Q$19),AND(G641&gt;=$R$19,G641&lt;=$S$19),AND(G641&gt;=$T$19,G641&lt;=$U$19)),IF(COUNTIF(I277:I640,"Plein traitement")=90,"Demi-traitement","Plein traitement"),IF(OR(AND(G641&gt;=$D$8,G641&lt;=$E$8),AND(G641&gt;=$F$8,G641&lt;=$G$8),AND(G641&gt;=$H$8,G641&lt;=$I$8),AND(G641&gt;=$J$8,G641&lt;=$K$8),AND(G641&gt;=$L$8,G641&lt;=$M$8),AND(G641&gt;=$N$8,G641&lt;=$O$8),AND(G641&gt;=$P$8,G641&lt;=$Q$8),AND(G641&gt;=$R$8,G641&lt;=$S$8),AND(G641&gt;=$T$8,G641&lt;=$U$8)),IF(COUNTIF($H$537:H641,"CMO")&gt;90,"Demi-traitement","Plein traitement"),""))</f>
        <v/>
      </c>
    </row>
    <row r="642" spans="7:9" x14ac:dyDescent="0.25">
      <c r="G642" s="1">
        <v>43206</v>
      </c>
      <c r="H642" t="str">
        <f t="shared" si="13"/>
        <v/>
      </c>
      <c r="I642" s="2" t="str">
        <f>IF(OR(AND(G642&gt;=$D$19,G642&lt;=$E$19),AND(G642&gt;=$F$19,G642&lt;=$G$19),AND(G642&gt;=$H$19,G642&lt;=$I$19),AND(G642&gt;=$J$19,G642&lt;=$K$19),AND(G642&gt;=$L$19,G642&lt;=$M$19),AND(G642&gt;=$N$19,G642&lt;=$O$19),AND(G642&gt;=$P$19,G642&lt;=$Q$19),AND(G642&gt;=$R$19,G642&lt;=$S$19),AND(G642&gt;=$T$19,G642&lt;=$U$19)),IF(COUNTIF(I278:I641,"Plein traitement")=90,"Demi-traitement","Plein traitement"),IF(OR(AND(G642&gt;=$D$8,G642&lt;=$E$8),AND(G642&gt;=$F$8,G642&lt;=$G$8),AND(G642&gt;=$H$8,G642&lt;=$I$8),AND(G642&gt;=$J$8,G642&lt;=$K$8),AND(G642&gt;=$L$8,G642&lt;=$M$8),AND(G642&gt;=$N$8,G642&lt;=$O$8),AND(G642&gt;=$P$8,G642&lt;=$Q$8),AND(G642&gt;=$R$8,G642&lt;=$S$8),AND(G642&gt;=$T$8,G642&lt;=$U$8)),IF(COUNTIF($H$537:H642,"CMO")&gt;90,"Demi-traitement","Plein traitement"),""))</f>
        <v/>
      </c>
    </row>
    <row r="643" spans="7:9" x14ac:dyDescent="0.25">
      <c r="G643" s="1">
        <v>43207</v>
      </c>
      <c r="H643" t="str">
        <f t="shared" si="13"/>
        <v/>
      </c>
      <c r="I643" s="2" t="str">
        <f>IF(OR(AND(G643&gt;=$D$19,G643&lt;=$E$19),AND(G643&gt;=$F$19,G643&lt;=$G$19),AND(G643&gt;=$H$19,G643&lt;=$I$19),AND(G643&gt;=$J$19,G643&lt;=$K$19),AND(G643&gt;=$L$19,G643&lt;=$M$19),AND(G643&gt;=$N$19,G643&lt;=$O$19),AND(G643&gt;=$P$19,G643&lt;=$Q$19),AND(G643&gt;=$R$19,G643&lt;=$S$19),AND(G643&gt;=$T$19,G643&lt;=$U$19)),IF(COUNTIF(I279:I642,"Plein traitement")=90,"Demi-traitement","Plein traitement"),IF(OR(AND(G643&gt;=$D$8,G643&lt;=$E$8),AND(G643&gt;=$F$8,G643&lt;=$G$8),AND(G643&gt;=$H$8,G643&lt;=$I$8),AND(G643&gt;=$J$8,G643&lt;=$K$8),AND(G643&gt;=$L$8,G643&lt;=$M$8),AND(G643&gt;=$N$8,G643&lt;=$O$8),AND(G643&gt;=$P$8,G643&lt;=$Q$8),AND(G643&gt;=$R$8,G643&lt;=$S$8),AND(G643&gt;=$T$8,G643&lt;=$U$8)),IF(COUNTIF($H$537:H643,"CMO")&gt;90,"Demi-traitement","Plein traitement"),""))</f>
        <v/>
      </c>
    </row>
    <row r="644" spans="7:9" x14ac:dyDescent="0.25">
      <c r="G644" s="1">
        <v>43208</v>
      </c>
      <c r="H644" t="str">
        <f t="shared" si="13"/>
        <v/>
      </c>
      <c r="I644" s="2" t="str">
        <f>IF(OR(AND(G644&gt;=$D$19,G644&lt;=$E$19),AND(G644&gt;=$F$19,G644&lt;=$G$19),AND(G644&gt;=$H$19,G644&lt;=$I$19),AND(G644&gt;=$J$19,G644&lt;=$K$19),AND(G644&gt;=$L$19,G644&lt;=$M$19),AND(G644&gt;=$N$19,G644&lt;=$O$19),AND(G644&gt;=$P$19,G644&lt;=$Q$19),AND(G644&gt;=$R$19,G644&lt;=$S$19),AND(G644&gt;=$T$19,G644&lt;=$U$19)),IF(COUNTIF(I280:I643,"Plein traitement")=90,"Demi-traitement","Plein traitement"),IF(OR(AND(G644&gt;=$D$8,G644&lt;=$E$8),AND(G644&gt;=$F$8,G644&lt;=$G$8),AND(G644&gt;=$H$8,G644&lt;=$I$8),AND(G644&gt;=$J$8,G644&lt;=$K$8),AND(G644&gt;=$L$8,G644&lt;=$M$8),AND(G644&gt;=$N$8,G644&lt;=$O$8),AND(G644&gt;=$P$8,G644&lt;=$Q$8),AND(G644&gt;=$R$8,G644&lt;=$S$8),AND(G644&gt;=$T$8,G644&lt;=$U$8)),IF(COUNTIF($H$537:H644,"CMO")&gt;90,"Demi-traitement","Plein traitement"),""))</f>
        <v/>
      </c>
    </row>
    <row r="645" spans="7:9" x14ac:dyDescent="0.25">
      <c r="G645" s="1">
        <v>43209</v>
      </c>
      <c r="H645" t="str">
        <f t="shared" si="13"/>
        <v/>
      </c>
      <c r="I645" s="2" t="str">
        <f>IF(OR(AND(G645&gt;=$D$19,G645&lt;=$E$19),AND(G645&gt;=$F$19,G645&lt;=$G$19),AND(G645&gt;=$H$19,G645&lt;=$I$19),AND(G645&gt;=$J$19,G645&lt;=$K$19),AND(G645&gt;=$L$19,G645&lt;=$M$19),AND(G645&gt;=$N$19,G645&lt;=$O$19),AND(G645&gt;=$P$19,G645&lt;=$Q$19),AND(G645&gt;=$R$19,G645&lt;=$S$19),AND(G645&gt;=$T$19,G645&lt;=$U$19)),IF(COUNTIF(I281:I644,"Plein traitement")=90,"Demi-traitement","Plein traitement"),IF(OR(AND(G645&gt;=$D$8,G645&lt;=$E$8),AND(G645&gt;=$F$8,G645&lt;=$G$8),AND(G645&gt;=$H$8,G645&lt;=$I$8),AND(G645&gt;=$J$8,G645&lt;=$K$8),AND(G645&gt;=$L$8,G645&lt;=$M$8),AND(G645&gt;=$N$8,G645&lt;=$O$8),AND(G645&gt;=$P$8,G645&lt;=$Q$8),AND(G645&gt;=$R$8,G645&lt;=$S$8),AND(G645&gt;=$T$8,G645&lt;=$U$8)),IF(COUNTIF($H$537:H645,"CMO")&gt;90,"Demi-traitement","Plein traitement"),""))</f>
        <v/>
      </c>
    </row>
    <row r="646" spans="7:9" x14ac:dyDescent="0.25">
      <c r="G646" s="1">
        <v>43210</v>
      </c>
      <c r="H646" t="str">
        <f t="shared" si="13"/>
        <v/>
      </c>
      <c r="I646" s="2" t="str">
        <f>IF(OR(AND(G646&gt;=$D$19,G646&lt;=$E$19),AND(G646&gt;=$F$19,G646&lt;=$G$19),AND(G646&gt;=$H$19,G646&lt;=$I$19),AND(G646&gt;=$J$19,G646&lt;=$K$19),AND(G646&gt;=$L$19,G646&lt;=$M$19),AND(G646&gt;=$N$19,G646&lt;=$O$19),AND(G646&gt;=$P$19,G646&lt;=$Q$19),AND(G646&gt;=$R$19,G646&lt;=$S$19),AND(G646&gt;=$T$19,G646&lt;=$U$19)),IF(COUNTIF(I282:I645,"Plein traitement")=90,"Demi-traitement","Plein traitement"),IF(OR(AND(G646&gt;=$D$8,G646&lt;=$E$8),AND(G646&gt;=$F$8,G646&lt;=$G$8),AND(G646&gt;=$H$8,G646&lt;=$I$8),AND(G646&gt;=$J$8,G646&lt;=$K$8),AND(G646&gt;=$L$8,G646&lt;=$M$8),AND(G646&gt;=$N$8,G646&lt;=$O$8),AND(G646&gt;=$P$8,G646&lt;=$Q$8),AND(G646&gt;=$R$8,G646&lt;=$S$8),AND(G646&gt;=$T$8,G646&lt;=$U$8)),IF(COUNTIF($H$537:H646,"CMO")&gt;90,"Demi-traitement","Plein traitement"),""))</f>
        <v/>
      </c>
    </row>
    <row r="647" spans="7:9" x14ac:dyDescent="0.25">
      <c r="G647" s="1">
        <v>43211</v>
      </c>
      <c r="H647" t="str">
        <f t="shared" si="13"/>
        <v/>
      </c>
      <c r="I647" s="2" t="str">
        <f>IF(OR(AND(G647&gt;=$D$19,G647&lt;=$E$19),AND(G647&gt;=$F$19,G647&lt;=$G$19),AND(G647&gt;=$H$19,G647&lt;=$I$19),AND(G647&gt;=$J$19,G647&lt;=$K$19),AND(G647&gt;=$L$19,G647&lt;=$M$19),AND(G647&gt;=$N$19,G647&lt;=$O$19),AND(G647&gt;=$P$19,G647&lt;=$Q$19),AND(G647&gt;=$R$19,G647&lt;=$S$19),AND(G647&gt;=$T$19,G647&lt;=$U$19)),IF(COUNTIF(I283:I646,"Plein traitement")=90,"Demi-traitement","Plein traitement"),IF(OR(AND(G647&gt;=$D$8,G647&lt;=$E$8),AND(G647&gt;=$F$8,G647&lt;=$G$8),AND(G647&gt;=$H$8,G647&lt;=$I$8),AND(G647&gt;=$J$8,G647&lt;=$K$8),AND(G647&gt;=$L$8,G647&lt;=$M$8),AND(G647&gt;=$N$8,G647&lt;=$O$8),AND(G647&gt;=$P$8,G647&lt;=$Q$8),AND(G647&gt;=$R$8,G647&lt;=$S$8),AND(G647&gt;=$T$8,G647&lt;=$U$8)),IF(COUNTIF($H$537:H647,"CMO")&gt;90,"Demi-traitement","Plein traitement"),""))</f>
        <v/>
      </c>
    </row>
    <row r="648" spans="7:9" x14ac:dyDescent="0.25">
      <c r="G648" s="1">
        <v>43212</v>
      </c>
      <c r="H648" t="str">
        <f t="shared" si="13"/>
        <v/>
      </c>
      <c r="I648" s="2" t="str">
        <f>IF(OR(AND(G648&gt;=$D$19,G648&lt;=$E$19),AND(G648&gt;=$F$19,G648&lt;=$G$19),AND(G648&gt;=$H$19,G648&lt;=$I$19),AND(G648&gt;=$J$19,G648&lt;=$K$19),AND(G648&gt;=$L$19,G648&lt;=$M$19),AND(G648&gt;=$N$19,G648&lt;=$O$19),AND(G648&gt;=$P$19,G648&lt;=$Q$19),AND(G648&gt;=$R$19,G648&lt;=$S$19),AND(G648&gt;=$T$19,G648&lt;=$U$19)),IF(COUNTIF(I284:I647,"Plein traitement")=90,"Demi-traitement","Plein traitement"),IF(OR(AND(G648&gt;=$D$8,G648&lt;=$E$8),AND(G648&gt;=$F$8,G648&lt;=$G$8),AND(G648&gt;=$H$8,G648&lt;=$I$8),AND(G648&gt;=$J$8,G648&lt;=$K$8),AND(G648&gt;=$L$8,G648&lt;=$M$8),AND(G648&gt;=$N$8,G648&lt;=$O$8),AND(G648&gt;=$P$8,G648&lt;=$Q$8),AND(G648&gt;=$R$8,G648&lt;=$S$8),AND(G648&gt;=$T$8,G648&lt;=$U$8)),IF(COUNTIF($H$537:H648,"CMO")&gt;90,"Demi-traitement","Plein traitement"),""))</f>
        <v/>
      </c>
    </row>
    <row r="649" spans="7:9" x14ac:dyDescent="0.25">
      <c r="G649" s="1">
        <v>43213</v>
      </c>
      <c r="H649" t="str">
        <f t="shared" si="13"/>
        <v/>
      </c>
      <c r="I649" s="2" t="str">
        <f>IF(OR(AND(G649&gt;=$D$19,G649&lt;=$E$19),AND(G649&gt;=$F$19,G649&lt;=$G$19),AND(G649&gt;=$H$19,G649&lt;=$I$19),AND(G649&gt;=$J$19,G649&lt;=$K$19),AND(G649&gt;=$L$19,G649&lt;=$M$19),AND(G649&gt;=$N$19,G649&lt;=$O$19),AND(G649&gt;=$P$19,G649&lt;=$Q$19),AND(G649&gt;=$R$19,G649&lt;=$S$19),AND(G649&gt;=$T$19,G649&lt;=$U$19)),IF(COUNTIF(I285:I648,"Plein traitement")=90,"Demi-traitement","Plein traitement"),IF(OR(AND(G649&gt;=$D$8,G649&lt;=$E$8),AND(G649&gt;=$F$8,G649&lt;=$G$8),AND(G649&gt;=$H$8,G649&lt;=$I$8),AND(G649&gt;=$J$8,G649&lt;=$K$8),AND(G649&gt;=$L$8,G649&lt;=$M$8),AND(G649&gt;=$N$8,G649&lt;=$O$8),AND(G649&gt;=$P$8,G649&lt;=$Q$8),AND(G649&gt;=$R$8,G649&lt;=$S$8),AND(G649&gt;=$T$8,G649&lt;=$U$8)),IF(COUNTIF($H$537:H649,"CMO")&gt;90,"Demi-traitement","Plein traitement"),""))</f>
        <v/>
      </c>
    </row>
    <row r="650" spans="7:9" x14ac:dyDescent="0.25">
      <c r="G650" s="1">
        <v>43214</v>
      </c>
      <c r="H650" t="str">
        <f t="shared" si="13"/>
        <v/>
      </c>
      <c r="I650" s="2" t="str">
        <f>IF(OR(AND(G650&gt;=$D$19,G650&lt;=$E$19),AND(G650&gt;=$F$19,G650&lt;=$G$19),AND(G650&gt;=$H$19,G650&lt;=$I$19),AND(G650&gt;=$J$19,G650&lt;=$K$19),AND(G650&gt;=$L$19,G650&lt;=$M$19),AND(G650&gt;=$N$19,G650&lt;=$O$19),AND(G650&gt;=$P$19,G650&lt;=$Q$19),AND(G650&gt;=$R$19,G650&lt;=$S$19),AND(G650&gt;=$T$19,G650&lt;=$U$19)),IF(COUNTIF(I286:I649,"Plein traitement")=90,"Demi-traitement","Plein traitement"),IF(OR(AND(G650&gt;=$D$8,G650&lt;=$E$8),AND(G650&gt;=$F$8,G650&lt;=$G$8),AND(G650&gt;=$H$8,G650&lt;=$I$8),AND(G650&gt;=$J$8,G650&lt;=$K$8),AND(G650&gt;=$L$8,G650&lt;=$M$8),AND(G650&gt;=$N$8,G650&lt;=$O$8),AND(G650&gt;=$P$8,G650&lt;=$Q$8),AND(G650&gt;=$R$8,G650&lt;=$S$8),AND(G650&gt;=$T$8,G650&lt;=$U$8)),IF(COUNTIF($H$537:H650,"CMO")&gt;90,"Demi-traitement","Plein traitement"),""))</f>
        <v/>
      </c>
    </row>
    <row r="651" spans="7:9" x14ac:dyDescent="0.25">
      <c r="G651" s="1">
        <v>43215</v>
      </c>
      <c r="H651" t="str">
        <f t="shared" si="13"/>
        <v/>
      </c>
      <c r="I651" s="2" t="str">
        <f>IF(OR(AND(G651&gt;=$D$19,G651&lt;=$E$19),AND(G651&gt;=$F$19,G651&lt;=$G$19),AND(G651&gt;=$H$19,G651&lt;=$I$19),AND(G651&gt;=$J$19,G651&lt;=$K$19),AND(G651&gt;=$L$19,G651&lt;=$M$19),AND(G651&gt;=$N$19,G651&lt;=$O$19),AND(G651&gt;=$P$19,G651&lt;=$Q$19),AND(G651&gt;=$R$19,G651&lt;=$S$19),AND(G651&gt;=$T$19,G651&lt;=$U$19)),IF(COUNTIF(I287:I650,"Plein traitement")=90,"Demi-traitement","Plein traitement"),IF(OR(AND(G651&gt;=$D$8,G651&lt;=$E$8),AND(G651&gt;=$F$8,G651&lt;=$G$8),AND(G651&gt;=$H$8,G651&lt;=$I$8),AND(G651&gt;=$J$8,G651&lt;=$K$8),AND(G651&gt;=$L$8,G651&lt;=$M$8),AND(G651&gt;=$N$8,G651&lt;=$O$8),AND(G651&gt;=$P$8,G651&lt;=$Q$8),AND(G651&gt;=$R$8,G651&lt;=$S$8),AND(G651&gt;=$T$8,G651&lt;=$U$8)),IF(COUNTIF($H$537:H651,"CMO")&gt;90,"Demi-traitement","Plein traitement"),""))</f>
        <v/>
      </c>
    </row>
    <row r="652" spans="7:9" x14ac:dyDescent="0.25">
      <c r="G652" s="1">
        <v>43216</v>
      </c>
      <c r="H652" t="str">
        <f t="shared" si="13"/>
        <v/>
      </c>
      <c r="I652" s="2" t="str">
        <f>IF(OR(AND(G652&gt;=$D$19,G652&lt;=$E$19),AND(G652&gt;=$F$19,G652&lt;=$G$19),AND(G652&gt;=$H$19,G652&lt;=$I$19),AND(G652&gt;=$J$19,G652&lt;=$K$19),AND(G652&gt;=$L$19,G652&lt;=$M$19),AND(G652&gt;=$N$19,G652&lt;=$O$19),AND(G652&gt;=$P$19,G652&lt;=$Q$19),AND(G652&gt;=$R$19,G652&lt;=$S$19),AND(G652&gt;=$T$19,G652&lt;=$U$19)),IF(COUNTIF(I288:I651,"Plein traitement")=90,"Demi-traitement","Plein traitement"),IF(OR(AND(G652&gt;=$D$8,G652&lt;=$E$8),AND(G652&gt;=$F$8,G652&lt;=$G$8),AND(G652&gt;=$H$8,G652&lt;=$I$8),AND(G652&gt;=$J$8,G652&lt;=$K$8),AND(G652&gt;=$L$8,G652&lt;=$M$8),AND(G652&gt;=$N$8,G652&lt;=$O$8),AND(G652&gt;=$P$8,G652&lt;=$Q$8),AND(G652&gt;=$R$8,G652&lt;=$S$8),AND(G652&gt;=$T$8,G652&lt;=$U$8)),IF(COUNTIF($H$537:H652,"CMO")&gt;90,"Demi-traitement","Plein traitement"),""))</f>
        <v/>
      </c>
    </row>
    <row r="653" spans="7:9" x14ac:dyDescent="0.25">
      <c r="G653" s="1">
        <v>43217</v>
      </c>
      <c r="H653" t="str">
        <f t="shared" si="13"/>
        <v/>
      </c>
      <c r="I653" s="2" t="str">
        <f>IF(OR(AND(G653&gt;=$D$19,G653&lt;=$E$19),AND(G653&gt;=$F$19,G653&lt;=$G$19),AND(G653&gt;=$H$19,G653&lt;=$I$19),AND(G653&gt;=$J$19,G653&lt;=$K$19),AND(G653&gt;=$L$19,G653&lt;=$M$19),AND(G653&gt;=$N$19,G653&lt;=$O$19),AND(G653&gt;=$P$19,G653&lt;=$Q$19),AND(G653&gt;=$R$19,G653&lt;=$S$19),AND(G653&gt;=$T$19,G653&lt;=$U$19)),IF(COUNTIF(I289:I652,"Plein traitement")=90,"Demi-traitement","Plein traitement"),IF(OR(AND(G653&gt;=$D$8,G653&lt;=$E$8),AND(G653&gt;=$F$8,G653&lt;=$G$8),AND(G653&gt;=$H$8,G653&lt;=$I$8),AND(G653&gt;=$J$8,G653&lt;=$K$8),AND(G653&gt;=$L$8,G653&lt;=$M$8),AND(G653&gt;=$N$8,G653&lt;=$O$8),AND(G653&gt;=$P$8,G653&lt;=$Q$8),AND(G653&gt;=$R$8,G653&lt;=$S$8),AND(G653&gt;=$T$8,G653&lt;=$U$8)),IF(COUNTIF($H$537:H653,"CMO")&gt;90,"Demi-traitement","Plein traitement"),""))</f>
        <v/>
      </c>
    </row>
    <row r="654" spans="7:9" x14ac:dyDescent="0.25">
      <c r="G654" s="1">
        <v>43218</v>
      </c>
      <c r="H654" t="str">
        <f t="shared" si="13"/>
        <v/>
      </c>
      <c r="I654" s="2" t="str">
        <f>IF(OR(AND(G654&gt;=$D$19,G654&lt;=$E$19),AND(G654&gt;=$F$19,G654&lt;=$G$19),AND(G654&gt;=$H$19,G654&lt;=$I$19),AND(G654&gt;=$J$19,G654&lt;=$K$19),AND(G654&gt;=$L$19,G654&lt;=$M$19),AND(G654&gt;=$N$19,G654&lt;=$O$19),AND(G654&gt;=$P$19,G654&lt;=$Q$19),AND(G654&gt;=$R$19,G654&lt;=$S$19),AND(G654&gt;=$T$19,G654&lt;=$U$19)),IF(COUNTIF(I290:I653,"Plein traitement")=90,"Demi-traitement","Plein traitement"),IF(OR(AND(G654&gt;=$D$8,G654&lt;=$E$8),AND(G654&gt;=$F$8,G654&lt;=$G$8),AND(G654&gt;=$H$8,G654&lt;=$I$8),AND(G654&gt;=$J$8,G654&lt;=$K$8),AND(G654&gt;=$L$8,G654&lt;=$M$8),AND(G654&gt;=$N$8,G654&lt;=$O$8),AND(G654&gt;=$P$8,G654&lt;=$Q$8),AND(G654&gt;=$R$8,G654&lt;=$S$8),AND(G654&gt;=$T$8,G654&lt;=$U$8)),IF(COUNTIF($H$537:H654,"CMO")&gt;90,"Demi-traitement","Plein traitement"),""))</f>
        <v/>
      </c>
    </row>
    <row r="655" spans="7:9" x14ac:dyDescent="0.25">
      <c r="G655" s="1">
        <v>43219</v>
      </c>
      <c r="H655" t="str">
        <f t="shared" si="13"/>
        <v/>
      </c>
      <c r="I655" s="2" t="str">
        <f>IF(OR(AND(G655&gt;=$D$19,G655&lt;=$E$19),AND(G655&gt;=$F$19,G655&lt;=$G$19),AND(G655&gt;=$H$19,G655&lt;=$I$19),AND(G655&gt;=$J$19,G655&lt;=$K$19),AND(G655&gt;=$L$19,G655&lt;=$M$19),AND(G655&gt;=$N$19,G655&lt;=$O$19),AND(G655&gt;=$P$19,G655&lt;=$Q$19),AND(G655&gt;=$R$19,G655&lt;=$S$19),AND(G655&gt;=$T$19,G655&lt;=$U$19)),IF(COUNTIF(I291:I654,"Plein traitement")=90,"Demi-traitement","Plein traitement"),IF(OR(AND(G655&gt;=$D$8,G655&lt;=$E$8),AND(G655&gt;=$F$8,G655&lt;=$G$8),AND(G655&gt;=$H$8,G655&lt;=$I$8),AND(G655&gt;=$J$8,G655&lt;=$K$8),AND(G655&gt;=$L$8,G655&lt;=$M$8),AND(G655&gt;=$N$8,G655&lt;=$O$8),AND(G655&gt;=$P$8,G655&lt;=$Q$8),AND(G655&gt;=$R$8,G655&lt;=$S$8),AND(G655&gt;=$T$8,G655&lt;=$U$8)),IF(COUNTIF($H$537:H655,"CMO")&gt;90,"Demi-traitement","Plein traitement"),""))</f>
        <v/>
      </c>
    </row>
    <row r="656" spans="7:9" x14ac:dyDescent="0.25">
      <c r="G656" s="1">
        <v>43220</v>
      </c>
      <c r="H656" t="str">
        <f t="shared" si="13"/>
        <v/>
      </c>
      <c r="I656" s="2" t="str">
        <f>IF(OR(AND(G656&gt;=$D$19,G656&lt;=$E$19),AND(G656&gt;=$F$19,G656&lt;=$G$19),AND(G656&gt;=$H$19,G656&lt;=$I$19),AND(G656&gt;=$J$19,G656&lt;=$K$19),AND(G656&gt;=$L$19,G656&lt;=$M$19),AND(G656&gt;=$N$19,G656&lt;=$O$19),AND(G656&gt;=$P$19,G656&lt;=$Q$19),AND(G656&gt;=$R$19,G656&lt;=$S$19),AND(G656&gt;=$T$19,G656&lt;=$U$19)),IF(COUNTIF(I292:I655,"Plein traitement")=90,"Demi-traitement","Plein traitement"),IF(OR(AND(G656&gt;=$D$8,G656&lt;=$E$8),AND(G656&gt;=$F$8,G656&lt;=$G$8),AND(G656&gt;=$H$8,G656&lt;=$I$8),AND(G656&gt;=$J$8,G656&lt;=$K$8),AND(G656&gt;=$L$8,G656&lt;=$M$8),AND(G656&gt;=$N$8,G656&lt;=$O$8),AND(G656&gt;=$P$8,G656&lt;=$Q$8),AND(G656&gt;=$R$8,G656&lt;=$S$8),AND(G656&gt;=$T$8,G656&lt;=$U$8)),IF(COUNTIF($H$537:H656,"CMO")&gt;90,"Demi-traitement","Plein traitement"),""))</f>
        <v/>
      </c>
    </row>
    <row r="657" spans="7:9" x14ac:dyDescent="0.25">
      <c r="G657" s="1">
        <v>43221</v>
      </c>
      <c r="H657" t="str">
        <f t="shared" si="13"/>
        <v/>
      </c>
      <c r="I657" s="2" t="str">
        <f>IF(OR(AND(G657&gt;=$D$19,G657&lt;=$E$19),AND(G657&gt;=$F$19,G657&lt;=$G$19),AND(G657&gt;=$H$19,G657&lt;=$I$19),AND(G657&gt;=$J$19,G657&lt;=$K$19),AND(G657&gt;=$L$19,G657&lt;=$M$19),AND(G657&gt;=$N$19,G657&lt;=$O$19),AND(G657&gt;=$P$19,G657&lt;=$Q$19),AND(G657&gt;=$R$19,G657&lt;=$S$19),AND(G657&gt;=$T$19,G657&lt;=$U$19)),IF(COUNTIF(I293:I656,"Plein traitement")=90,"Demi-traitement","Plein traitement"),IF(OR(AND(G657&gt;=$D$8,G657&lt;=$E$8),AND(G657&gt;=$F$8,G657&lt;=$G$8),AND(G657&gt;=$H$8,G657&lt;=$I$8),AND(G657&gt;=$J$8,G657&lt;=$K$8),AND(G657&gt;=$L$8,G657&lt;=$M$8),AND(G657&gt;=$N$8,G657&lt;=$O$8),AND(G657&gt;=$P$8,G657&lt;=$Q$8),AND(G657&gt;=$R$8,G657&lt;=$S$8),AND(G657&gt;=$T$8,G657&lt;=$U$8)),IF(COUNTIF($H$537:H657,"CMO")&gt;90,"Demi-traitement","Plein traitement"),""))</f>
        <v/>
      </c>
    </row>
    <row r="658" spans="7:9" x14ac:dyDescent="0.25">
      <c r="G658" s="1">
        <v>43222</v>
      </c>
      <c r="H658" t="str">
        <f t="shared" si="13"/>
        <v/>
      </c>
      <c r="I658" s="2" t="str">
        <f>IF(OR(AND(G658&gt;=$D$19,G658&lt;=$E$19),AND(G658&gt;=$F$19,G658&lt;=$G$19),AND(G658&gt;=$H$19,G658&lt;=$I$19),AND(G658&gt;=$J$19,G658&lt;=$K$19),AND(G658&gt;=$L$19,G658&lt;=$M$19),AND(G658&gt;=$N$19,G658&lt;=$O$19),AND(G658&gt;=$P$19,G658&lt;=$Q$19),AND(G658&gt;=$R$19,G658&lt;=$S$19),AND(G658&gt;=$T$19,G658&lt;=$U$19)),IF(COUNTIF(I294:I657,"Plein traitement")=90,"Demi-traitement","Plein traitement"),IF(OR(AND(G658&gt;=$D$8,G658&lt;=$E$8),AND(G658&gt;=$F$8,G658&lt;=$G$8),AND(G658&gt;=$H$8,G658&lt;=$I$8),AND(G658&gt;=$J$8,G658&lt;=$K$8),AND(G658&gt;=$L$8,G658&lt;=$M$8),AND(G658&gt;=$N$8,G658&lt;=$O$8),AND(G658&gt;=$P$8,G658&lt;=$Q$8),AND(G658&gt;=$R$8,G658&lt;=$S$8),AND(G658&gt;=$T$8,G658&lt;=$U$8)),IF(COUNTIF($H$537:H658,"CMO")&gt;90,"Demi-traitement","Plein traitement"),""))</f>
        <v/>
      </c>
    </row>
    <row r="659" spans="7:9" x14ac:dyDescent="0.25">
      <c r="G659" s="1">
        <v>43223</v>
      </c>
      <c r="H659" t="str">
        <f t="shared" si="13"/>
        <v/>
      </c>
      <c r="I659" s="2" t="str">
        <f>IF(OR(AND(G659&gt;=$D$19,G659&lt;=$E$19),AND(G659&gt;=$F$19,G659&lt;=$G$19),AND(G659&gt;=$H$19,G659&lt;=$I$19),AND(G659&gt;=$J$19,G659&lt;=$K$19),AND(G659&gt;=$L$19,G659&lt;=$M$19),AND(G659&gt;=$N$19,G659&lt;=$O$19),AND(G659&gt;=$P$19,G659&lt;=$Q$19),AND(G659&gt;=$R$19,G659&lt;=$S$19),AND(G659&gt;=$T$19,G659&lt;=$U$19)),IF(COUNTIF(I295:I658,"Plein traitement")=90,"Demi-traitement","Plein traitement"),IF(OR(AND(G659&gt;=$D$8,G659&lt;=$E$8),AND(G659&gt;=$F$8,G659&lt;=$G$8),AND(G659&gt;=$H$8,G659&lt;=$I$8),AND(G659&gt;=$J$8,G659&lt;=$K$8),AND(G659&gt;=$L$8,G659&lt;=$M$8),AND(G659&gt;=$N$8,G659&lt;=$O$8),AND(G659&gt;=$P$8,G659&lt;=$Q$8),AND(G659&gt;=$R$8,G659&lt;=$S$8),AND(G659&gt;=$T$8,G659&lt;=$U$8)),IF(COUNTIF($H$537:H659,"CMO")&gt;90,"Demi-traitement","Plein traitement"),""))</f>
        <v/>
      </c>
    </row>
    <row r="660" spans="7:9" x14ac:dyDescent="0.25">
      <c r="G660" s="1">
        <v>43224</v>
      </c>
      <c r="H660" t="str">
        <f t="shared" si="13"/>
        <v/>
      </c>
      <c r="I660" s="2" t="str">
        <f>IF(OR(AND(G660&gt;=$D$19,G660&lt;=$E$19),AND(G660&gt;=$F$19,G660&lt;=$G$19),AND(G660&gt;=$H$19,G660&lt;=$I$19),AND(G660&gt;=$J$19,G660&lt;=$K$19),AND(G660&gt;=$L$19,G660&lt;=$M$19),AND(G660&gt;=$N$19,G660&lt;=$O$19),AND(G660&gt;=$P$19,G660&lt;=$Q$19),AND(G660&gt;=$R$19,G660&lt;=$S$19),AND(G660&gt;=$T$19,G660&lt;=$U$19)),IF(COUNTIF(I296:I659,"Plein traitement")=90,"Demi-traitement","Plein traitement"),IF(OR(AND(G660&gt;=$D$8,G660&lt;=$E$8),AND(G660&gt;=$F$8,G660&lt;=$G$8),AND(G660&gt;=$H$8,G660&lt;=$I$8),AND(G660&gt;=$J$8,G660&lt;=$K$8),AND(G660&gt;=$L$8,G660&lt;=$M$8),AND(G660&gt;=$N$8,G660&lt;=$O$8),AND(G660&gt;=$P$8,G660&lt;=$Q$8),AND(G660&gt;=$R$8,G660&lt;=$S$8),AND(G660&gt;=$T$8,G660&lt;=$U$8)),IF(COUNTIF($H$537:H660,"CMO")&gt;90,"Demi-traitement","Plein traitement"),""))</f>
        <v/>
      </c>
    </row>
    <row r="661" spans="7:9" x14ac:dyDescent="0.25">
      <c r="G661" s="1">
        <v>43225</v>
      </c>
      <c r="H661" t="str">
        <f t="shared" si="13"/>
        <v/>
      </c>
      <c r="I661" s="2" t="str">
        <f>IF(OR(AND(G661&gt;=$D$19,G661&lt;=$E$19),AND(G661&gt;=$F$19,G661&lt;=$G$19),AND(G661&gt;=$H$19,G661&lt;=$I$19),AND(G661&gt;=$J$19,G661&lt;=$K$19),AND(G661&gt;=$L$19,G661&lt;=$M$19),AND(G661&gt;=$N$19,G661&lt;=$O$19),AND(G661&gt;=$P$19,G661&lt;=$Q$19),AND(G661&gt;=$R$19,G661&lt;=$S$19),AND(G661&gt;=$T$19,G661&lt;=$U$19)),IF(COUNTIF(I297:I660,"Plein traitement")=90,"Demi-traitement","Plein traitement"),IF(OR(AND(G661&gt;=$D$8,G661&lt;=$E$8),AND(G661&gt;=$F$8,G661&lt;=$G$8),AND(G661&gt;=$H$8,G661&lt;=$I$8),AND(G661&gt;=$J$8,G661&lt;=$K$8),AND(G661&gt;=$L$8,G661&lt;=$M$8),AND(G661&gt;=$N$8,G661&lt;=$O$8),AND(G661&gt;=$P$8,G661&lt;=$Q$8),AND(G661&gt;=$R$8,G661&lt;=$S$8),AND(G661&gt;=$T$8,G661&lt;=$U$8)),IF(COUNTIF($H$537:H661,"CMO")&gt;90,"Demi-traitement","Plein traitement"),""))</f>
        <v/>
      </c>
    </row>
    <row r="662" spans="7:9" x14ac:dyDescent="0.25">
      <c r="G662" s="1">
        <v>43226</v>
      </c>
      <c r="H662" t="str">
        <f t="shared" si="13"/>
        <v/>
      </c>
      <c r="I662" s="2" t="str">
        <f>IF(OR(AND(G662&gt;=$D$19,G662&lt;=$E$19),AND(G662&gt;=$F$19,G662&lt;=$G$19),AND(G662&gt;=$H$19,G662&lt;=$I$19),AND(G662&gt;=$J$19,G662&lt;=$K$19),AND(G662&gt;=$L$19,G662&lt;=$M$19),AND(G662&gt;=$N$19,G662&lt;=$O$19),AND(G662&gt;=$P$19,G662&lt;=$Q$19),AND(G662&gt;=$R$19,G662&lt;=$S$19),AND(G662&gt;=$T$19,G662&lt;=$U$19)),IF(COUNTIF(I298:I661,"Plein traitement")=90,"Demi-traitement","Plein traitement"),IF(OR(AND(G662&gt;=$D$8,G662&lt;=$E$8),AND(G662&gt;=$F$8,G662&lt;=$G$8),AND(G662&gt;=$H$8,G662&lt;=$I$8),AND(G662&gt;=$J$8,G662&lt;=$K$8),AND(G662&gt;=$L$8,G662&lt;=$M$8),AND(G662&gt;=$N$8,G662&lt;=$O$8),AND(G662&gt;=$P$8,G662&lt;=$Q$8),AND(G662&gt;=$R$8,G662&lt;=$S$8),AND(G662&gt;=$T$8,G662&lt;=$U$8)),IF(COUNTIF($H$537:H662,"CMO")&gt;90,"Demi-traitement","Plein traitement"),""))</f>
        <v/>
      </c>
    </row>
    <row r="663" spans="7:9" x14ac:dyDescent="0.25">
      <c r="G663" s="1">
        <v>43227</v>
      </c>
      <c r="H663" t="str">
        <f t="shared" si="13"/>
        <v/>
      </c>
      <c r="I663" s="2" t="str">
        <f>IF(OR(AND(G663&gt;=$D$19,G663&lt;=$E$19),AND(G663&gt;=$F$19,G663&lt;=$G$19),AND(G663&gt;=$H$19,G663&lt;=$I$19),AND(G663&gt;=$J$19,G663&lt;=$K$19),AND(G663&gt;=$L$19,G663&lt;=$M$19),AND(G663&gt;=$N$19,G663&lt;=$O$19),AND(G663&gt;=$P$19,G663&lt;=$Q$19),AND(G663&gt;=$R$19,G663&lt;=$S$19),AND(G663&gt;=$T$19,G663&lt;=$U$19)),IF(COUNTIF(I299:I662,"Plein traitement")=90,"Demi-traitement","Plein traitement"),IF(OR(AND(G663&gt;=$D$8,G663&lt;=$E$8),AND(G663&gt;=$F$8,G663&lt;=$G$8),AND(G663&gt;=$H$8,G663&lt;=$I$8),AND(G663&gt;=$J$8,G663&lt;=$K$8),AND(G663&gt;=$L$8,G663&lt;=$M$8),AND(G663&gt;=$N$8,G663&lt;=$O$8),AND(G663&gt;=$P$8,G663&lt;=$Q$8),AND(G663&gt;=$R$8,G663&lt;=$S$8),AND(G663&gt;=$T$8,G663&lt;=$U$8)),IF(COUNTIF($H$537:H663,"CMO")&gt;90,"Demi-traitement","Plein traitement"),""))</f>
        <v/>
      </c>
    </row>
    <row r="664" spans="7:9" x14ac:dyDescent="0.25">
      <c r="G664" s="1">
        <v>43228</v>
      </c>
      <c r="H664" t="str">
        <f t="shared" si="13"/>
        <v/>
      </c>
      <c r="I664" s="2" t="str">
        <f>IF(OR(AND(G664&gt;=$D$19,G664&lt;=$E$19),AND(G664&gt;=$F$19,G664&lt;=$G$19),AND(G664&gt;=$H$19,G664&lt;=$I$19),AND(G664&gt;=$J$19,G664&lt;=$K$19),AND(G664&gt;=$L$19,G664&lt;=$M$19),AND(G664&gt;=$N$19,G664&lt;=$O$19),AND(G664&gt;=$P$19,G664&lt;=$Q$19),AND(G664&gt;=$R$19,G664&lt;=$S$19),AND(G664&gt;=$T$19,G664&lt;=$U$19)),IF(COUNTIF(I300:I663,"Plein traitement")=90,"Demi-traitement","Plein traitement"),IF(OR(AND(G664&gt;=$D$8,G664&lt;=$E$8),AND(G664&gt;=$F$8,G664&lt;=$G$8),AND(G664&gt;=$H$8,G664&lt;=$I$8),AND(G664&gt;=$J$8,G664&lt;=$K$8),AND(G664&gt;=$L$8,G664&lt;=$M$8),AND(G664&gt;=$N$8,G664&lt;=$O$8),AND(G664&gt;=$P$8,G664&lt;=$Q$8),AND(G664&gt;=$R$8,G664&lt;=$S$8),AND(G664&gt;=$T$8,G664&lt;=$U$8)),IF(COUNTIF($H$537:H664,"CMO")&gt;90,"Demi-traitement","Plein traitement"),""))</f>
        <v/>
      </c>
    </row>
    <row r="665" spans="7:9" x14ac:dyDescent="0.25">
      <c r="G665" s="1">
        <v>43229</v>
      </c>
      <c r="H665" t="str">
        <f t="shared" si="13"/>
        <v/>
      </c>
      <c r="I665" s="2" t="str">
        <f>IF(OR(AND(G665&gt;=$D$19,G665&lt;=$E$19),AND(G665&gt;=$F$19,G665&lt;=$G$19),AND(G665&gt;=$H$19,G665&lt;=$I$19),AND(G665&gt;=$J$19,G665&lt;=$K$19),AND(G665&gt;=$L$19,G665&lt;=$M$19),AND(G665&gt;=$N$19,G665&lt;=$O$19),AND(G665&gt;=$P$19,G665&lt;=$Q$19),AND(G665&gt;=$R$19,G665&lt;=$S$19),AND(G665&gt;=$T$19,G665&lt;=$U$19)),IF(COUNTIF(I301:I664,"Plein traitement")=90,"Demi-traitement","Plein traitement"),IF(OR(AND(G665&gt;=$D$8,G665&lt;=$E$8),AND(G665&gt;=$F$8,G665&lt;=$G$8),AND(G665&gt;=$H$8,G665&lt;=$I$8),AND(G665&gt;=$J$8,G665&lt;=$K$8),AND(G665&gt;=$L$8,G665&lt;=$M$8),AND(G665&gt;=$N$8,G665&lt;=$O$8),AND(G665&gt;=$P$8,G665&lt;=$Q$8),AND(G665&gt;=$R$8,G665&lt;=$S$8),AND(G665&gt;=$T$8,G665&lt;=$U$8)),IF(COUNTIF($H$537:H665,"CMO")&gt;90,"Demi-traitement","Plein traitement"),""))</f>
        <v/>
      </c>
    </row>
    <row r="666" spans="7:9" x14ac:dyDescent="0.25">
      <c r="G666" s="1">
        <v>43230</v>
      </c>
      <c r="H666" t="str">
        <f t="shared" si="13"/>
        <v/>
      </c>
      <c r="I666" s="2" t="str">
        <f>IF(OR(AND(G666&gt;=$D$19,G666&lt;=$E$19),AND(G666&gt;=$F$19,G666&lt;=$G$19),AND(G666&gt;=$H$19,G666&lt;=$I$19),AND(G666&gt;=$J$19,G666&lt;=$K$19),AND(G666&gt;=$L$19,G666&lt;=$M$19),AND(G666&gt;=$N$19,G666&lt;=$O$19),AND(G666&gt;=$P$19,G666&lt;=$Q$19),AND(G666&gt;=$R$19,G666&lt;=$S$19),AND(G666&gt;=$T$19,G666&lt;=$U$19)),IF(COUNTIF(I302:I665,"Plein traitement")=90,"Demi-traitement","Plein traitement"),IF(OR(AND(G666&gt;=$D$8,G666&lt;=$E$8),AND(G666&gt;=$F$8,G666&lt;=$G$8),AND(G666&gt;=$H$8,G666&lt;=$I$8),AND(G666&gt;=$J$8,G666&lt;=$K$8),AND(G666&gt;=$L$8,G666&lt;=$M$8),AND(G666&gt;=$N$8,G666&lt;=$O$8),AND(G666&gt;=$P$8,G666&lt;=$Q$8),AND(G666&gt;=$R$8,G666&lt;=$S$8),AND(G666&gt;=$T$8,G666&lt;=$U$8)),IF(COUNTIF($H$537:H666,"CMO")&gt;90,"Demi-traitement","Plein traitement"),""))</f>
        <v/>
      </c>
    </row>
    <row r="667" spans="7:9" x14ac:dyDescent="0.25">
      <c r="G667" s="1">
        <v>43231</v>
      </c>
      <c r="H667" t="str">
        <f t="shared" si="13"/>
        <v/>
      </c>
      <c r="I667" s="2" t="str">
        <f>IF(OR(AND(G667&gt;=$D$19,G667&lt;=$E$19),AND(G667&gt;=$F$19,G667&lt;=$G$19),AND(G667&gt;=$H$19,G667&lt;=$I$19),AND(G667&gt;=$J$19,G667&lt;=$K$19),AND(G667&gt;=$L$19,G667&lt;=$M$19),AND(G667&gt;=$N$19,G667&lt;=$O$19),AND(G667&gt;=$P$19,G667&lt;=$Q$19),AND(G667&gt;=$R$19,G667&lt;=$S$19),AND(G667&gt;=$T$19,G667&lt;=$U$19)),IF(COUNTIF(I303:I666,"Plein traitement")=90,"Demi-traitement","Plein traitement"),IF(OR(AND(G667&gt;=$D$8,G667&lt;=$E$8),AND(G667&gt;=$F$8,G667&lt;=$G$8),AND(G667&gt;=$H$8,G667&lt;=$I$8),AND(G667&gt;=$J$8,G667&lt;=$K$8),AND(G667&gt;=$L$8,G667&lt;=$M$8),AND(G667&gt;=$N$8,G667&lt;=$O$8),AND(G667&gt;=$P$8,G667&lt;=$Q$8),AND(G667&gt;=$R$8,G667&lt;=$S$8),AND(G667&gt;=$T$8,G667&lt;=$U$8)),IF(COUNTIF($H$537:H667,"CMO")&gt;90,"Demi-traitement","Plein traitement"),""))</f>
        <v/>
      </c>
    </row>
    <row r="668" spans="7:9" x14ac:dyDescent="0.25">
      <c r="G668" s="1">
        <v>43232</v>
      </c>
      <c r="H668" t="str">
        <f t="shared" si="13"/>
        <v/>
      </c>
      <c r="I668" s="2" t="str">
        <f>IF(OR(AND(G668&gt;=$D$19,G668&lt;=$E$19),AND(G668&gt;=$F$19,G668&lt;=$G$19),AND(G668&gt;=$H$19,G668&lt;=$I$19),AND(G668&gt;=$J$19,G668&lt;=$K$19),AND(G668&gt;=$L$19,G668&lt;=$M$19),AND(G668&gt;=$N$19,G668&lt;=$O$19),AND(G668&gt;=$P$19,G668&lt;=$Q$19),AND(G668&gt;=$R$19,G668&lt;=$S$19),AND(G668&gt;=$T$19,G668&lt;=$U$19)),IF(COUNTIF(I304:I667,"Plein traitement")=90,"Demi-traitement","Plein traitement"),IF(OR(AND(G668&gt;=$D$8,G668&lt;=$E$8),AND(G668&gt;=$F$8,G668&lt;=$G$8),AND(G668&gt;=$H$8,G668&lt;=$I$8),AND(G668&gt;=$J$8,G668&lt;=$K$8),AND(G668&gt;=$L$8,G668&lt;=$M$8),AND(G668&gt;=$N$8,G668&lt;=$O$8),AND(G668&gt;=$P$8,G668&lt;=$Q$8),AND(G668&gt;=$R$8,G668&lt;=$S$8),AND(G668&gt;=$T$8,G668&lt;=$U$8)),IF(COUNTIF($H$537:H668,"CMO")&gt;90,"Demi-traitement","Plein traitement"),""))</f>
        <v/>
      </c>
    </row>
    <row r="669" spans="7:9" x14ac:dyDescent="0.25">
      <c r="G669" s="1">
        <v>43233</v>
      </c>
      <c r="H669" t="str">
        <f t="shared" si="13"/>
        <v/>
      </c>
      <c r="I669" s="2" t="str">
        <f>IF(OR(AND(G669&gt;=$D$19,G669&lt;=$E$19),AND(G669&gt;=$F$19,G669&lt;=$G$19),AND(G669&gt;=$H$19,G669&lt;=$I$19),AND(G669&gt;=$J$19,G669&lt;=$K$19),AND(G669&gt;=$L$19,G669&lt;=$M$19),AND(G669&gt;=$N$19,G669&lt;=$O$19),AND(G669&gt;=$P$19,G669&lt;=$Q$19),AND(G669&gt;=$R$19,G669&lt;=$S$19),AND(G669&gt;=$T$19,G669&lt;=$U$19)),IF(COUNTIF(I305:I668,"Plein traitement")=90,"Demi-traitement","Plein traitement"),IF(OR(AND(G669&gt;=$D$8,G669&lt;=$E$8),AND(G669&gt;=$F$8,G669&lt;=$G$8),AND(G669&gt;=$H$8,G669&lt;=$I$8),AND(G669&gt;=$J$8,G669&lt;=$K$8),AND(G669&gt;=$L$8,G669&lt;=$M$8),AND(G669&gt;=$N$8,G669&lt;=$O$8),AND(G669&gt;=$P$8,G669&lt;=$Q$8),AND(G669&gt;=$R$8,G669&lt;=$S$8),AND(G669&gt;=$T$8,G669&lt;=$U$8)),IF(COUNTIF($H$537:H669,"CMO")&gt;90,"Demi-traitement","Plein traitement"),""))</f>
        <v/>
      </c>
    </row>
    <row r="670" spans="7:9" x14ac:dyDescent="0.25">
      <c r="G670" s="1">
        <v>43234</v>
      </c>
      <c r="H670" t="str">
        <f t="shared" si="13"/>
        <v/>
      </c>
      <c r="I670" s="2" t="str">
        <f>IF(OR(AND(G670&gt;=$D$19,G670&lt;=$E$19),AND(G670&gt;=$F$19,G670&lt;=$G$19),AND(G670&gt;=$H$19,G670&lt;=$I$19),AND(G670&gt;=$J$19,G670&lt;=$K$19),AND(G670&gt;=$L$19,G670&lt;=$M$19),AND(G670&gt;=$N$19,G670&lt;=$O$19),AND(G670&gt;=$P$19,G670&lt;=$Q$19),AND(G670&gt;=$R$19,G670&lt;=$S$19),AND(G670&gt;=$T$19,G670&lt;=$U$19)),IF(COUNTIF(I306:I669,"Plein traitement")=90,"Demi-traitement","Plein traitement"),IF(OR(AND(G670&gt;=$D$8,G670&lt;=$E$8),AND(G670&gt;=$F$8,G670&lt;=$G$8),AND(G670&gt;=$H$8,G670&lt;=$I$8),AND(G670&gt;=$J$8,G670&lt;=$K$8),AND(G670&gt;=$L$8,G670&lt;=$M$8),AND(G670&gt;=$N$8,G670&lt;=$O$8),AND(G670&gt;=$P$8,G670&lt;=$Q$8),AND(G670&gt;=$R$8,G670&lt;=$S$8),AND(G670&gt;=$T$8,G670&lt;=$U$8)),IF(COUNTIF($H$537:H670,"CMO")&gt;90,"Demi-traitement","Plein traitement"),""))</f>
        <v/>
      </c>
    </row>
    <row r="671" spans="7:9" x14ac:dyDescent="0.25">
      <c r="G671" s="1">
        <v>43235</v>
      </c>
      <c r="H671" t="str">
        <f t="shared" si="13"/>
        <v/>
      </c>
      <c r="I671" s="2" t="str">
        <f>IF(OR(AND(G671&gt;=$D$19,G671&lt;=$E$19),AND(G671&gt;=$F$19,G671&lt;=$G$19),AND(G671&gt;=$H$19,G671&lt;=$I$19),AND(G671&gt;=$J$19,G671&lt;=$K$19),AND(G671&gt;=$L$19,G671&lt;=$M$19),AND(G671&gt;=$N$19,G671&lt;=$O$19),AND(G671&gt;=$P$19,G671&lt;=$Q$19),AND(G671&gt;=$R$19,G671&lt;=$S$19),AND(G671&gt;=$T$19,G671&lt;=$U$19)),IF(COUNTIF(I307:I670,"Plein traitement")=90,"Demi-traitement","Plein traitement"),IF(OR(AND(G671&gt;=$D$8,G671&lt;=$E$8),AND(G671&gt;=$F$8,G671&lt;=$G$8),AND(G671&gt;=$H$8,G671&lt;=$I$8),AND(G671&gt;=$J$8,G671&lt;=$K$8),AND(G671&gt;=$L$8,G671&lt;=$M$8),AND(G671&gt;=$N$8,G671&lt;=$O$8),AND(G671&gt;=$P$8,G671&lt;=$Q$8),AND(G671&gt;=$R$8,G671&lt;=$S$8),AND(G671&gt;=$T$8,G671&lt;=$U$8)),IF(COUNTIF($H$537:H671,"CMO")&gt;90,"Demi-traitement","Plein traitement"),""))</f>
        <v/>
      </c>
    </row>
    <row r="672" spans="7:9" x14ac:dyDescent="0.25">
      <c r="G672" s="1">
        <v>43236</v>
      </c>
      <c r="H672" t="str">
        <f t="shared" si="13"/>
        <v/>
      </c>
      <c r="I672" s="2" t="str">
        <f>IF(OR(AND(G672&gt;=$D$19,G672&lt;=$E$19),AND(G672&gt;=$F$19,G672&lt;=$G$19),AND(G672&gt;=$H$19,G672&lt;=$I$19),AND(G672&gt;=$J$19,G672&lt;=$K$19),AND(G672&gt;=$L$19,G672&lt;=$M$19),AND(G672&gt;=$N$19,G672&lt;=$O$19),AND(G672&gt;=$P$19,G672&lt;=$Q$19),AND(G672&gt;=$R$19,G672&lt;=$S$19),AND(G672&gt;=$T$19,G672&lt;=$U$19)),IF(COUNTIF(I308:I671,"Plein traitement")=90,"Demi-traitement","Plein traitement"),IF(OR(AND(G672&gt;=$D$8,G672&lt;=$E$8),AND(G672&gt;=$F$8,G672&lt;=$G$8),AND(G672&gt;=$H$8,G672&lt;=$I$8),AND(G672&gt;=$J$8,G672&lt;=$K$8),AND(G672&gt;=$L$8,G672&lt;=$M$8),AND(G672&gt;=$N$8,G672&lt;=$O$8),AND(G672&gt;=$P$8,G672&lt;=$Q$8),AND(G672&gt;=$R$8,G672&lt;=$S$8),AND(G672&gt;=$T$8,G672&lt;=$U$8)),IF(COUNTIF($H$537:H672,"CMO")&gt;90,"Demi-traitement","Plein traitement"),""))</f>
        <v/>
      </c>
    </row>
    <row r="673" spans="7:9" x14ac:dyDescent="0.25">
      <c r="G673" s="1">
        <v>43237</v>
      </c>
      <c r="H673" t="str">
        <f t="shared" si="13"/>
        <v/>
      </c>
      <c r="I673" s="2" t="str">
        <f>IF(OR(AND(G673&gt;=$D$19,G673&lt;=$E$19),AND(G673&gt;=$F$19,G673&lt;=$G$19),AND(G673&gt;=$H$19,G673&lt;=$I$19),AND(G673&gt;=$J$19,G673&lt;=$K$19),AND(G673&gt;=$L$19,G673&lt;=$M$19),AND(G673&gt;=$N$19,G673&lt;=$O$19),AND(G673&gt;=$P$19,G673&lt;=$Q$19),AND(G673&gt;=$R$19,G673&lt;=$S$19),AND(G673&gt;=$T$19,G673&lt;=$U$19)),IF(COUNTIF(I309:I672,"Plein traitement")=90,"Demi-traitement","Plein traitement"),IF(OR(AND(G673&gt;=$D$8,G673&lt;=$E$8),AND(G673&gt;=$F$8,G673&lt;=$G$8),AND(G673&gt;=$H$8,G673&lt;=$I$8),AND(G673&gt;=$J$8,G673&lt;=$K$8),AND(G673&gt;=$L$8,G673&lt;=$M$8),AND(G673&gt;=$N$8,G673&lt;=$O$8),AND(G673&gt;=$P$8,G673&lt;=$Q$8),AND(G673&gt;=$R$8,G673&lt;=$S$8),AND(G673&gt;=$T$8,G673&lt;=$U$8)),IF(COUNTIF($H$537:H673,"CMO")&gt;90,"Demi-traitement","Plein traitement"),""))</f>
        <v/>
      </c>
    </row>
    <row r="674" spans="7:9" x14ac:dyDescent="0.25">
      <c r="G674" s="1">
        <v>43238</v>
      </c>
      <c r="H674" t="str">
        <f t="shared" si="13"/>
        <v/>
      </c>
      <c r="I674" s="2" t="str">
        <f>IF(OR(AND(G674&gt;=$D$19,G674&lt;=$E$19),AND(G674&gt;=$F$19,G674&lt;=$G$19),AND(G674&gt;=$H$19,G674&lt;=$I$19),AND(G674&gt;=$J$19,G674&lt;=$K$19),AND(G674&gt;=$L$19,G674&lt;=$M$19),AND(G674&gt;=$N$19,G674&lt;=$O$19),AND(G674&gt;=$P$19,G674&lt;=$Q$19),AND(G674&gt;=$R$19,G674&lt;=$S$19),AND(G674&gt;=$T$19,G674&lt;=$U$19)),IF(COUNTIF(I310:I673,"Plein traitement")=90,"Demi-traitement","Plein traitement"),IF(OR(AND(G674&gt;=$D$8,G674&lt;=$E$8),AND(G674&gt;=$F$8,G674&lt;=$G$8),AND(G674&gt;=$H$8,G674&lt;=$I$8),AND(G674&gt;=$J$8,G674&lt;=$K$8),AND(G674&gt;=$L$8,G674&lt;=$M$8),AND(G674&gt;=$N$8,G674&lt;=$O$8),AND(G674&gt;=$P$8,G674&lt;=$Q$8),AND(G674&gt;=$R$8,G674&lt;=$S$8),AND(G674&gt;=$T$8,G674&lt;=$U$8)),IF(COUNTIF($H$537:H674,"CMO")&gt;90,"Demi-traitement","Plein traitement"),""))</f>
        <v/>
      </c>
    </row>
    <row r="675" spans="7:9" x14ac:dyDescent="0.25">
      <c r="G675" s="1">
        <v>43239</v>
      </c>
      <c r="H675" t="str">
        <f t="shared" si="13"/>
        <v/>
      </c>
      <c r="I675" s="2" t="str">
        <f>IF(OR(AND(G675&gt;=$D$19,G675&lt;=$E$19),AND(G675&gt;=$F$19,G675&lt;=$G$19),AND(G675&gt;=$H$19,G675&lt;=$I$19),AND(G675&gt;=$J$19,G675&lt;=$K$19),AND(G675&gt;=$L$19,G675&lt;=$M$19),AND(G675&gt;=$N$19,G675&lt;=$O$19),AND(G675&gt;=$P$19,G675&lt;=$Q$19),AND(G675&gt;=$R$19,G675&lt;=$S$19),AND(G675&gt;=$T$19,G675&lt;=$U$19)),IF(COUNTIF(I311:I674,"Plein traitement")=90,"Demi-traitement","Plein traitement"),IF(OR(AND(G675&gt;=$D$8,G675&lt;=$E$8),AND(G675&gt;=$F$8,G675&lt;=$G$8),AND(G675&gt;=$H$8,G675&lt;=$I$8),AND(G675&gt;=$J$8,G675&lt;=$K$8),AND(G675&gt;=$L$8,G675&lt;=$M$8),AND(G675&gt;=$N$8,G675&lt;=$O$8),AND(G675&gt;=$P$8,G675&lt;=$Q$8),AND(G675&gt;=$R$8,G675&lt;=$S$8),AND(G675&gt;=$T$8,G675&lt;=$U$8)),IF(COUNTIF($H$537:H675,"CMO")&gt;90,"Demi-traitement","Plein traitement"),""))</f>
        <v/>
      </c>
    </row>
    <row r="676" spans="7:9" x14ac:dyDescent="0.25">
      <c r="G676" s="1">
        <v>43240</v>
      </c>
      <c r="H676" t="str">
        <f t="shared" si="13"/>
        <v/>
      </c>
      <c r="I676" s="2" t="str">
        <f>IF(OR(AND(G676&gt;=$D$19,G676&lt;=$E$19),AND(G676&gt;=$F$19,G676&lt;=$G$19),AND(G676&gt;=$H$19,G676&lt;=$I$19),AND(G676&gt;=$J$19,G676&lt;=$K$19),AND(G676&gt;=$L$19,G676&lt;=$M$19),AND(G676&gt;=$N$19,G676&lt;=$O$19),AND(G676&gt;=$P$19,G676&lt;=$Q$19),AND(G676&gt;=$R$19,G676&lt;=$S$19),AND(G676&gt;=$T$19,G676&lt;=$U$19)),IF(COUNTIF(I312:I675,"Plein traitement")=90,"Demi-traitement","Plein traitement"),IF(OR(AND(G676&gt;=$D$8,G676&lt;=$E$8),AND(G676&gt;=$F$8,G676&lt;=$G$8),AND(G676&gt;=$H$8,G676&lt;=$I$8),AND(G676&gt;=$J$8,G676&lt;=$K$8),AND(G676&gt;=$L$8,G676&lt;=$M$8),AND(G676&gt;=$N$8,G676&lt;=$O$8),AND(G676&gt;=$P$8,G676&lt;=$Q$8),AND(G676&gt;=$R$8,G676&lt;=$S$8),AND(G676&gt;=$T$8,G676&lt;=$U$8)),IF(COUNTIF($H$537:H676,"CMO")&gt;90,"Demi-traitement","Plein traitement"),""))</f>
        <v/>
      </c>
    </row>
    <row r="677" spans="7:9" x14ac:dyDescent="0.25">
      <c r="G677" s="1">
        <v>43241</v>
      </c>
      <c r="H677" t="str">
        <f t="shared" si="13"/>
        <v/>
      </c>
      <c r="I677" s="2" t="str">
        <f>IF(OR(AND(G677&gt;=$D$19,G677&lt;=$E$19),AND(G677&gt;=$F$19,G677&lt;=$G$19),AND(G677&gt;=$H$19,G677&lt;=$I$19),AND(G677&gt;=$J$19,G677&lt;=$K$19),AND(G677&gt;=$L$19,G677&lt;=$M$19),AND(G677&gt;=$N$19,G677&lt;=$O$19),AND(G677&gt;=$P$19,G677&lt;=$Q$19),AND(G677&gt;=$R$19,G677&lt;=$S$19),AND(G677&gt;=$T$19,G677&lt;=$U$19)),IF(COUNTIF(I313:I676,"Plein traitement")=90,"Demi-traitement","Plein traitement"),IF(OR(AND(G677&gt;=$D$8,G677&lt;=$E$8),AND(G677&gt;=$F$8,G677&lt;=$G$8),AND(G677&gt;=$H$8,G677&lt;=$I$8),AND(G677&gt;=$J$8,G677&lt;=$K$8),AND(G677&gt;=$L$8,G677&lt;=$M$8),AND(G677&gt;=$N$8,G677&lt;=$O$8),AND(G677&gt;=$P$8,G677&lt;=$Q$8),AND(G677&gt;=$R$8,G677&lt;=$S$8),AND(G677&gt;=$T$8,G677&lt;=$U$8)),IF(COUNTIF($H$537:H677,"CMO")&gt;90,"Demi-traitement","Plein traitement"),""))</f>
        <v/>
      </c>
    </row>
    <row r="678" spans="7:9" x14ac:dyDescent="0.25">
      <c r="G678" s="1">
        <v>43242</v>
      </c>
      <c r="H678" t="str">
        <f t="shared" si="13"/>
        <v/>
      </c>
      <c r="I678" s="2" t="str">
        <f>IF(OR(AND(G678&gt;=$D$19,G678&lt;=$E$19),AND(G678&gt;=$F$19,G678&lt;=$G$19),AND(G678&gt;=$H$19,G678&lt;=$I$19),AND(G678&gt;=$J$19,G678&lt;=$K$19),AND(G678&gt;=$L$19,G678&lt;=$M$19),AND(G678&gt;=$N$19,G678&lt;=$O$19),AND(G678&gt;=$P$19,G678&lt;=$Q$19),AND(G678&gt;=$R$19,G678&lt;=$S$19),AND(G678&gt;=$T$19,G678&lt;=$U$19)),IF(COUNTIF(I314:I677,"Plein traitement")=90,"Demi-traitement","Plein traitement"),IF(OR(AND(G678&gt;=$D$8,G678&lt;=$E$8),AND(G678&gt;=$F$8,G678&lt;=$G$8),AND(G678&gt;=$H$8,G678&lt;=$I$8),AND(G678&gt;=$J$8,G678&lt;=$K$8),AND(G678&gt;=$L$8,G678&lt;=$M$8),AND(G678&gt;=$N$8,G678&lt;=$O$8),AND(G678&gt;=$P$8,G678&lt;=$Q$8),AND(G678&gt;=$R$8,G678&lt;=$S$8),AND(G678&gt;=$T$8,G678&lt;=$U$8)),IF(COUNTIF($H$537:H678,"CMO")&gt;90,"Demi-traitement","Plein traitement"),""))</f>
        <v/>
      </c>
    </row>
    <row r="679" spans="7:9" x14ac:dyDescent="0.25">
      <c r="G679" s="1">
        <v>43243</v>
      </c>
      <c r="H679" t="str">
        <f t="shared" si="13"/>
        <v/>
      </c>
      <c r="I679" s="2" t="str">
        <f>IF(OR(AND(G679&gt;=$D$19,G679&lt;=$E$19),AND(G679&gt;=$F$19,G679&lt;=$G$19),AND(G679&gt;=$H$19,G679&lt;=$I$19),AND(G679&gt;=$J$19,G679&lt;=$K$19),AND(G679&gt;=$L$19,G679&lt;=$M$19),AND(G679&gt;=$N$19,G679&lt;=$O$19),AND(G679&gt;=$P$19,G679&lt;=$Q$19),AND(G679&gt;=$R$19,G679&lt;=$S$19),AND(G679&gt;=$T$19,G679&lt;=$U$19)),IF(COUNTIF(I315:I678,"Plein traitement")=90,"Demi-traitement","Plein traitement"),IF(OR(AND(G679&gt;=$D$8,G679&lt;=$E$8),AND(G679&gt;=$F$8,G679&lt;=$G$8),AND(G679&gt;=$H$8,G679&lt;=$I$8),AND(G679&gt;=$J$8,G679&lt;=$K$8),AND(G679&gt;=$L$8,G679&lt;=$M$8),AND(G679&gt;=$N$8,G679&lt;=$O$8),AND(G679&gt;=$P$8,G679&lt;=$Q$8),AND(G679&gt;=$R$8,G679&lt;=$S$8),AND(G679&gt;=$T$8,G679&lt;=$U$8)),IF(COUNTIF($H$537:H679,"CMO")&gt;90,"Demi-traitement","Plein traitement"),""))</f>
        <v/>
      </c>
    </row>
    <row r="680" spans="7:9" x14ac:dyDescent="0.25">
      <c r="G680" s="1">
        <v>43244</v>
      </c>
      <c r="H680" t="str">
        <f t="shared" si="13"/>
        <v/>
      </c>
      <c r="I680" s="2" t="str">
        <f>IF(OR(AND(G680&gt;=$D$19,G680&lt;=$E$19),AND(G680&gt;=$F$19,G680&lt;=$G$19),AND(G680&gt;=$H$19,G680&lt;=$I$19),AND(G680&gt;=$J$19,G680&lt;=$K$19),AND(G680&gt;=$L$19,G680&lt;=$M$19),AND(G680&gt;=$N$19,G680&lt;=$O$19),AND(G680&gt;=$P$19,G680&lt;=$Q$19),AND(G680&gt;=$R$19,G680&lt;=$S$19),AND(G680&gt;=$T$19,G680&lt;=$U$19)),IF(COUNTIF(I316:I679,"Plein traitement")=90,"Demi-traitement","Plein traitement"),IF(OR(AND(G680&gt;=$D$8,G680&lt;=$E$8),AND(G680&gt;=$F$8,G680&lt;=$G$8),AND(G680&gt;=$H$8,G680&lt;=$I$8),AND(G680&gt;=$J$8,G680&lt;=$K$8),AND(G680&gt;=$L$8,G680&lt;=$M$8),AND(G680&gt;=$N$8,G680&lt;=$O$8),AND(G680&gt;=$P$8,G680&lt;=$Q$8),AND(G680&gt;=$R$8,G680&lt;=$S$8),AND(G680&gt;=$T$8,G680&lt;=$U$8)),IF(COUNTIF($H$537:H680,"CMO")&gt;90,"Demi-traitement","Plein traitement"),""))</f>
        <v/>
      </c>
    </row>
    <row r="681" spans="7:9" x14ac:dyDescent="0.25">
      <c r="G681" s="1">
        <v>43245</v>
      </c>
      <c r="H681" t="str">
        <f t="shared" si="13"/>
        <v/>
      </c>
      <c r="I681" s="2" t="str">
        <f>IF(OR(AND(G681&gt;=$D$19,G681&lt;=$E$19),AND(G681&gt;=$F$19,G681&lt;=$G$19),AND(G681&gt;=$H$19,G681&lt;=$I$19),AND(G681&gt;=$J$19,G681&lt;=$K$19),AND(G681&gt;=$L$19,G681&lt;=$M$19),AND(G681&gt;=$N$19,G681&lt;=$O$19),AND(G681&gt;=$P$19,G681&lt;=$Q$19),AND(G681&gt;=$R$19,G681&lt;=$S$19),AND(G681&gt;=$T$19,G681&lt;=$U$19)),IF(COUNTIF(I317:I680,"Plein traitement")=90,"Demi-traitement","Plein traitement"),IF(OR(AND(G681&gt;=$D$8,G681&lt;=$E$8),AND(G681&gt;=$F$8,G681&lt;=$G$8),AND(G681&gt;=$H$8,G681&lt;=$I$8),AND(G681&gt;=$J$8,G681&lt;=$K$8),AND(G681&gt;=$L$8,G681&lt;=$M$8),AND(G681&gt;=$N$8,G681&lt;=$O$8),AND(G681&gt;=$P$8,G681&lt;=$Q$8),AND(G681&gt;=$R$8,G681&lt;=$S$8),AND(G681&gt;=$T$8,G681&lt;=$U$8)),IF(COUNTIF($H$537:H681,"CMO")&gt;90,"Demi-traitement","Plein traitement"),""))</f>
        <v/>
      </c>
    </row>
    <row r="682" spans="7:9" x14ac:dyDescent="0.25">
      <c r="G682" s="1">
        <v>43246</v>
      </c>
      <c r="H682" t="str">
        <f t="shared" si="13"/>
        <v/>
      </c>
      <c r="I682" s="2" t="str">
        <f>IF(OR(AND(G682&gt;=$D$19,G682&lt;=$E$19),AND(G682&gt;=$F$19,G682&lt;=$G$19),AND(G682&gt;=$H$19,G682&lt;=$I$19),AND(G682&gt;=$J$19,G682&lt;=$K$19),AND(G682&gt;=$L$19,G682&lt;=$M$19),AND(G682&gt;=$N$19,G682&lt;=$O$19),AND(G682&gt;=$P$19,G682&lt;=$Q$19),AND(G682&gt;=$R$19,G682&lt;=$S$19),AND(G682&gt;=$T$19,G682&lt;=$U$19)),IF(COUNTIF(I318:I681,"Plein traitement")=90,"Demi-traitement","Plein traitement"),IF(OR(AND(G682&gt;=$D$8,G682&lt;=$E$8),AND(G682&gt;=$F$8,G682&lt;=$G$8),AND(G682&gt;=$H$8,G682&lt;=$I$8),AND(G682&gt;=$J$8,G682&lt;=$K$8),AND(G682&gt;=$L$8,G682&lt;=$M$8),AND(G682&gt;=$N$8,G682&lt;=$O$8),AND(G682&gt;=$P$8,G682&lt;=$Q$8),AND(G682&gt;=$R$8,G682&lt;=$S$8),AND(G682&gt;=$T$8,G682&lt;=$U$8)),IF(COUNTIF($H$537:H682,"CMO")&gt;90,"Demi-traitement","Plein traitement"),""))</f>
        <v/>
      </c>
    </row>
    <row r="683" spans="7:9" x14ac:dyDescent="0.25">
      <c r="G683" s="1">
        <v>43247</v>
      </c>
      <c r="H683" t="str">
        <f t="shared" si="13"/>
        <v/>
      </c>
      <c r="I683" s="2" t="str">
        <f>IF(OR(AND(G683&gt;=$D$19,G683&lt;=$E$19),AND(G683&gt;=$F$19,G683&lt;=$G$19),AND(G683&gt;=$H$19,G683&lt;=$I$19),AND(G683&gt;=$J$19,G683&lt;=$K$19),AND(G683&gt;=$L$19,G683&lt;=$M$19),AND(G683&gt;=$N$19,G683&lt;=$O$19),AND(G683&gt;=$P$19,G683&lt;=$Q$19),AND(G683&gt;=$R$19,G683&lt;=$S$19),AND(G683&gt;=$T$19,G683&lt;=$U$19)),IF(COUNTIF(I319:I682,"Plein traitement")=90,"Demi-traitement","Plein traitement"),IF(OR(AND(G683&gt;=$D$8,G683&lt;=$E$8),AND(G683&gt;=$F$8,G683&lt;=$G$8),AND(G683&gt;=$H$8,G683&lt;=$I$8),AND(G683&gt;=$J$8,G683&lt;=$K$8),AND(G683&gt;=$L$8,G683&lt;=$M$8),AND(G683&gt;=$N$8,G683&lt;=$O$8),AND(G683&gt;=$P$8,G683&lt;=$Q$8),AND(G683&gt;=$R$8,G683&lt;=$S$8),AND(G683&gt;=$T$8,G683&lt;=$U$8)),IF(COUNTIF($H$537:H683,"CMO")&gt;90,"Demi-traitement","Plein traitement"),""))</f>
        <v/>
      </c>
    </row>
    <row r="684" spans="7:9" x14ac:dyDescent="0.25">
      <c r="G684" s="1">
        <v>43248</v>
      </c>
      <c r="H684" t="str">
        <f t="shared" si="13"/>
        <v/>
      </c>
      <c r="I684" s="2" t="str">
        <f>IF(OR(AND(G684&gt;=$D$19,G684&lt;=$E$19),AND(G684&gt;=$F$19,G684&lt;=$G$19),AND(G684&gt;=$H$19,G684&lt;=$I$19),AND(G684&gt;=$J$19,G684&lt;=$K$19),AND(G684&gt;=$L$19,G684&lt;=$M$19),AND(G684&gt;=$N$19,G684&lt;=$O$19),AND(G684&gt;=$P$19,G684&lt;=$Q$19),AND(G684&gt;=$R$19,G684&lt;=$S$19),AND(G684&gt;=$T$19,G684&lt;=$U$19)),IF(COUNTIF(I320:I683,"Plein traitement")=90,"Demi-traitement","Plein traitement"),IF(OR(AND(G684&gt;=$D$8,G684&lt;=$E$8),AND(G684&gt;=$F$8,G684&lt;=$G$8),AND(G684&gt;=$H$8,G684&lt;=$I$8),AND(G684&gt;=$J$8,G684&lt;=$K$8),AND(G684&gt;=$L$8,G684&lt;=$M$8),AND(G684&gt;=$N$8,G684&lt;=$O$8),AND(G684&gt;=$P$8,G684&lt;=$Q$8),AND(G684&gt;=$R$8,G684&lt;=$S$8),AND(G684&gt;=$T$8,G684&lt;=$U$8)),IF(COUNTIF($H$537:H684,"CMO")&gt;90,"Demi-traitement","Plein traitement"),""))</f>
        <v/>
      </c>
    </row>
    <row r="685" spans="7:9" x14ac:dyDescent="0.25">
      <c r="G685" s="1">
        <v>43249</v>
      </c>
      <c r="H685" t="str">
        <f t="shared" ref="H685:H748" si="14">IF(OR(AND(G685&gt;=$D$8,G685&lt;=$E$8),AND(G685&gt;=$F$8,G685&lt;=$G$8),AND(G685&gt;=$H$8,G685&lt;=$I$8),AND(G685&gt;=$J$8,G685&lt;=$K$8),AND(G685&gt;=$L$8,G685&lt;=$M$8),AND(G685&gt;=$N$8,G685&lt;=$O$8),AND(G685&gt;=$P$8,G685&lt;=$Q$8),AND(G685&gt;=$R$8,G685&lt;=$S$8),AND(G685&gt;=$T$8,G685&lt;=$U$8)),"CMO","")</f>
        <v/>
      </c>
      <c r="I685" s="2" t="str">
        <f>IF(OR(AND(G685&gt;=$D$19,G685&lt;=$E$19),AND(G685&gt;=$F$19,G685&lt;=$G$19),AND(G685&gt;=$H$19,G685&lt;=$I$19),AND(G685&gt;=$J$19,G685&lt;=$K$19),AND(G685&gt;=$L$19,G685&lt;=$M$19),AND(G685&gt;=$N$19,G685&lt;=$O$19),AND(G685&gt;=$P$19,G685&lt;=$Q$19),AND(G685&gt;=$R$19,G685&lt;=$S$19),AND(G685&gt;=$T$19,G685&lt;=$U$19)),IF(COUNTIF(I321:I684,"Plein traitement")=90,"Demi-traitement","Plein traitement"),IF(OR(AND(G685&gt;=$D$8,G685&lt;=$E$8),AND(G685&gt;=$F$8,G685&lt;=$G$8),AND(G685&gt;=$H$8,G685&lt;=$I$8),AND(G685&gt;=$J$8,G685&lt;=$K$8),AND(G685&gt;=$L$8,G685&lt;=$M$8),AND(G685&gt;=$N$8,G685&lt;=$O$8),AND(G685&gt;=$P$8,G685&lt;=$Q$8),AND(G685&gt;=$R$8,G685&lt;=$S$8),AND(G685&gt;=$T$8,G685&lt;=$U$8)),IF(COUNTIF($H$537:H685,"CMO")&gt;90,"Demi-traitement","Plein traitement"),""))</f>
        <v/>
      </c>
    </row>
    <row r="686" spans="7:9" x14ac:dyDescent="0.25">
      <c r="G686" s="1">
        <v>43250</v>
      </c>
      <c r="H686" t="str">
        <f t="shared" si="14"/>
        <v/>
      </c>
      <c r="I686" s="2" t="str">
        <f>IF(OR(AND(G686&gt;=$D$19,G686&lt;=$E$19),AND(G686&gt;=$F$19,G686&lt;=$G$19),AND(G686&gt;=$H$19,G686&lt;=$I$19),AND(G686&gt;=$J$19,G686&lt;=$K$19),AND(G686&gt;=$L$19,G686&lt;=$M$19),AND(G686&gt;=$N$19,G686&lt;=$O$19),AND(G686&gt;=$P$19,G686&lt;=$Q$19),AND(G686&gt;=$R$19,G686&lt;=$S$19),AND(G686&gt;=$T$19,G686&lt;=$U$19)),IF(COUNTIF(I322:I685,"Plein traitement")=90,"Demi-traitement","Plein traitement"),IF(OR(AND(G686&gt;=$D$8,G686&lt;=$E$8),AND(G686&gt;=$F$8,G686&lt;=$G$8),AND(G686&gt;=$H$8,G686&lt;=$I$8),AND(G686&gt;=$J$8,G686&lt;=$K$8),AND(G686&gt;=$L$8,G686&lt;=$M$8),AND(G686&gt;=$N$8,G686&lt;=$O$8),AND(G686&gt;=$P$8,G686&lt;=$Q$8),AND(G686&gt;=$R$8,G686&lt;=$S$8),AND(G686&gt;=$T$8,G686&lt;=$U$8)),IF(COUNTIF($H$537:H686,"CMO")&gt;90,"Demi-traitement","Plein traitement"),""))</f>
        <v/>
      </c>
    </row>
    <row r="687" spans="7:9" x14ac:dyDescent="0.25">
      <c r="G687" s="1">
        <v>43251</v>
      </c>
      <c r="H687" t="str">
        <f t="shared" si="14"/>
        <v/>
      </c>
      <c r="I687" s="2" t="str">
        <f>IF(OR(AND(G687&gt;=$D$19,G687&lt;=$E$19),AND(G687&gt;=$F$19,G687&lt;=$G$19),AND(G687&gt;=$H$19,G687&lt;=$I$19),AND(G687&gt;=$J$19,G687&lt;=$K$19),AND(G687&gt;=$L$19,G687&lt;=$M$19),AND(G687&gt;=$N$19,G687&lt;=$O$19),AND(G687&gt;=$P$19,G687&lt;=$Q$19),AND(G687&gt;=$R$19,G687&lt;=$S$19),AND(G687&gt;=$T$19,G687&lt;=$U$19)),IF(COUNTIF(I323:I686,"Plein traitement")=90,"Demi-traitement","Plein traitement"),IF(OR(AND(G687&gt;=$D$8,G687&lt;=$E$8),AND(G687&gt;=$F$8,G687&lt;=$G$8),AND(G687&gt;=$H$8,G687&lt;=$I$8),AND(G687&gt;=$J$8,G687&lt;=$K$8),AND(G687&gt;=$L$8,G687&lt;=$M$8),AND(G687&gt;=$N$8,G687&lt;=$O$8),AND(G687&gt;=$P$8,G687&lt;=$Q$8),AND(G687&gt;=$R$8,G687&lt;=$S$8),AND(G687&gt;=$T$8,G687&lt;=$U$8)),IF(COUNTIF($H$537:H687,"CMO")&gt;90,"Demi-traitement","Plein traitement"),""))</f>
        <v/>
      </c>
    </row>
    <row r="688" spans="7:9" x14ac:dyDescent="0.25">
      <c r="G688" s="1">
        <v>43252</v>
      </c>
      <c r="H688" t="str">
        <f t="shared" si="14"/>
        <v/>
      </c>
      <c r="I688" s="2" t="str">
        <f>IF(OR(AND(G688&gt;=$D$19,G688&lt;=$E$19),AND(G688&gt;=$F$19,G688&lt;=$G$19),AND(G688&gt;=$H$19,G688&lt;=$I$19),AND(G688&gt;=$J$19,G688&lt;=$K$19),AND(G688&gt;=$L$19,G688&lt;=$M$19),AND(G688&gt;=$N$19,G688&lt;=$O$19),AND(G688&gt;=$P$19,G688&lt;=$Q$19),AND(G688&gt;=$R$19,G688&lt;=$S$19),AND(G688&gt;=$T$19,G688&lt;=$U$19)),IF(COUNTIF(I324:I687,"Plein traitement")=90,"Demi-traitement","Plein traitement"),IF(OR(AND(G688&gt;=$D$8,G688&lt;=$E$8),AND(G688&gt;=$F$8,G688&lt;=$G$8),AND(G688&gt;=$H$8,G688&lt;=$I$8),AND(G688&gt;=$J$8,G688&lt;=$K$8),AND(G688&gt;=$L$8,G688&lt;=$M$8),AND(G688&gt;=$N$8,G688&lt;=$O$8),AND(G688&gt;=$P$8,G688&lt;=$Q$8),AND(G688&gt;=$R$8,G688&lt;=$S$8),AND(G688&gt;=$T$8,G688&lt;=$U$8)),IF(COUNTIF($H$537:H688,"CMO")&gt;90,"Demi-traitement","Plein traitement"),""))</f>
        <v/>
      </c>
    </row>
    <row r="689" spans="7:9" x14ac:dyDescent="0.25">
      <c r="G689" s="1">
        <v>43253</v>
      </c>
      <c r="H689" t="str">
        <f t="shared" si="14"/>
        <v/>
      </c>
      <c r="I689" s="2" t="str">
        <f>IF(OR(AND(G689&gt;=$D$19,G689&lt;=$E$19),AND(G689&gt;=$F$19,G689&lt;=$G$19),AND(G689&gt;=$H$19,G689&lt;=$I$19),AND(G689&gt;=$J$19,G689&lt;=$K$19),AND(G689&gt;=$L$19,G689&lt;=$M$19),AND(G689&gt;=$N$19,G689&lt;=$O$19),AND(G689&gt;=$P$19,G689&lt;=$Q$19),AND(G689&gt;=$R$19,G689&lt;=$S$19),AND(G689&gt;=$T$19,G689&lt;=$U$19)),IF(COUNTIF(I325:I688,"Plein traitement")=90,"Demi-traitement","Plein traitement"),IF(OR(AND(G689&gt;=$D$8,G689&lt;=$E$8),AND(G689&gt;=$F$8,G689&lt;=$G$8),AND(G689&gt;=$H$8,G689&lt;=$I$8),AND(G689&gt;=$J$8,G689&lt;=$K$8),AND(G689&gt;=$L$8,G689&lt;=$M$8),AND(G689&gt;=$N$8,G689&lt;=$O$8),AND(G689&gt;=$P$8,G689&lt;=$Q$8),AND(G689&gt;=$R$8,G689&lt;=$S$8),AND(G689&gt;=$T$8,G689&lt;=$U$8)),IF(COUNTIF($H$537:H689,"CMO")&gt;90,"Demi-traitement","Plein traitement"),""))</f>
        <v/>
      </c>
    </row>
    <row r="690" spans="7:9" x14ac:dyDescent="0.25">
      <c r="G690" s="1">
        <v>43254</v>
      </c>
      <c r="H690" t="str">
        <f t="shared" si="14"/>
        <v/>
      </c>
      <c r="I690" s="2" t="str">
        <f>IF(OR(AND(G690&gt;=$D$19,G690&lt;=$E$19),AND(G690&gt;=$F$19,G690&lt;=$G$19),AND(G690&gt;=$H$19,G690&lt;=$I$19),AND(G690&gt;=$J$19,G690&lt;=$K$19),AND(G690&gt;=$L$19,G690&lt;=$M$19),AND(G690&gt;=$N$19,G690&lt;=$O$19),AND(G690&gt;=$P$19,G690&lt;=$Q$19),AND(G690&gt;=$R$19,G690&lt;=$S$19),AND(G690&gt;=$T$19,G690&lt;=$U$19)),IF(COUNTIF(I326:I689,"Plein traitement")=90,"Demi-traitement","Plein traitement"),IF(OR(AND(G690&gt;=$D$8,G690&lt;=$E$8),AND(G690&gt;=$F$8,G690&lt;=$G$8),AND(G690&gt;=$H$8,G690&lt;=$I$8),AND(G690&gt;=$J$8,G690&lt;=$K$8),AND(G690&gt;=$L$8,G690&lt;=$M$8),AND(G690&gt;=$N$8,G690&lt;=$O$8),AND(G690&gt;=$P$8,G690&lt;=$Q$8),AND(G690&gt;=$R$8,G690&lt;=$S$8),AND(G690&gt;=$T$8,G690&lt;=$U$8)),IF(COUNTIF($H$537:H690,"CMO")&gt;90,"Demi-traitement","Plein traitement"),""))</f>
        <v/>
      </c>
    </row>
    <row r="691" spans="7:9" x14ac:dyDescent="0.25">
      <c r="G691" s="1">
        <v>43255</v>
      </c>
      <c r="H691" t="str">
        <f t="shared" si="14"/>
        <v/>
      </c>
      <c r="I691" s="2" t="str">
        <f>IF(OR(AND(G691&gt;=$D$19,G691&lt;=$E$19),AND(G691&gt;=$F$19,G691&lt;=$G$19),AND(G691&gt;=$H$19,G691&lt;=$I$19),AND(G691&gt;=$J$19,G691&lt;=$K$19),AND(G691&gt;=$L$19,G691&lt;=$M$19),AND(G691&gt;=$N$19,G691&lt;=$O$19),AND(G691&gt;=$P$19,G691&lt;=$Q$19),AND(G691&gt;=$R$19,G691&lt;=$S$19),AND(G691&gt;=$T$19,G691&lt;=$U$19)),IF(COUNTIF(I327:I690,"Plein traitement")=90,"Demi-traitement","Plein traitement"),IF(OR(AND(G691&gt;=$D$8,G691&lt;=$E$8),AND(G691&gt;=$F$8,G691&lt;=$G$8),AND(G691&gt;=$H$8,G691&lt;=$I$8),AND(G691&gt;=$J$8,G691&lt;=$K$8),AND(G691&gt;=$L$8,G691&lt;=$M$8),AND(G691&gt;=$N$8,G691&lt;=$O$8),AND(G691&gt;=$P$8,G691&lt;=$Q$8),AND(G691&gt;=$R$8,G691&lt;=$S$8),AND(G691&gt;=$T$8,G691&lt;=$U$8)),IF(COUNTIF($H$537:H691,"CMO")&gt;90,"Demi-traitement","Plein traitement"),""))</f>
        <v/>
      </c>
    </row>
    <row r="692" spans="7:9" x14ac:dyDescent="0.25">
      <c r="G692" s="1">
        <v>43256</v>
      </c>
      <c r="H692" t="str">
        <f t="shared" si="14"/>
        <v/>
      </c>
      <c r="I692" s="2" t="str">
        <f>IF(OR(AND(G692&gt;=$D$19,G692&lt;=$E$19),AND(G692&gt;=$F$19,G692&lt;=$G$19),AND(G692&gt;=$H$19,G692&lt;=$I$19),AND(G692&gt;=$J$19,G692&lt;=$K$19),AND(G692&gt;=$L$19,G692&lt;=$M$19),AND(G692&gt;=$N$19,G692&lt;=$O$19),AND(G692&gt;=$P$19,G692&lt;=$Q$19),AND(G692&gt;=$R$19,G692&lt;=$S$19),AND(G692&gt;=$T$19,G692&lt;=$U$19)),IF(COUNTIF(I328:I691,"Plein traitement")=90,"Demi-traitement","Plein traitement"),IF(OR(AND(G692&gt;=$D$8,G692&lt;=$E$8),AND(G692&gt;=$F$8,G692&lt;=$G$8),AND(G692&gt;=$H$8,G692&lt;=$I$8),AND(G692&gt;=$J$8,G692&lt;=$K$8),AND(G692&gt;=$L$8,G692&lt;=$M$8),AND(G692&gt;=$N$8,G692&lt;=$O$8),AND(G692&gt;=$P$8,G692&lt;=$Q$8),AND(G692&gt;=$R$8,G692&lt;=$S$8),AND(G692&gt;=$T$8,G692&lt;=$U$8)),IF(COUNTIF($H$537:H692,"CMO")&gt;90,"Demi-traitement","Plein traitement"),""))</f>
        <v/>
      </c>
    </row>
    <row r="693" spans="7:9" x14ac:dyDescent="0.25">
      <c r="G693" s="1">
        <v>43257</v>
      </c>
      <c r="H693" t="str">
        <f t="shared" si="14"/>
        <v/>
      </c>
      <c r="I693" s="2" t="str">
        <f>IF(OR(AND(G693&gt;=$D$19,G693&lt;=$E$19),AND(G693&gt;=$F$19,G693&lt;=$G$19),AND(G693&gt;=$H$19,G693&lt;=$I$19),AND(G693&gt;=$J$19,G693&lt;=$K$19),AND(G693&gt;=$L$19,G693&lt;=$M$19),AND(G693&gt;=$N$19,G693&lt;=$O$19),AND(G693&gt;=$P$19,G693&lt;=$Q$19),AND(G693&gt;=$R$19,G693&lt;=$S$19),AND(G693&gt;=$T$19,G693&lt;=$U$19)),IF(COUNTIF(I329:I692,"Plein traitement")=90,"Demi-traitement","Plein traitement"),IF(OR(AND(G693&gt;=$D$8,G693&lt;=$E$8),AND(G693&gt;=$F$8,G693&lt;=$G$8),AND(G693&gt;=$H$8,G693&lt;=$I$8),AND(G693&gt;=$J$8,G693&lt;=$K$8),AND(G693&gt;=$L$8,G693&lt;=$M$8),AND(G693&gt;=$N$8,G693&lt;=$O$8),AND(G693&gt;=$P$8,G693&lt;=$Q$8),AND(G693&gt;=$R$8,G693&lt;=$S$8),AND(G693&gt;=$T$8,G693&lt;=$U$8)),IF(COUNTIF($H$537:H693,"CMO")&gt;90,"Demi-traitement","Plein traitement"),""))</f>
        <v/>
      </c>
    </row>
    <row r="694" spans="7:9" x14ac:dyDescent="0.25">
      <c r="G694" s="1">
        <v>43258</v>
      </c>
      <c r="H694" t="str">
        <f t="shared" si="14"/>
        <v/>
      </c>
      <c r="I694" s="2" t="str">
        <f>IF(OR(AND(G694&gt;=$D$19,G694&lt;=$E$19),AND(G694&gt;=$F$19,G694&lt;=$G$19),AND(G694&gt;=$H$19,G694&lt;=$I$19),AND(G694&gt;=$J$19,G694&lt;=$K$19),AND(G694&gt;=$L$19,G694&lt;=$M$19),AND(G694&gt;=$N$19,G694&lt;=$O$19),AND(G694&gt;=$P$19,G694&lt;=$Q$19),AND(G694&gt;=$R$19,G694&lt;=$S$19),AND(G694&gt;=$T$19,G694&lt;=$U$19)),IF(COUNTIF(I330:I693,"Plein traitement")=90,"Demi-traitement","Plein traitement"),IF(OR(AND(G694&gt;=$D$8,G694&lt;=$E$8),AND(G694&gt;=$F$8,G694&lt;=$G$8),AND(G694&gt;=$H$8,G694&lt;=$I$8),AND(G694&gt;=$J$8,G694&lt;=$K$8),AND(G694&gt;=$L$8,G694&lt;=$M$8),AND(G694&gt;=$N$8,G694&lt;=$O$8),AND(G694&gt;=$P$8,G694&lt;=$Q$8),AND(G694&gt;=$R$8,G694&lt;=$S$8),AND(G694&gt;=$T$8,G694&lt;=$U$8)),IF(COUNTIF($H$537:H694,"CMO")&gt;90,"Demi-traitement","Plein traitement"),""))</f>
        <v/>
      </c>
    </row>
    <row r="695" spans="7:9" x14ac:dyDescent="0.25">
      <c r="G695" s="1">
        <v>43259</v>
      </c>
      <c r="H695" t="str">
        <f t="shared" si="14"/>
        <v/>
      </c>
      <c r="I695" s="2" t="str">
        <f>IF(OR(AND(G695&gt;=$D$19,G695&lt;=$E$19),AND(G695&gt;=$F$19,G695&lt;=$G$19),AND(G695&gt;=$H$19,G695&lt;=$I$19),AND(G695&gt;=$J$19,G695&lt;=$K$19),AND(G695&gt;=$L$19,G695&lt;=$M$19),AND(G695&gt;=$N$19,G695&lt;=$O$19),AND(G695&gt;=$P$19,G695&lt;=$Q$19),AND(G695&gt;=$R$19,G695&lt;=$S$19),AND(G695&gt;=$T$19,G695&lt;=$U$19)),IF(COUNTIF(I331:I694,"Plein traitement")=90,"Demi-traitement","Plein traitement"),IF(OR(AND(G695&gt;=$D$8,G695&lt;=$E$8),AND(G695&gt;=$F$8,G695&lt;=$G$8),AND(G695&gt;=$H$8,G695&lt;=$I$8),AND(G695&gt;=$J$8,G695&lt;=$K$8),AND(G695&gt;=$L$8,G695&lt;=$M$8),AND(G695&gt;=$N$8,G695&lt;=$O$8),AND(G695&gt;=$P$8,G695&lt;=$Q$8),AND(G695&gt;=$R$8,G695&lt;=$S$8),AND(G695&gt;=$T$8,G695&lt;=$U$8)),IF(COUNTIF($H$537:H695,"CMO")&gt;90,"Demi-traitement","Plein traitement"),""))</f>
        <v/>
      </c>
    </row>
    <row r="696" spans="7:9" x14ac:dyDescent="0.25">
      <c r="G696" s="1">
        <v>43260</v>
      </c>
      <c r="H696" t="str">
        <f t="shared" si="14"/>
        <v/>
      </c>
      <c r="I696" s="2" t="str">
        <f>IF(OR(AND(G696&gt;=$D$19,G696&lt;=$E$19),AND(G696&gt;=$F$19,G696&lt;=$G$19),AND(G696&gt;=$H$19,G696&lt;=$I$19),AND(G696&gt;=$J$19,G696&lt;=$K$19),AND(G696&gt;=$L$19,G696&lt;=$M$19),AND(G696&gt;=$N$19,G696&lt;=$O$19),AND(G696&gt;=$P$19,G696&lt;=$Q$19),AND(G696&gt;=$R$19,G696&lt;=$S$19),AND(G696&gt;=$T$19,G696&lt;=$U$19)),IF(COUNTIF(I332:I695,"Plein traitement")=90,"Demi-traitement","Plein traitement"),IF(OR(AND(G696&gt;=$D$8,G696&lt;=$E$8),AND(G696&gt;=$F$8,G696&lt;=$G$8),AND(G696&gt;=$H$8,G696&lt;=$I$8),AND(G696&gt;=$J$8,G696&lt;=$K$8),AND(G696&gt;=$L$8,G696&lt;=$M$8),AND(G696&gt;=$N$8,G696&lt;=$O$8),AND(G696&gt;=$P$8,G696&lt;=$Q$8),AND(G696&gt;=$R$8,G696&lt;=$S$8),AND(G696&gt;=$T$8,G696&lt;=$U$8)),IF(COUNTIF($H$537:H696,"CMO")&gt;90,"Demi-traitement","Plein traitement"),""))</f>
        <v/>
      </c>
    </row>
    <row r="697" spans="7:9" x14ac:dyDescent="0.25">
      <c r="G697" s="1">
        <v>43261</v>
      </c>
      <c r="H697" t="str">
        <f t="shared" si="14"/>
        <v/>
      </c>
      <c r="I697" s="2" t="str">
        <f>IF(OR(AND(G697&gt;=$D$19,G697&lt;=$E$19),AND(G697&gt;=$F$19,G697&lt;=$G$19),AND(G697&gt;=$H$19,G697&lt;=$I$19),AND(G697&gt;=$J$19,G697&lt;=$K$19),AND(G697&gt;=$L$19,G697&lt;=$M$19),AND(G697&gt;=$N$19,G697&lt;=$O$19),AND(G697&gt;=$P$19,G697&lt;=$Q$19),AND(G697&gt;=$R$19,G697&lt;=$S$19),AND(G697&gt;=$T$19,G697&lt;=$U$19)),IF(COUNTIF(I333:I696,"Plein traitement")=90,"Demi-traitement","Plein traitement"),IF(OR(AND(G697&gt;=$D$8,G697&lt;=$E$8),AND(G697&gt;=$F$8,G697&lt;=$G$8),AND(G697&gt;=$H$8,G697&lt;=$I$8),AND(G697&gt;=$J$8,G697&lt;=$K$8),AND(G697&gt;=$L$8,G697&lt;=$M$8),AND(G697&gt;=$N$8,G697&lt;=$O$8),AND(G697&gt;=$P$8,G697&lt;=$Q$8),AND(G697&gt;=$R$8,G697&lt;=$S$8),AND(G697&gt;=$T$8,G697&lt;=$U$8)),IF(COUNTIF($H$537:H697,"CMO")&gt;90,"Demi-traitement","Plein traitement"),""))</f>
        <v/>
      </c>
    </row>
    <row r="698" spans="7:9" x14ac:dyDescent="0.25">
      <c r="G698" s="1">
        <v>43262</v>
      </c>
      <c r="H698" t="str">
        <f t="shared" si="14"/>
        <v/>
      </c>
      <c r="I698" s="2" t="str">
        <f>IF(OR(AND(G698&gt;=$D$19,G698&lt;=$E$19),AND(G698&gt;=$F$19,G698&lt;=$G$19),AND(G698&gt;=$H$19,G698&lt;=$I$19),AND(G698&gt;=$J$19,G698&lt;=$K$19),AND(G698&gt;=$L$19,G698&lt;=$M$19),AND(G698&gt;=$N$19,G698&lt;=$O$19),AND(G698&gt;=$P$19,G698&lt;=$Q$19),AND(G698&gt;=$R$19,G698&lt;=$S$19),AND(G698&gt;=$T$19,G698&lt;=$U$19)),IF(COUNTIF(I334:I697,"Plein traitement")=90,"Demi-traitement","Plein traitement"),IF(OR(AND(G698&gt;=$D$8,G698&lt;=$E$8),AND(G698&gt;=$F$8,G698&lt;=$G$8),AND(G698&gt;=$H$8,G698&lt;=$I$8),AND(G698&gt;=$J$8,G698&lt;=$K$8),AND(G698&gt;=$L$8,G698&lt;=$M$8),AND(G698&gt;=$N$8,G698&lt;=$O$8),AND(G698&gt;=$P$8,G698&lt;=$Q$8),AND(G698&gt;=$R$8,G698&lt;=$S$8),AND(G698&gt;=$T$8,G698&lt;=$U$8)),IF(COUNTIF($H$537:H698,"CMO")&gt;90,"Demi-traitement","Plein traitement"),""))</f>
        <v/>
      </c>
    </row>
    <row r="699" spans="7:9" x14ac:dyDescent="0.25">
      <c r="G699" s="1">
        <v>43263</v>
      </c>
      <c r="H699" t="str">
        <f t="shared" si="14"/>
        <v/>
      </c>
      <c r="I699" s="2" t="str">
        <f>IF(OR(AND(G699&gt;=$D$19,G699&lt;=$E$19),AND(G699&gt;=$F$19,G699&lt;=$G$19),AND(G699&gt;=$H$19,G699&lt;=$I$19),AND(G699&gt;=$J$19,G699&lt;=$K$19),AND(G699&gt;=$L$19,G699&lt;=$M$19),AND(G699&gt;=$N$19,G699&lt;=$O$19),AND(G699&gt;=$P$19,G699&lt;=$Q$19),AND(G699&gt;=$R$19,G699&lt;=$S$19),AND(G699&gt;=$T$19,G699&lt;=$U$19)),IF(COUNTIF(I335:I698,"Plein traitement")=90,"Demi-traitement","Plein traitement"),IF(OR(AND(G699&gt;=$D$8,G699&lt;=$E$8),AND(G699&gt;=$F$8,G699&lt;=$G$8),AND(G699&gt;=$H$8,G699&lt;=$I$8),AND(G699&gt;=$J$8,G699&lt;=$K$8),AND(G699&gt;=$L$8,G699&lt;=$M$8),AND(G699&gt;=$N$8,G699&lt;=$O$8),AND(G699&gt;=$P$8,G699&lt;=$Q$8),AND(G699&gt;=$R$8,G699&lt;=$S$8),AND(G699&gt;=$T$8,G699&lt;=$U$8)),IF(COUNTIF($H$537:H699,"CMO")&gt;90,"Demi-traitement","Plein traitement"),""))</f>
        <v/>
      </c>
    </row>
    <row r="700" spans="7:9" x14ac:dyDescent="0.25">
      <c r="G700" s="1">
        <v>43264</v>
      </c>
      <c r="H700" t="str">
        <f t="shared" si="14"/>
        <v/>
      </c>
      <c r="I700" s="2" t="str">
        <f>IF(OR(AND(G700&gt;=$D$19,G700&lt;=$E$19),AND(G700&gt;=$F$19,G700&lt;=$G$19),AND(G700&gt;=$H$19,G700&lt;=$I$19),AND(G700&gt;=$J$19,G700&lt;=$K$19),AND(G700&gt;=$L$19,G700&lt;=$M$19),AND(G700&gt;=$N$19,G700&lt;=$O$19),AND(G700&gt;=$P$19,G700&lt;=$Q$19),AND(G700&gt;=$R$19,G700&lt;=$S$19),AND(G700&gt;=$T$19,G700&lt;=$U$19)),IF(COUNTIF(I336:I699,"Plein traitement")=90,"Demi-traitement","Plein traitement"),IF(OR(AND(G700&gt;=$D$8,G700&lt;=$E$8),AND(G700&gt;=$F$8,G700&lt;=$G$8),AND(G700&gt;=$H$8,G700&lt;=$I$8),AND(G700&gt;=$J$8,G700&lt;=$K$8),AND(G700&gt;=$L$8,G700&lt;=$M$8),AND(G700&gt;=$N$8,G700&lt;=$O$8),AND(G700&gt;=$P$8,G700&lt;=$Q$8),AND(G700&gt;=$R$8,G700&lt;=$S$8),AND(G700&gt;=$T$8,G700&lt;=$U$8)),IF(COUNTIF($H$537:H700,"CMO")&gt;90,"Demi-traitement","Plein traitement"),""))</f>
        <v/>
      </c>
    </row>
    <row r="701" spans="7:9" x14ac:dyDescent="0.25">
      <c r="G701" s="1">
        <v>43265</v>
      </c>
      <c r="H701" t="str">
        <f t="shared" si="14"/>
        <v/>
      </c>
      <c r="I701" s="2" t="str">
        <f>IF(OR(AND(G701&gt;=$D$19,G701&lt;=$E$19),AND(G701&gt;=$F$19,G701&lt;=$G$19),AND(G701&gt;=$H$19,G701&lt;=$I$19),AND(G701&gt;=$J$19,G701&lt;=$K$19),AND(G701&gt;=$L$19,G701&lt;=$M$19),AND(G701&gt;=$N$19,G701&lt;=$O$19),AND(G701&gt;=$P$19,G701&lt;=$Q$19),AND(G701&gt;=$R$19,G701&lt;=$S$19),AND(G701&gt;=$T$19,G701&lt;=$U$19)),IF(COUNTIF(I337:I700,"Plein traitement")=90,"Demi-traitement","Plein traitement"),IF(OR(AND(G701&gt;=$D$8,G701&lt;=$E$8),AND(G701&gt;=$F$8,G701&lt;=$G$8),AND(G701&gt;=$H$8,G701&lt;=$I$8),AND(G701&gt;=$J$8,G701&lt;=$K$8),AND(G701&gt;=$L$8,G701&lt;=$M$8),AND(G701&gt;=$N$8,G701&lt;=$O$8),AND(G701&gt;=$P$8,G701&lt;=$Q$8),AND(G701&gt;=$R$8,G701&lt;=$S$8),AND(G701&gt;=$T$8,G701&lt;=$U$8)),IF(COUNTIF($H$537:H701,"CMO")&gt;90,"Demi-traitement","Plein traitement"),""))</f>
        <v/>
      </c>
    </row>
    <row r="702" spans="7:9" x14ac:dyDescent="0.25">
      <c r="G702" s="1">
        <v>43266</v>
      </c>
      <c r="H702" t="str">
        <f t="shared" si="14"/>
        <v/>
      </c>
      <c r="I702" s="2" t="str">
        <f>IF(OR(AND(G702&gt;=$D$19,G702&lt;=$E$19),AND(G702&gt;=$F$19,G702&lt;=$G$19),AND(G702&gt;=$H$19,G702&lt;=$I$19),AND(G702&gt;=$J$19,G702&lt;=$K$19),AND(G702&gt;=$L$19,G702&lt;=$M$19),AND(G702&gt;=$N$19,G702&lt;=$O$19),AND(G702&gt;=$P$19,G702&lt;=$Q$19),AND(G702&gt;=$R$19,G702&lt;=$S$19),AND(G702&gt;=$T$19,G702&lt;=$U$19)),IF(COUNTIF(I338:I701,"Plein traitement")=90,"Demi-traitement","Plein traitement"),IF(OR(AND(G702&gt;=$D$8,G702&lt;=$E$8),AND(G702&gt;=$F$8,G702&lt;=$G$8),AND(G702&gt;=$H$8,G702&lt;=$I$8),AND(G702&gt;=$J$8,G702&lt;=$K$8),AND(G702&gt;=$L$8,G702&lt;=$M$8),AND(G702&gt;=$N$8,G702&lt;=$O$8),AND(G702&gt;=$P$8,G702&lt;=$Q$8),AND(G702&gt;=$R$8,G702&lt;=$S$8),AND(G702&gt;=$T$8,G702&lt;=$U$8)),IF(COUNTIF($H$537:H702,"CMO")&gt;90,"Demi-traitement","Plein traitement"),""))</f>
        <v/>
      </c>
    </row>
    <row r="703" spans="7:9" x14ac:dyDescent="0.25">
      <c r="G703" s="1">
        <v>43267</v>
      </c>
      <c r="H703" t="str">
        <f t="shared" si="14"/>
        <v/>
      </c>
      <c r="I703" s="2" t="str">
        <f>IF(OR(AND(G703&gt;=$D$19,G703&lt;=$E$19),AND(G703&gt;=$F$19,G703&lt;=$G$19),AND(G703&gt;=$H$19,G703&lt;=$I$19),AND(G703&gt;=$J$19,G703&lt;=$K$19),AND(G703&gt;=$L$19,G703&lt;=$M$19),AND(G703&gt;=$N$19,G703&lt;=$O$19),AND(G703&gt;=$P$19,G703&lt;=$Q$19),AND(G703&gt;=$R$19,G703&lt;=$S$19),AND(G703&gt;=$T$19,G703&lt;=$U$19)),IF(COUNTIF(I339:I702,"Plein traitement")=90,"Demi-traitement","Plein traitement"),IF(OR(AND(G703&gt;=$D$8,G703&lt;=$E$8),AND(G703&gt;=$F$8,G703&lt;=$G$8),AND(G703&gt;=$H$8,G703&lt;=$I$8),AND(G703&gt;=$J$8,G703&lt;=$K$8),AND(G703&gt;=$L$8,G703&lt;=$M$8),AND(G703&gt;=$N$8,G703&lt;=$O$8),AND(G703&gt;=$P$8,G703&lt;=$Q$8),AND(G703&gt;=$R$8,G703&lt;=$S$8),AND(G703&gt;=$T$8,G703&lt;=$U$8)),IF(COUNTIF($H$537:H703,"CMO")&gt;90,"Demi-traitement","Plein traitement"),""))</f>
        <v/>
      </c>
    </row>
    <row r="704" spans="7:9" x14ac:dyDescent="0.25">
      <c r="G704" s="1">
        <v>43268</v>
      </c>
      <c r="H704" t="str">
        <f t="shared" si="14"/>
        <v/>
      </c>
      <c r="I704" s="2" t="str">
        <f>IF(OR(AND(G704&gt;=$D$19,G704&lt;=$E$19),AND(G704&gt;=$F$19,G704&lt;=$G$19),AND(G704&gt;=$H$19,G704&lt;=$I$19),AND(G704&gt;=$J$19,G704&lt;=$K$19),AND(G704&gt;=$L$19,G704&lt;=$M$19),AND(G704&gt;=$N$19,G704&lt;=$O$19),AND(G704&gt;=$P$19,G704&lt;=$Q$19),AND(G704&gt;=$R$19,G704&lt;=$S$19),AND(G704&gt;=$T$19,G704&lt;=$U$19)),IF(COUNTIF(I340:I703,"Plein traitement")=90,"Demi-traitement","Plein traitement"),IF(OR(AND(G704&gt;=$D$8,G704&lt;=$E$8),AND(G704&gt;=$F$8,G704&lt;=$G$8),AND(G704&gt;=$H$8,G704&lt;=$I$8),AND(G704&gt;=$J$8,G704&lt;=$K$8),AND(G704&gt;=$L$8,G704&lt;=$M$8),AND(G704&gt;=$N$8,G704&lt;=$O$8),AND(G704&gt;=$P$8,G704&lt;=$Q$8),AND(G704&gt;=$R$8,G704&lt;=$S$8),AND(G704&gt;=$T$8,G704&lt;=$U$8)),IF(COUNTIF($H$537:H704,"CMO")&gt;90,"Demi-traitement","Plein traitement"),""))</f>
        <v/>
      </c>
    </row>
    <row r="705" spans="7:9" x14ac:dyDescent="0.25">
      <c r="G705" s="1">
        <v>43269</v>
      </c>
      <c r="H705" t="str">
        <f t="shared" si="14"/>
        <v/>
      </c>
      <c r="I705" s="2" t="str">
        <f>IF(OR(AND(G705&gt;=$D$19,G705&lt;=$E$19),AND(G705&gt;=$F$19,G705&lt;=$G$19),AND(G705&gt;=$H$19,G705&lt;=$I$19),AND(G705&gt;=$J$19,G705&lt;=$K$19),AND(G705&gt;=$L$19,G705&lt;=$M$19),AND(G705&gt;=$N$19,G705&lt;=$O$19),AND(G705&gt;=$P$19,G705&lt;=$Q$19),AND(G705&gt;=$R$19,G705&lt;=$S$19),AND(G705&gt;=$T$19,G705&lt;=$U$19)),IF(COUNTIF(I341:I704,"Plein traitement")=90,"Demi-traitement","Plein traitement"),IF(OR(AND(G705&gt;=$D$8,G705&lt;=$E$8),AND(G705&gt;=$F$8,G705&lt;=$G$8),AND(G705&gt;=$H$8,G705&lt;=$I$8),AND(G705&gt;=$J$8,G705&lt;=$K$8),AND(G705&gt;=$L$8,G705&lt;=$M$8),AND(G705&gt;=$N$8,G705&lt;=$O$8),AND(G705&gt;=$P$8,G705&lt;=$Q$8),AND(G705&gt;=$R$8,G705&lt;=$S$8),AND(G705&gt;=$T$8,G705&lt;=$U$8)),IF(COUNTIF($H$537:H705,"CMO")&gt;90,"Demi-traitement","Plein traitement"),""))</f>
        <v/>
      </c>
    </row>
    <row r="706" spans="7:9" x14ac:dyDescent="0.25">
      <c r="G706" s="1">
        <v>43270</v>
      </c>
      <c r="H706" t="str">
        <f t="shared" si="14"/>
        <v/>
      </c>
      <c r="I706" s="2" t="str">
        <f>IF(OR(AND(G706&gt;=$D$19,G706&lt;=$E$19),AND(G706&gt;=$F$19,G706&lt;=$G$19),AND(G706&gt;=$H$19,G706&lt;=$I$19),AND(G706&gt;=$J$19,G706&lt;=$K$19),AND(G706&gt;=$L$19,G706&lt;=$M$19),AND(G706&gt;=$N$19,G706&lt;=$O$19),AND(G706&gt;=$P$19,G706&lt;=$Q$19),AND(G706&gt;=$R$19,G706&lt;=$S$19),AND(G706&gt;=$T$19,G706&lt;=$U$19)),IF(COUNTIF(I342:I705,"Plein traitement")=90,"Demi-traitement","Plein traitement"),IF(OR(AND(G706&gt;=$D$8,G706&lt;=$E$8),AND(G706&gt;=$F$8,G706&lt;=$G$8),AND(G706&gt;=$H$8,G706&lt;=$I$8),AND(G706&gt;=$J$8,G706&lt;=$K$8),AND(G706&gt;=$L$8,G706&lt;=$M$8),AND(G706&gt;=$N$8,G706&lt;=$O$8),AND(G706&gt;=$P$8,G706&lt;=$Q$8),AND(G706&gt;=$R$8,G706&lt;=$S$8),AND(G706&gt;=$T$8,G706&lt;=$U$8)),IF(COUNTIF($H$537:H706,"CMO")&gt;90,"Demi-traitement","Plein traitement"),""))</f>
        <v/>
      </c>
    </row>
    <row r="707" spans="7:9" x14ac:dyDescent="0.25">
      <c r="G707" s="1">
        <v>43271</v>
      </c>
      <c r="H707" t="str">
        <f t="shared" si="14"/>
        <v/>
      </c>
      <c r="I707" s="2" t="str">
        <f>IF(OR(AND(G707&gt;=$D$19,G707&lt;=$E$19),AND(G707&gt;=$F$19,G707&lt;=$G$19),AND(G707&gt;=$H$19,G707&lt;=$I$19),AND(G707&gt;=$J$19,G707&lt;=$K$19),AND(G707&gt;=$L$19,G707&lt;=$M$19),AND(G707&gt;=$N$19,G707&lt;=$O$19),AND(G707&gt;=$P$19,G707&lt;=$Q$19),AND(G707&gt;=$R$19,G707&lt;=$S$19),AND(G707&gt;=$T$19,G707&lt;=$U$19)),IF(COUNTIF(I343:I706,"Plein traitement")=90,"Demi-traitement","Plein traitement"),IF(OR(AND(G707&gt;=$D$8,G707&lt;=$E$8),AND(G707&gt;=$F$8,G707&lt;=$G$8),AND(G707&gt;=$H$8,G707&lt;=$I$8),AND(G707&gt;=$J$8,G707&lt;=$K$8),AND(G707&gt;=$L$8,G707&lt;=$M$8),AND(G707&gt;=$N$8,G707&lt;=$O$8),AND(G707&gt;=$P$8,G707&lt;=$Q$8),AND(G707&gt;=$R$8,G707&lt;=$S$8),AND(G707&gt;=$T$8,G707&lt;=$U$8)),IF(COUNTIF($H$537:H707,"CMO")&gt;90,"Demi-traitement","Plein traitement"),""))</f>
        <v/>
      </c>
    </row>
    <row r="708" spans="7:9" x14ac:dyDescent="0.25">
      <c r="G708" s="1">
        <v>43272</v>
      </c>
      <c r="H708" t="str">
        <f t="shared" si="14"/>
        <v/>
      </c>
      <c r="I708" s="2" t="str">
        <f>IF(OR(AND(G708&gt;=$D$19,G708&lt;=$E$19),AND(G708&gt;=$F$19,G708&lt;=$G$19),AND(G708&gt;=$H$19,G708&lt;=$I$19),AND(G708&gt;=$J$19,G708&lt;=$K$19),AND(G708&gt;=$L$19,G708&lt;=$M$19),AND(G708&gt;=$N$19,G708&lt;=$O$19),AND(G708&gt;=$P$19,G708&lt;=$Q$19),AND(G708&gt;=$R$19,G708&lt;=$S$19),AND(G708&gt;=$T$19,G708&lt;=$U$19)),IF(COUNTIF(I344:I707,"Plein traitement")=90,"Demi-traitement","Plein traitement"),IF(OR(AND(G708&gt;=$D$8,G708&lt;=$E$8),AND(G708&gt;=$F$8,G708&lt;=$G$8),AND(G708&gt;=$H$8,G708&lt;=$I$8),AND(G708&gt;=$J$8,G708&lt;=$K$8),AND(G708&gt;=$L$8,G708&lt;=$M$8),AND(G708&gt;=$N$8,G708&lt;=$O$8),AND(G708&gt;=$P$8,G708&lt;=$Q$8),AND(G708&gt;=$R$8,G708&lt;=$S$8),AND(G708&gt;=$T$8,G708&lt;=$U$8)),IF(COUNTIF($H$537:H708,"CMO")&gt;90,"Demi-traitement","Plein traitement"),""))</f>
        <v/>
      </c>
    </row>
    <row r="709" spans="7:9" x14ac:dyDescent="0.25">
      <c r="G709" s="1">
        <v>43273</v>
      </c>
      <c r="H709" t="str">
        <f t="shared" si="14"/>
        <v/>
      </c>
      <c r="I709" s="2" t="str">
        <f>IF(OR(AND(G709&gt;=$D$19,G709&lt;=$E$19),AND(G709&gt;=$F$19,G709&lt;=$G$19),AND(G709&gt;=$H$19,G709&lt;=$I$19),AND(G709&gt;=$J$19,G709&lt;=$K$19),AND(G709&gt;=$L$19,G709&lt;=$M$19),AND(G709&gt;=$N$19,G709&lt;=$O$19),AND(G709&gt;=$P$19,G709&lt;=$Q$19),AND(G709&gt;=$R$19,G709&lt;=$S$19),AND(G709&gt;=$T$19,G709&lt;=$U$19)),IF(COUNTIF(I345:I708,"Plein traitement")=90,"Demi-traitement","Plein traitement"),IF(OR(AND(G709&gt;=$D$8,G709&lt;=$E$8),AND(G709&gt;=$F$8,G709&lt;=$G$8),AND(G709&gt;=$H$8,G709&lt;=$I$8),AND(G709&gt;=$J$8,G709&lt;=$K$8),AND(G709&gt;=$L$8,G709&lt;=$M$8),AND(G709&gt;=$N$8,G709&lt;=$O$8),AND(G709&gt;=$P$8,G709&lt;=$Q$8),AND(G709&gt;=$R$8,G709&lt;=$S$8),AND(G709&gt;=$T$8,G709&lt;=$U$8)),IF(COUNTIF($H$537:H709,"CMO")&gt;90,"Demi-traitement","Plein traitement"),""))</f>
        <v/>
      </c>
    </row>
    <row r="710" spans="7:9" x14ac:dyDescent="0.25">
      <c r="G710" s="1">
        <v>43274</v>
      </c>
      <c r="H710" t="str">
        <f t="shared" si="14"/>
        <v/>
      </c>
      <c r="I710" s="2" t="str">
        <f>IF(OR(AND(G710&gt;=$D$19,G710&lt;=$E$19),AND(G710&gt;=$F$19,G710&lt;=$G$19),AND(G710&gt;=$H$19,G710&lt;=$I$19),AND(G710&gt;=$J$19,G710&lt;=$K$19),AND(G710&gt;=$L$19,G710&lt;=$M$19),AND(G710&gt;=$N$19,G710&lt;=$O$19),AND(G710&gt;=$P$19,G710&lt;=$Q$19),AND(G710&gt;=$R$19,G710&lt;=$S$19),AND(G710&gt;=$T$19,G710&lt;=$U$19)),IF(COUNTIF(I346:I709,"Plein traitement")=90,"Demi-traitement","Plein traitement"),IF(OR(AND(G710&gt;=$D$8,G710&lt;=$E$8),AND(G710&gt;=$F$8,G710&lt;=$G$8),AND(G710&gt;=$H$8,G710&lt;=$I$8),AND(G710&gt;=$J$8,G710&lt;=$K$8),AND(G710&gt;=$L$8,G710&lt;=$M$8),AND(G710&gt;=$N$8,G710&lt;=$O$8),AND(G710&gt;=$P$8,G710&lt;=$Q$8),AND(G710&gt;=$R$8,G710&lt;=$S$8),AND(G710&gt;=$T$8,G710&lt;=$U$8)),IF(COUNTIF($H$537:H710,"CMO")&gt;90,"Demi-traitement","Plein traitement"),""))</f>
        <v/>
      </c>
    </row>
    <row r="711" spans="7:9" x14ac:dyDescent="0.25">
      <c r="G711" s="1">
        <v>43275</v>
      </c>
      <c r="H711" t="str">
        <f t="shared" si="14"/>
        <v/>
      </c>
      <c r="I711" s="2" t="str">
        <f>IF(OR(AND(G711&gt;=$D$19,G711&lt;=$E$19),AND(G711&gt;=$F$19,G711&lt;=$G$19),AND(G711&gt;=$H$19,G711&lt;=$I$19),AND(G711&gt;=$J$19,G711&lt;=$K$19),AND(G711&gt;=$L$19,G711&lt;=$M$19),AND(G711&gt;=$N$19,G711&lt;=$O$19),AND(G711&gt;=$P$19,G711&lt;=$Q$19),AND(G711&gt;=$R$19,G711&lt;=$S$19),AND(G711&gt;=$T$19,G711&lt;=$U$19)),IF(COUNTIF(I347:I710,"Plein traitement")=90,"Demi-traitement","Plein traitement"),IF(OR(AND(G711&gt;=$D$8,G711&lt;=$E$8),AND(G711&gt;=$F$8,G711&lt;=$G$8),AND(G711&gt;=$H$8,G711&lt;=$I$8),AND(G711&gt;=$J$8,G711&lt;=$K$8),AND(G711&gt;=$L$8,G711&lt;=$M$8),AND(G711&gt;=$N$8,G711&lt;=$O$8),AND(G711&gt;=$P$8,G711&lt;=$Q$8),AND(G711&gt;=$R$8,G711&lt;=$S$8),AND(G711&gt;=$T$8,G711&lt;=$U$8)),IF(COUNTIF($H$537:H711,"CMO")&gt;90,"Demi-traitement","Plein traitement"),""))</f>
        <v/>
      </c>
    </row>
    <row r="712" spans="7:9" x14ac:dyDescent="0.25">
      <c r="G712" s="1">
        <v>43276</v>
      </c>
      <c r="H712" t="str">
        <f t="shared" si="14"/>
        <v/>
      </c>
      <c r="I712" s="2" t="str">
        <f>IF(OR(AND(G712&gt;=$D$19,G712&lt;=$E$19),AND(G712&gt;=$F$19,G712&lt;=$G$19),AND(G712&gt;=$H$19,G712&lt;=$I$19),AND(G712&gt;=$J$19,G712&lt;=$K$19),AND(G712&gt;=$L$19,G712&lt;=$M$19),AND(G712&gt;=$N$19,G712&lt;=$O$19),AND(G712&gt;=$P$19,G712&lt;=$Q$19),AND(G712&gt;=$R$19,G712&lt;=$S$19),AND(G712&gt;=$T$19,G712&lt;=$U$19)),IF(COUNTIF(I348:I711,"Plein traitement")=90,"Demi-traitement","Plein traitement"),IF(OR(AND(G712&gt;=$D$8,G712&lt;=$E$8),AND(G712&gt;=$F$8,G712&lt;=$G$8),AND(G712&gt;=$H$8,G712&lt;=$I$8),AND(G712&gt;=$J$8,G712&lt;=$K$8),AND(G712&gt;=$L$8,G712&lt;=$M$8),AND(G712&gt;=$N$8,G712&lt;=$O$8),AND(G712&gt;=$P$8,G712&lt;=$Q$8),AND(G712&gt;=$R$8,G712&lt;=$S$8),AND(G712&gt;=$T$8,G712&lt;=$U$8)),IF(COUNTIF($H$537:H712,"CMO")&gt;90,"Demi-traitement","Plein traitement"),""))</f>
        <v/>
      </c>
    </row>
    <row r="713" spans="7:9" x14ac:dyDescent="0.25">
      <c r="G713" s="1">
        <v>43277</v>
      </c>
      <c r="H713" t="str">
        <f t="shared" si="14"/>
        <v/>
      </c>
      <c r="I713" s="2" t="str">
        <f>IF(OR(AND(G713&gt;=$D$19,G713&lt;=$E$19),AND(G713&gt;=$F$19,G713&lt;=$G$19),AND(G713&gt;=$H$19,G713&lt;=$I$19),AND(G713&gt;=$J$19,G713&lt;=$K$19),AND(G713&gt;=$L$19,G713&lt;=$M$19),AND(G713&gt;=$N$19,G713&lt;=$O$19),AND(G713&gt;=$P$19,G713&lt;=$Q$19),AND(G713&gt;=$R$19,G713&lt;=$S$19),AND(G713&gt;=$T$19,G713&lt;=$U$19)),IF(COUNTIF(I349:I712,"Plein traitement")=90,"Demi-traitement","Plein traitement"),IF(OR(AND(G713&gt;=$D$8,G713&lt;=$E$8),AND(G713&gt;=$F$8,G713&lt;=$G$8),AND(G713&gt;=$H$8,G713&lt;=$I$8),AND(G713&gt;=$J$8,G713&lt;=$K$8),AND(G713&gt;=$L$8,G713&lt;=$M$8),AND(G713&gt;=$N$8,G713&lt;=$O$8),AND(G713&gt;=$P$8,G713&lt;=$Q$8),AND(G713&gt;=$R$8,G713&lt;=$S$8),AND(G713&gt;=$T$8,G713&lt;=$U$8)),IF(COUNTIF($H$537:H713,"CMO")&gt;90,"Demi-traitement","Plein traitement"),""))</f>
        <v/>
      </c>
    </row>
    <row r="714" spans="7:9" x14ac:dyDescent="0.25">
      <c r="G714" s="1">
        <v>43278</v>
      </c>
      <c r="H714" t="str">
        <f t="shared" si="14"/>
        <v/>
      </c>
      <c r="I714" s="2" t="str">
        <f>IF(OR(AND(G714&gt;=$D$19,G714&lt;=$E$19),AND(G714&gt;=$F$19,G714&lt;=$G$19),AND(G714&gt;=$H$19,G714&lt;=$I$19),AND(G714&gt;=$J$19,G714&lt;=$K$19),AND(G714&gt;=$L$19,G714&lt;=$M$19),AND(G714&gt;=$N$19,G714&lt;=$O$19),AND(G714&gt;=$P$19,G714&lt;=$Q$19),AND(G714&gt;=$R$19,G714&lt;=$S$19),AND(G714&gt;=$T$19,G714&lt;=$U$19)),IF(COUNTIF(I350:I713,"Plein traitement")=90,"Demi-traitement","Plein traitement"),IF(OR(AND(G714&gt;=$D$8,G714&lt;=$E$8),AND(G714&gt;=$F$8,G714&lt;=$G$8),AND(G714&gt;=$H$8,G714&lt;=$I$8),AND(G714&gt;=$J$8,G714&lt;=$K$8),AND(G714&gt;=$L$8,G714&lt;=$M$8),AND(G714&gt;=$N$8,G714&lt;=$O$8),AND(G714&gt;=$P$8,G714&lt;=$Q$8),AND(G714&gt;=$R$8,G714&lt;=$S$8),AND(G714&gt;=$T$8,G714&lt;=$U$8)),IF(COUNTIF($H$537:H714,"CMO")&gt;90,"Demi-traitement","Plein traitement"),""))</f>
        <v/>
      </c>
    </row>
    <row r="715" spans="7:9" x14ac:dyDescent="0.25">
      <c r="G715" s="1">
        <v>43279</v>
      </c>
      <c r="H715" t="str">
        <f t="shared" si="14"/>
        <v/>
      </c>
      <c r="I715" s="2" t="str">
        <f>IF(OR(AND(G715&gt;=$D$19,G715&lt;=$E$19),AND(G715&gt;=$F$19,G715&lt;=$G$19),AND(G715&gt;=$H$19,G715&lt;=$I$19),AND(G715&gt;=$J$19,G715&lt;=$K$19),AND(G715&gt;=$L$19,G715&lt;=$M$19),AND(G715&gt;=$N$19,G715&lt;=$O$19),AND(G715&gt;=$P$19,G715&lt;=$Q$19),AND(G715&gt;=$R$19,G715&lt;=$S$19),AND(G715&gt;=$T$19,G715&lt;=$U$19)),IF(COUNTIF(I351:I714,"Plein traitement")=90,"Demi-traitement","Plein traitement"),IF(OR(AND(G715&gt;=$D$8,G715&lt;=$E$8),AND(G715&gt;=$F$8,G715&lt;=$G$8),AND(G715&gt;=$H$8,G715&lt;=$I$8),AND(G715&gt;=$J$8,G715&lt;=$K$8),AND(G715&gt;=$L$8,G715&lt;=$M$8),AND(G715&gt;=$N$8,G715&lt;=$O$8),AND(G715&gt;=$P$8,G715&lt;=$Q$8),AND(G715&gt;=$R$8,G715&lt;=$S$8),AND(G715&gt;=$T$8,G715&lt;=$U$8)),IF(COUNTIF($H$537:H715,"CMO")&gt;90,"Demi-traitement","Plein traitement"),""))</f>
        <v/>
      </c>
    </row>
    <row r="716" spans="7:9" x14ac:dyDescent="0.25">
      <c r="G716" s="1">
        <v>43280</v>
      </c>
      <c r="H716" t="str">
        <f t="shared" si="14"/>
        <v/>
      </c>
      <c r="I716" s="2" t="str">
        <f>IF(OR(AND(G716&gt;=$D$19,G716&lt;=$E$19),AND(G716&gt;=$F$19,G716&lt;=$G$19),AND(G716&gt;=$H$19,G716&lt;=$I$19),AND(G716&gt;=$J$19,G716&lt;=$K$19),AND(G716&gt;=$L$19,G716&lt;=$M$19),AND(G716&gt;=$N$19,G716&lt;=$O$19),AND(G716&gt;=$P$19,G716&lt;=$Q$19),AND(G716&gt;=$R$19,G716&lt;=$S$19),AND(G716&gt;=$T$19,G716&lt;=$U$19)),IF(COUNTIF(I352:I715,"Plein traitement")=90,"Demi-traitement","Plein traitement"),IF(OR(AND(G716&gt;=$D$8,G716&lt;=$E$8),AND(G716&gt;=$F$8,G716&lt;=$G$8),AND(G716&gt;=$H$8,G716&lt;=$I$8),AND(G716&gt;=$J$8,G716&lt;=$K$8),AND(G716&gt;=$L$8,G716&lt;=$M$8),AND(G716&gt;=$N$8,G716&lt;=$O$8),AND(G716&gt;=$P$8,G716&lt;=$Q$8),AND(G716&gt;=$R$8,G716&lt;=$S$8),AND(G716&gt;=$T$8,G716&lt;=$U$8)),IF(COUNTIF($H$537:H716,"CMO")&gt;90,"Demi-traitement","Plein traitement"),""))</f>
        <v/>
      </c>
    </row>
    <row r="717" spans="7:9" x14ac:dyDescent="0.25">
      <c r="G717" s="1">
        <v>43281</v>
      </c>
      <c r="H717" t="str">
        <f t="shared" si="14"/>
        <v/>
      </c>
      <c r="I717" s="2" t="str">
        <f>IF(OR(AND(G717&gt;=$D$19,G717&lt;=$E$19),AND(G717&gt;=$F$19,G717&lt;=$G$19),AND(G717&gt;=$H$19,G717&lt;=$I$19),AND(G717&gt;=$J$19,G717&lt;=$K$19),AND(G717&gt;=$L$19,G717&lt;=$M$19),AND(G717&gt;=$N$19,G717&lt;=$O$19),AND(G717&gt;=$P$19,G717&lt;=$Q$19),AND(G717&gt;=$R$19,G717&lt;=$S$19),AND(G717&gt;=$T$19,G717&lt;=$U$19)),IF(COUNTIF(I353:I716,"Plein traitement")=90,"Demi-traitement","Plein traitement"),IF(OR(AND(G717&gt;=$D$8,G717&lt;=$E$8),AND(G717&gt;=$F$8,G717&lt;=$G$8),AND(G717&gt;=$H$8,G717&lt;=$I$8),AND(G717&gt;=$J$8,G717&lt;=$K$8),AND(G717&gt;=$L$8,G717&lt;=$M$8),AND(G717&gt;=$N$8,G717&lt;=$O$8),AND(G717&gt;=$P$8,G717&lt;=$Q$8),AND(G717&gt;=$R$8,G717&lt;=$S$8),AND(G717&gt;=$T$8,G717&lt;=$U$8)),IF(COUNTIF($H$537:H717,"CMO")&gt;90,"Demi-traitement","Plein traitement"),""))</f>
        <v/>
      </c>
    </row>
    <row r="718" spans="7:9" x14ac:dyDescent="0.25">
      <c r="G718" s="1">
        <v>43282</v>
      </c>
      <c r="H718" t="str">
        <f t="shared" si="14"/>
        <v/>
      </c>
      <c r="I718" s="2" t="str">
        <f>IF(OR(AND(G718&gt;=$D$19,G718&lt;=$E$19),AND(G718&gt;=$F$19,G718&lt;=$G$19),AND(G718&gt;=$H$19,G718&lt;=$I$19),AND(G718&gt;=$J$19,G718&lt;=$K$19),AND(G718&gt;=$L$19,G718&lt;=$M$19),AND(G718&gt;=$N$19,G718&lt;=$O$19),AND(G718&gt;=$P$19,G718&lt;=$Q$19),AND(G718&gt;=$R$19,G718&lt;=$S$19),AND(G718&gt;=$T$19,G718&lt;=$U$19)),IF(COUNTIF(I354:I717,"Plein traitement")=90,"Demi-traitement","Plein traitement"),IF(OR(AND(G718&gt;=$D$8,G718&lt;=$E$8),AND(G718&gt;=$F$8,G718&lt;=$G$8),AND(G718&gt;=$H$8,G718&lt;=$I$8),AND(G718&gt;=$J$8,G718&lt;=$K$8),AND(G718&gt;=$L$8,G718&lt;=$M$8),AND(G718&gt;=$N$8,G718&lt;=$O$8),AND(G718&gt;=$P$8,G718&lt;=$Q$8),AND(G718&gt;=$R$8,G718&lt;=$S$8),AND(G718&gt;=$T$8,G718&lt;=$U$8)),IF(COUNTIF($H$537:H718,"CMO")&gt;90,"Demi-traitement","Plein traitement"),""))</f>
        <v/>
      </c>
    </row>
    <row r="719" spans="7:9" x14ac:dyDescent="0.25">
      <c r="G719" s="1">
        <v>43283</v>
      </c>
      <c r="H719" t="str">
        <f t="shared" si="14"/>
        <v/>
      </c>
      <c r="I719" s="2" t="str">
        <f>IF(OR(AND(G719&gt;=$D$19,G719&lt;=$E$19),AND(G719&gt;=$F$19,G719&lt;=$G$19),AND(G719&gt;=$H$19,G719&lt;=$I$19),AND(G719&gt;=$J$19,G719&lt;=$K$19),AND(G719&gt;=$L$19,G719&lt;=$M$19),AND(G719&gt;=$N$19,G719&lt;=$O$19),AND(G719&gt;=$P$19,G719&lt;=$Q$19),AND(G719&gt;=$R$19,G719&lt;=$S$19),AND(G719&gt;=$T$19,G719&lt;=$U$19)),IF(COUNTIF(I355:I718,"Plein traitement")=90,"Demi-traitement","Plein traitement"),IF(OR(AND(G719&gt;=$D$8,G719&lt;=$E$8),AND(G719&gt;=$F$8,G719&lt;=$G$8),AND(G719&gt;=$H$8,G719&lt;=$I$8),AND(G719&gt;=$J$8,G719&lt;=$K$8),AND(G719&gt;=$L$8,G719&lt;=$M$8),AND(G719&gt;=$N$8,G719&lt;=$O$8),AND(G719&gt;=$P$8,G719&lt;=$Q$8),AND(G719&gt;=$R$8,G719&lt;=$S$8),AND(G719&gt;=$T$8,G719&lt;=$U$8)),IF(COUNTIF($H$537:H719,"CMO")&gt;90,"Demi-traitement","Plein traitement"),""))</f>
        <v/>
      </c>
    </row>
    <row r="720" spans="7:9" x14ac:dyDescent="0.25">
      <c r="G720" s="1">
        <v>43284</v>
      </c>
      <c r="H720" t="str">
        <f t="shared" si="14"/>
        <v/>
      </c>
      <c r="I720" s="2" t="str">
        <f>IF(OR(AND(G720&gt;=$D$19,G720&lt;=$E$19),AND(G720&gt;=$F$19,G720&lt;=$G$19),AND(G720&gt;=$H$19,G720&lt;=$I$19),AND(G720&gt;=$J$19,G720&lt;=$K$19),AND(G720&gt;=$L$19,G720&lt;=$M$19),AND(G720&gt;=$N$19,G720&lt;=$O$19),AND(G720&gt;=$P$19,G720&lt;=$Q$19),AND(G720&gt;=$R$19,G720&lt;=$S$19),AND(G720&gt;=$T$19,G720&lt;=$U$19)),IF(COUNTIF(I356:I719,"Plein traitement")=90,"Demi-traitement","Plein traitement"),IF(OR(AND(G720&gt;=$D$8,G720&lt;=$E$8),AND(G720&gt;=$F$8,G720&lt;=$G$8),AND(G720&gt;=$H$8,G720&lt;=$I$8),AND(G720&gt;=$J$8,G720&lt;=$K$8),AND(G720&gt;=$L$8,G720&lt;=$M$8),AND(G720&gt;=$N$8,G720&lt;=$O$8),AND(G720&gt;=$P$8,G720&lt;=$Q$8),AND(G720&gt;=$R$8,G720&lt;=$S$8),AND(G720&gt;=$T$8,G720&lt;=$U$8)),IF(COUNTIF($H$537:H720,"CMO")&gt;90,"Demi-traitement","Plein traitement"),""))</f>
        <v/>
      </c>
    </row>
    <row r="721" spans="7:9" x14ac:dyDescent="0.25">
      <c r="G721" s="1">
        <v>43285</v>
      </c>
      <c r="H721" t="str">
        <f t="shared" si="14"/>
        <v/>
      </c>
      <c r="I721" s="2" t="str">
        <f>IF(OR(AND(G721&gt;=$D$19,G721&lt;=$E$19),AND(G721&gt;=$F$19,G721&lt;=$G$19),AND(G721&gt;=$H$19,G721&lt;=$I$19),AND(G721&gt;=$J$19,G721&lt;=$K$19),AND(G721&gt;=$L$19,G721&lt;=$M$19),AND(G721&gt;=$N$19,G721&lt;=$O$19),AND(G721&gt;=$P$19,G721&lt;=$Q$19),AND(G721&gt;=$R$19,G721&lt;=$S$19),AND(G721&gt;=$T$19,G721&lt;=$U$19)),IF(COUNTIF(I357:I720,"Plein traitement")=90,"Demi-traitement","Plein traitement"),IF(OR(AND(G721&gt;=$D$8,G721&lt;=$E$8),AND(G721&gt;=$F$8,G721&lt;=$G$8),AND(G721&gt;=$H$8,G721&lt;=$I$8),AND(G721&gt;=$J$8,G721&lt;=$K$8),AND(G721&gt;=$L$8,G721&lt;=$M$8),AND(G721&gt;=$N$8,G721&lt;=$O$8),AND(G721&gt;=$P$8,G721&lt;=$Q$8),AND(G721&gt;=$R$8,G721&lt;=$S$8),AND(G721&gt;=$T$8,G721&lt;=$U$8)),IF(COUNTIF($H$537:H721,"CMO")&gt;90,"Demi-traitement","Plein traitement"),""))</f>
        <v/>
      </c>
    </row>
    <row r="722" spans="7:9" x14ac:dyDescent="0.25">
      <c r="G722" s="1">
        <v>43286</v>
      </c>
      <c r="H722" t="str">
        <f t="shared" si="14"/>
        <v/>
      </c>
      <c r="I722" s="2" t="str">
        <f>IF(OR(AND(G722&gt;=$D$19,G722&lt;=$E$19),AND(G722&gt;=$F$19,G722&lt;=$G$19),AND(G722&gt;=$H$19,G722&lt;=$I$19),AND(G722&gt;=$J$19,G722&lt;=$K$19),AND(G722&gt;=$L$19,G722&lt;=$M$19),AND(G722&gt;=$N$19,G722&lt;=$O$19),AND(G722&gt;=$P$19,G722&lt;=$Q$19),AND(G722&gt;=$R$19,G722&lt;=$S$19),AND(G722&gt;=$T$19,G722&lt;=$U$19)),IF(COUNTIF(I358:I721,"Plein traitement")=90,"Demi-traitement","Plein traitement"),IF(OR(AND(G722&gt;=$D$8,G722&lt;=$E$8),AND(G722&gt;=$F$8,G722&lt;=$G$8),AND(G722&gt;=$H$8,G722&lt;=$I$8),AND(G722&gt;=$J$8,G722&lt;=$K$8),AND(G722&gt;=$L$8,G722&lt;=$M$8),AND(G722&gt;=$N$8,G722&lt;=$O$8),AND(G722&gt;=$P$8,G722&lt;=$Q$8),AND(G722&gt;=$R$8,G722&lt;=$S$8),AND(G722&gt;=$T$8,G722&lt;=$U$8)),IF(COUNTIF($H$537:H722,"CMO")&gt;90,"Demi-traitement","Plein traitement"),""))</f>
        <v/>
      </c>
    </row>
    <row r="723" spans="7:9" x14ac:dyDescent="0.25">
      <c r="G723" s="1">
        <v>43287</v>
      </c>
      <c r="H723" t="str">
        <f t="shared" si="14"/>
        <v/>
      </c>
      <c r="I723" s="2" t="str">
        <f>IF(OR(AND(G723&gt;=$D$19,G723&lt;=$E$19),AND(G723&gt;=$F$19,G723&lt;=$G$19),AND(G723&gt;=$H$19,G723&lt;=$I$19),AND(G723&gt;=$J$19,G723&lt;=$K$19),AND(G723&gt;=$L$19,G723&lt;=$M$19),AND(G723&gt;=$N$19,G723&lt;=$O$19),AND(G723&gt;=$P$19,G723&lt;=$Q$19),AND(G723&gt;=$R$19,G723&lt;=$S$19),AND(G723&gt;=$T$19,G723&lt;=$U$19)),IF(COUNTIF(I359:I722,"Plein traitement")=90,"Demi-traitement","Plein traitement"),IF(OR(AND(G723&gt;=$D$8,G723&lt;=$E$8),AND(G723&gt;=$F$8,G723&lt;=$G$8),AND(G723&gt;=$H$8,G723&lt;=$I$8),AND(G723&gt;=$J$8,G723&lt;=$K$8),AND(G723&gt;=$L$8,G723&lt;=$M$8),AND(G723&gt;=$N$8,G723&lt;=$O$8),AND(G723&gt;=$P$8,G723&lt;=$Q$8),AND(G723&gt;=$R$8,G723&lt;=$S$8),AND(G723&gt;=$T$8,G723&lt;=$U$8)),IF(COUNTIF($H$537:H723,"CMO")&gt;90,"Demi-traitement","Plein traitement"),""))</f>
        <v/>
      </c>
    </row>
    <row r="724" spans="7:9" x14ac:dyDescent="0.25">
      <c r="G724" s="1">
        <v>43288</v>
      </c>
      <c r="H724" t="str">
        <f t="shared" si="14"/>
        <v/>
      </c>
      <c r="I724" s="2" t="str">
        <f>IF(OR(AND(G724&gt;=$D$19,G724&lt;=$E$19),AND(G724&gt;=$F$19,G724&lt;=$G$19),AND(G724&gt;=$H$19,G724&lt;=$I$19),AND(G724&gt;=$J$19,G724&lt;=$K$19),AND(G724&gt;=$L$19,G724&lt;=$M$19),AND(G724&gt;=$N$19,G724&lt;=$O$19),AND(G724&gt;=$P$19,G724&lt;=$Q$19),AND(G724&gt;=$R$19,G724&lt;=$S$19),AND(G724&gt;=$T$19,G724&lt;=$U$19)),IF(COUNTIF(I360:I723,"Plein traitement")=90,"Demi-traitement","Plein traitement"),IF(OR(AND(G724&gt;=$D$8,G724&lt;=$E$8),AND(G724&gt;=$F$8,G724&lt;=$G$8),AND(G724&gt;=$H$8,G724&lt;=$I$8),AND(G724&gt;=$J$8,G724&lt;=$K$8),AND(G724&gt;=$L$8,G724&lt;=$M$8),AND(G724&gt;=$N$8,G724&lt;=$O$8),AND(G724&gt;=$P$8,G724&lt;=$Q$8),AND(G724&gt;=$R$8,G724&lt;=$S$8),AND(G724&gt;=$T$8,G724&lt;=$U$8)),IF(COUNTIF($H$537:H724,"CMO")&gt;90,"Demi-traitement","Plein traitement"),""))</f>
        <v/>
      </c>
    </row>
    <row r="725" spans="7:9" x14ac:dyDescent="0.25">
      <c r="G725" s="1">
        <v>43289</v>
      </c>
      <c r="H725" t="str">
        <f t="shared" si="14"/>
        <v/>
      </c>
      <c r="I725" s="2" t="str">
        <f>IF(OR(AND(G725&gt;=$D$19,G725&lt;=$E$19),AND(G725&gt;=$F$19,G725&lt;=$G$19),AND(G725&gt;=$H$19,G725&lt;=$I$19),AND(G725&gt;=$J$19,G725&lt;=$K$19),AND(G725&gt;=$L$19,G725&lt;=$M$19),AND(G725&gt;=$N$19,G725&lt;=$O$19),AND(G725&gt;=$P$19,G725&lt;=$Q$19),AND(G725&gt;=$R$19,G725&lt;=$S$19),AND(G725&gt;=$T$19,G725&lt;=$U$19)),IF(COUNTIF(I361:I724,"Plein traitement")=90,"Demi-traitement","Plein traitement"),IF(OR(AND(G725&gt;=$D$8,G725&lt;=$E$8),AND(G725&gt;=$F$8,G725&lt;=$G$8),AND(G725&gt;=$H$8,G725&lt;=$I$8),AND(G725&gt;=$J$8,G725&lt;=$K$8),AND(G725&gt;=$L$8,G725&lt;=$M$8),AND(G725&gt;=$N$8,G725&lt;=$O$8),AND(G725&gt;=$P$8,G725&lt;=$Q$8),AND(G725&gt;=$R$8,G725&lt;=$S$8),AND(G725&gt;=$T$8,G725&lt;=$U$8)),IF(COUNTIF($H$537:H725,"CMO")&gt;90,"Demi-traitement","Plein traitement"),""))</f>
        <v/>
      </c>
    </row>
    <row r="726" spans="7:9" x14ac:dyDescent="0.25">
      <c r="G726" s="1">
        <v>43290</v>
      </c>
      <c r="H726" t="str">
        <f t="shared" si="14"/>
        <v/>
      </c>
      <c r="I726" s="2" t="str">
        <f>IF(OR(AND(G726&gt;=$D$19,G726&lt;=$E$19),AND(G726&gt;=$F$19,G726&lt;=$G$19),AND(G726&gt;=$H$19,G726&lt;=$I$19),AND(G726&gt;=$J$19,G726&lt;=$K$19),AND(G726&gt;=$L$19,G726&lt;=$M$19),AND(G726&gt;=$N$19,G726&lt;=$O$19),AND(G726&gt;=$P$19,G726&lt;=$Q$19),AND(G726&gt;=$R$19,G726&lt;=$S$19),AND(G726&gt;=$T$19,G726&lt;=$U$19)),IF(COUNTIF(I362:I725,"Plein traitement")=90,"Demi-traitement","Plein traitement"),IF(OR(AND(G726&gt;=$D$8,G726&lt;=$E$8),AND(G726&gt;=$F$8,G726&lt;=$G$8),AND(G726&gt;=$H$8,G726&lt;=$I$8),AND(G726&gt;=$J$8,G726&lt;=$K$8),AND(G726&gt;=$L$8,G726&lt;=$M$8),AND(G726&gt;=$N$8,G726&lt;=$O$8),AND(G726&gt;=$P$8,G726&lt;=$Q$8),AND(G726&gt;=$R$8,G726&lt;=$S$8),AND(G726&gt;=$T$8,G726&lt;=$U$8)),IF(COUNTIF($H$537:H726,"CMO")&gt;90,"Demi-traitement","Plein traitement"),""))</f>
        <v/>
      </c>
    </row>
    <row r="727" spans="7:9" x14ac:dyDescent="0.25">
      <c r="G727" s="1">
        <v>43291</v>
      </c>
      <c r="H727" t="str">
        <f t="shared" si="14"/>
        <v/>
      </c>
      <c r="I727" s="2" t="str">
        <f>IF(OR(AND(G727&gt;=$D$19,G727&lt;=$E$19),AND(G727&gt;=$F$19,G727&lt;=$G$19),AND(G727&gt;=$H$19,G727&lt;=$I$19),AND(G727&gt;=$J$19,G727&lt;=$K$19),AND(G727&gt;=$L$19,G727&lt;=$M$19),AND(G727&gt;=$N$19,G727&lt;=$O$19),AND(G727&gt;=$P$19,G727&lt;=$Q$19),AND(G727&gt;=$R$19,G727&lt;=$S$19),AND(G727&gt;=$T$19,G727&lt;=$U$19)),IF(COUNTIF(I363:I726,"Plein traitement")=90,"Demi-traitement","Plein traitement"),IF(OR(AND(G727&gt;=$D$8,G727&lt;=$E$8),AND(G727&gt;=$F$8,G727&lt;=$G$8),AND(G727&gt;=$H$8,G727&lt;=$I$8),AND(G727&gt;=$J$8,G727&lt;=$K$8),AND(G727&gt;=$L$8,G727&lt;=$M$8),AND(G727&gt;=$N$8,G727&lt;=$O$8),AND(G727&gt;=$P$8,G727&lt;=$Q$8),AND(G727&gt;=$R$8,G727&lt;=$S$8),AND(G727&gt;=$T$8,G727&lt;=$U$8)),IF(COUNTIF($H$537:H727,"CMO")&gt;90,"Demi-traitement","Plein traitement"),""))</f>
        <v/>
      </c>
    </row>
    <row r="728" spans="7:9" x14ac:dyDescent="0.25">
      <c r="G728" s="1">
        <v>43292</v>
      </c>
      <c r="H728" t="str">
        <f t="shared" si="14"/>
        <v/>
      </c>
      <c r="I728" s="2" t="str">
        <f>IF(OR(AND(G728&gt;=$D$19,G728&lt;=$E$19),AND(G728&gt;=$F$19,G728&lt;=$G$19),AND(G728&gt;=$H$19,G728&lt;=$I$19),AND(G728&gt;=$J$19,G728&lt;=$K$19),AND(G728&gt;=$L$19,G728&lt;=$M$19),AND(G728&gt;=$N$19,G728&lt;=$O$19),AND(G728&gt;=$P$19,G728&lt;=$Q$19),AND(G728&gt;=$R$19,G728&lt;=$S$19),AND(G728&gt;=$T$19,G728&lt;=$U$19)),IF(COUNTIF(I364:I727,"Plein traitement")=90,"Demi-traitement","Plein traitement"),IF(OR(AND(G728&gt;=$D$8,G728&lt;=$E$8),AND(G728&gt;=$F$8,G728&lt;=$G$8),AND(G728&gt;=$H$8,G728&lt;=$I$8),AND(G728&gt;=$J$8,G728&lt;=$K$8),AND(G728&gt;=$L$8,G728&lt;=$M$8),AND(G728&gt;=$N$8,G728&lt;=$O$8),AND(G728&gt;=$P$8,G728&lt;=$Q$8),AND(G728&gt;=$R$8,G728&lt;=$S$8),AND(G728&gt;=$T$8,G728&lt;=$U$8)),IF(COUNTIF($H$537:H728,"CMO")&gt;90,"Demi-traitement","Plein traitement"),""))</f>
        <v/>
      </c>
    </row>
    <row r="729" spans="7:9" x14ac:dyDescent="0.25">
      <c r="G729" s="1">
        <v>43293</v>
      </c>
      <c r="H729" t="str">
        <f t="shared" si="14"/>
        <v/>
      </c>
      <c r="I729" s="2" t="str">
        <f>IF(OR(AND(G729&gt;=$D$19,G729&lt;=$E$19),AND(G729&gt;=$F$19,G729&lt;=$G$19),AND(G729&gt;=$H$19,G729&lt;=$I$19),AND(G729&gt;=$J$19,G729&lt;=$K$19),AND(G729&gt;=$L$19,G729&lt;=$M$19),AND(G729&gt;=$N$19,G729&lt;=$O$19),AND(G729&gt;=$P$19,G729&lt;=$Q$19),AND(G729&gt;=$R$19,G729&lt;=$S$19),AND(G729&gt;=$T$19,G729&lt;=$U$19)),IF(COUNTIF(I365:I728,"Plein traitement")=90,"Demi-traitement","Plein traitement"),IF(OR(AND(G729&gt;=$D$8,G729&lt;=$E$8),AND(G729&gt;=$F$8,G729&lt;=$G$8),AND(G729&gt;=$H$8,G729&lt;=$I$8),AND(G729&gt;=$J$8,G729&lt;=$K$8),AND(G729&gt;=$L$8,G729&lt;=$M$8),AND(G729&gt;=$N$8,G729&lt;=$O$8),AND(G729&gt;=$P$8,G729&lt;=$Q$8),AND(G729&gt;=$R$8,G729&lt;=$S$8),AND(G729&gt;=$T$8,G729&lt;=$U$8)),IF(COUNTIF($H$537:H729,"CMO")&gt;90,"Demi-traitement","Plein traitement"),""))</f>
        <v/>
      </c>
    </row>
    <row r="730" spans="7:9" x14ac:dyDescent="0.25">
      <c r="G730" s="1">
        <v>43294</v>
      </c>
      <c r="H730" t="str">
        <f t="shared" si="14"/>
        <v/>
      </c>
      <c r="I730" s="2" t="str">
        <f>IF(OR(AND(G730&gt;=$D$19,G730&lt;=$E$19),AND(G730&gt;=$F$19,G730&lt;=$G$19),AND(G730&gt;=$H$19,G730&lt;=$I$19),AND(G730&gt;=$J$19,G730&lt;=$K$19),AND(G730&gt;=$L$19,G730&lt;=$M$19),AND(G730&gt;=$N$19,G730&lt;=$O$19),AND(G730&gt;=$P$19,G730&lt;=$Q$19),AND(G730&gt;=$R$19,G730&lt;=$S$19),AND(G730&gt;=$T$19,G730&lt;=$U$19)),IF(COUNTIF(I366:I729,"Plein traitement")=90,"Demi-traitement","Plein traitement"),IF(OR(AND(G730&gt;=$D$8,G730&lt;=$E$8),AND(G730&gt;=$F$8,G730&lt;=$G$8),AND(G730&gt;=$H$8,G730&lt;=$I$8),AND(G730&gt;=$J$8,G730&lt;=$K$8),AND(G730&gt;=$L$8,G730&lt;=$M$8),AND(G730&gt;=$N$8,G730&lt;=$O$8),AND(G730&gt;=$P$8,G730&lt;=$Q$8),AND(G730&gt;=$R$8,G730&lt;=$S$8),AND(G730&gt;=$T$8,G730&lt;=$U$8)),IF(COUNTIF($H$537:H730,"CMO")&gt;90,"Demi-traitement","Plein traitement"),""))</f>
        <v/>
      </c>
    </row>
    <row r="731" spans="7:9" x14ac:dyDescent="0.25">
      <c r="G731" s="1">
        <v>43295</v>
      </c>
      <c r="H731" t="str">
        <f t="shared" si="14"/>
        <v/>
      </c>
      <c r="I731" s="2" t="str">
        <f>IF(OR(AND(G731&gt;=$D$19,G731&lt;=$E$19),AND(G731&gt;=$F$19,G731&lt;=$G$19),AND(G731&gt;=$H$19,G731&lt;=$I$19),AND(G731&gt;=$J$19,G731&lt;=$K$19),AND(G731&gt;=$L$19,G731&lt;=$M$19),AND(G731&gt;=$N$19,G731&lt;=$O$19),AND(G731&gt;=$P$19,G731&lt;=$Q$19),AND(G731&gt;=$R$19,G731&lt;=$S$19),AND(G731&gt;=$T$19,G731&lt;=$U$19)),IF(COUNTIF(I367:I730,"Plein traitement")=90,"Demi-traitement","Plein traitement"),IF(OR(AND(G731&gt;=$D$8,G731&lt;=$E$8),AND(G731&gt;=$F$8,G731&lt;=$G$8),AND(G731&gt;=$H$8,G731&lt;=$I$8),AND(G731&gt;=$J$8,G731&lt;=$K$8),AND(G731&gt;=$L$8,G731&lt;=$M$8),AND(G731&gt;=$N$8,G731&lt;=$O$8),AND(G731&gt;=$P$8,G731&lt;=$Q$8),AND(G731&gt;=$R$8,G731&lt;=$S$8),AND(G731&gt;=$T$8,G731&lt;=$U$8)),IF(COUNTIF($H$537:H731,"CMO")&gt;90,"Demi-traitement","Plein traitement"),""))</f>
        <v/>
      </c>
    </row>
    <row r="732" spans="7:9" x14ac:dyDescent="0.25">
      <c r="G732" s="1">
        <v>43296</v>
      </c>
      <c r="H732" t="str">
        <f t="shared" si="14"/>
        <v/>
      </c>
      <c r="I732" s="2" t="str">
        <f>IF(OR(AND(G732&gt;=$D$19,G732&lt;=$E$19),AND(G732&gt;=$F$19,G732&lt;=$G$19),AND(G732&gt;=$H$19,G732&lt;=$I$19),AND(G732&gt;=$J$19,G732&lt;=$K$19),AND(G732&gt;=$L$19,G732&lt;=$M$19),AND(G732&gt;=$N$19,G732&lt;=$O$19),AND(G732&gt;=$P$19,G732&lt;=$Q$19),AND(G732&gt;=$R$19,G732&lt;=$S$19),AND(G732&gt;=$T$19,G732&lt;=$U$19)),IF(COUNTIF(I368:I731,"Plein traitement")=90,"Demi-traitement","Plein traitement"),IF(OR(AND(G732&gt;=$D$8,G732&lt;=$E$8),AND(G732&gt;=$F$8,G732&lt;=$G$8),AND(G732&gt;=$H$8,G732&lt;=$I$8),AND(G732&gt;=$J$8,G732&lt;=$K$8),AND(G732&gt;=$L$8,G732&lt;=$M$8),AND(G732&gt;=$N$8,G732&lt;=$O$8),AND(G732&gt;=$P$8,G732&lt;=$Q$8),AND(G732&gt;=$R$8,G732&lt;=$S$8),AND(G732&gt;=$T$8,G732&lt;=$U$8)),IF(COUNTIF($H$537:H732,"CMO")&gt;90,"Demi-traitement","Plein traitement"),""))</f>
        <v/>
      </c>
    </row>
    <row r="733" spans="7:9" x14ac:dyDescent="0.25">
      <c r="G733" s="1">
        <v>43297</v>
      </c>
      <c r="H733" t="str">
        <f t="shared" si="14"/>
        <v/>
      </c>
      <c r="I733" s="2" t="str">
        <f>IF(OR(AND(G733&gt;=$D$19,G733&lt;=$E$19),AND(G733&gt;=$F$19,G733&lt;=$G$19),AND(G733&gt;=$H$19,G733&lt;=$I$19),AND(G733&gt;=$J$19,G733&lt;=$K$19),AND(G733&gt;=$L$19,G733&lt;=$M$19),AND(G733&gt;=$N$19,G733&lt;=$O$19),AND(G733&gt;=$P$19,G733&lt;=$Q$19),AND(G733&gt;=$R$19,G733&lt;=$S$19),AND(G733&gt;=$T$19,G733&lt;=$U$19)),IF(COUNTIF(I369:I732,"Plein traitement")=90,"Demi-traitement","Plein traitement"),IF(OR(AND(G733&gt;=$D$8,G733&lt;=$E$8),AND(G733&gt;=$F$8,G733&lt;=$G$8),AND(G733&gt;=$H$8,G733&lt;=$I$8),AND(G733&gt;=$J$8,G733&lt;=$K$8),AND(G733&gt;=$L$8,G733&lt;=$M$8),AND(G733&gt;=$N$8,G733&lt;=$O$8),AND(G733&gt;=$P$8,G733&lt;=$Q$8),AND(G733&gt;=$R$8,G733&lt;=$S$8),AND(G733&gt;=$T$8,G733&lt;=$U$8)),IF(COUNTIF($H$537:H733,"CMO")&gt;90,"Demi-traitement","Plein traitement"),""))</f>
        <v/>
      </c>
    </row>
    <row r="734" spans="7:9" x14ac:dyDescent="0.25">
      <c r="G734" s="1">
        <v>43298</v>
      </c>
      <c r="H734" t="str">
        <f t="shared" si="14"/>
        <v/>
      </c>
      <c r="I734" s="2" t="str">
        <f>IF(OR(AND(G734&gt;=$D$19,G734&lt;=$E$19),AND(G734&gt;=$F$19,G734&lt;=$G$19),AND(G734&gt;=$H$19,G734&lt;=$I$19),AND(G734&gt;=$J$19,G734&lt;=$K$19),AND(G734&gt;=$L$19,G734&lt;=$M$19),AND(G734&gt;=$N$19,G734&lt;=$O$19),AND(G734&gt;=$P$19,G734&lt;=$Q$19),AND(G734&gt;=$R$19,G734&lt;=$S$19),AND(G734&gt;=$T$19,G734&lt;=$U$19)),IF(COUNTIF(I370:I733,"Plein traitement")=90,"Demi-traitement","Plein traitement"),IF(OR(AND(G734&gt;=$D$8,G734&lt;=$E$8),AND(G734&gt;=$F$8,G734&lt;=$G$8),AND(G734&gt;=$H$8,G734&lt;=$I$8),AND(G734&gt;=$J$8,G734&lt;=$K$8),AND(G734&gt;=$L$8,G734&lt;=$M$8),AND(G734&gt;=$N$8,G734&lt;=$O$8),AND(G734&gt;=$P$8,G734&lt;=$Q$8),AND(G734&gt;=$R$8,G734&lt;=$S$8),AND(G734&gt;=$T$8,G734&lt;=$U$8)),IF(COUNTIF($H$537:H734,"CMO")&gt;90,"Demi-traitement","Plein traitement"),""))</f>
        <v/>
      </c>
    </row>
    <row r="735" spans="7:9" x14ac:dyDescent="0.25">
      <c r="G735" s="1">
        <v>43299</v>
      </c>
      <c r="H735" t="str">
        <f t="shared" si="14"/>
        <v/>
      </c>
      <c r="I735" s="2" t="str">
        <f>IF(OR(AND(G735&gt;=$D$19,G735&lt;=$E$19),AND(G735&gt;=$F$19,G735&lt;=$G$19),AND(G735&gt;=$H$19,G735&lt;=$I$19),AND(G735&gt;=$J$19,G735&lt;=$K$19),AND(G735&gt;=$L$19,G735&lt;=$M$19),AND(G735&gt;=$N$19,G735&lt;=$O$19),AND(G735&gt;=$P$19,G735&lt;=$Q$19),AND(G735&gt;=$R$19,G735&lt;=$S$19),AND(G735&gt;=$T$19,G735&lt;=$U$19)),IF(COUNTIF(I371:I734,"Plein traitement")=90,"Demi-traitement","Plein traitement"),IF(OR(AND(G735&gt;=$D$8,G735&lt;=$E$8),AND(G735&gt;=$F$8,G735&lt;=$G$8),AND(G735&gt;=$H$8,G735&lt;=$I$8),AND(G735&gt;=$J$8,G735&lt;=$K$8),AND(G735&gt;=$L$8,G735&lt;=$M$8),AND(G735&gt;=$N$8,G735&lt;=$O$8),AND(G735&gt;=$P$8,G735&lt;=$Q$8),AND(G735&gt;=$R$8,G735&lt;=$S$8),AND(G735&gt;=$T$8,G735&lt;=$U$8)),IF(COUNTIF($H$537:H735,"CMO")&gt;90,"Demi-traitement","Plein traitement"),""))</f>
        <v/>
      </c>
    </row>
    <row r="736" spans="7:9" x14ac:dyDescent="0.25">
      <c r="G736" s="1">
        <v>43300</v>
      </c>
      <c r="H736" t="str">
        <f t="shared" si="14"/>
        <v/>
      </c>
      <c r="I736" s="2" t="str">
        <f>IF(OR(AND(G736&gt;=$D$19,G736&lt;=$E$19),AND(G736&gt;=$F$19,G736&lt;=$G$19),AND(G736&gt;=$H$19,G736&lt;=$I$19),AND(G736&gt;=$J$19,G736&lt;=$K$19),AND(G736&gt;=$L$19,G736&lt;=$M$19),AND(G736&gt;=$N$19,G736&lt;=$O$19),AND(G736&gt;=$P$19,G736&lt;=$Q$19),AND(G736&gt;=$R$19,G736&lt;=$S$19),AND(G736&gt;=$T$19,G736&lt;=$U$19)),IF(COUNTIF(I372:I735,"Plein traitement")=90,"Demi-traitement","Plein traitement"),IF(OR(AND(G736&gt;=$D$8,G736&lt;=$E$8),AND(G736&gt;=$F$8,G736&lt;=$G$8),AND(G736&gt;=$H$8,G736&lt;=$I$8),AND(G736&gt;=$J$8,G736&lt;=$K$8),AND(G736&gt;=$L$8,G736&lt;=$M$8),AND(G736&gt;=$N$8,G736&lt;=$O$8),AND(G736&gt;=$P$8,G736&lt;=$Q$8),AND(G736&gt;=$R$8,G736&lt;=$S$8),AND(G736&gt;=$T$8,G736&lt;=$U$8)),IF(COUNTIF($H$537:H736,"CMO")&gt;90,"Demi-traitement","Plein traitement"),""))</f>
        <v/>
      </c>
    </row>
    <row r="737" spans="7:9" x14ac:dyDescent="0.25">
      <c r="G737" s="1">
        <v>43301</v>
      </c>
      <c r="H737" t="str">
        <f t="shared" si="14"/>
        <v/>
      </c>
      <c r="I737" s="2" t="str">
        <f>IF(OR(AND(G737&gt;=$D$19,G737&lt;=$E$19),AND(G737&gt;=$F$19,G737&lt;=$G$19),AND(G737&gt;=$H$19,G737&lt;=$I$19),AND(G737&gt;=$J$19,G737&lt;=$K$19),AND(G737&gt;=$L$19,G737&lt;=$M$19),AND(G737&gt;=$N$19,G737&lt;=$O$19),AND(G737&gt;=$P$19,G737&lt;=$Q$19),AND(G737&gt;=$R$19,G737&lt;=$S$19),AND(G737&gt;=$T$19,G737&lt;=$U$19)),IF(COUNTIF(I373:I736,"Plein traitement")=90,"Demi-traitement","Plein traitement"),IF(OR(AND(G737&gt;=$D$8,G737&lt;=$E$8),AND(G737&gt;=$F$8,G737&lt;=$G$8),AND(G737&gt;=$H$8,G737&lt;=$I$8),AND(G737&gt;=$J$8,G737&lt;=$K$8),AND(G737&gt;=$L$8,G737&lt;=$M$8),AND(G737&gt;=$N$8,G737&lt;=$O$8),AND(G737&gt;=$P$8,G737&lt;=$Q$8),AND(G737&gt;=$R$8,G737&lt;=$S$8),AND(G737&gt;=$T$8,G737&lt;=$U$8)),IF(COUNTIF($H$537:H737,"CMO")&gt;90,"Demi-traitement","Plein traitement"),""))</f>
        <v/>
      </c>
    </row>
    <row r="738" spans="7:9" x14ac:dyDescent="0.25">
      <c r="G738" s="1">
        <v>43302</v>
      </c>
      <c r="H738" t="str">
        <f t="shared" si="14"/>
        <v/>
      </c>
      <c r="I738" s="2" t="str">
        <f>IF(OR(AND(G738&gt;=$D$19,G738&lt;=$E$19),AND(G738&gt;=$F$19,G738&lt;=$G$19),AND(G738&gt;=$H$19,G738&lt;=$I$19),AND(G738&gt;=$J$19,G738&lt;=$K$19),AND(G738&gt;=$L$19,G738&lt;=$M$19),AND(G738&gt;=$N$19,G738&lt;=$O$19),AND(G738&gt;=$P$19,G738&lt;=$Q$19),AND(G738&gt;=$R$19,G738&lt;=$S$19),AND(G738&gt;=$T$19,G738&lt;=$U$19)),IF(COUNTIF(I374:I737,"Plein traitement")=90,"Demi-traitement","Plein traitement"),IF(OR(AND(G738&gt;=$D$8,G738&lt;=$E$8),AND(G738&gt;=$F$8,G738&lt;=$G$8),AND(G738&gt;=$H$8,G738&lt;=$I$8),AND(G738&gt;=$J$8,G738&lt;=$K$8),AND(G738&gt;=$L$8,G738&lt;=$M$8),AND(G738&gt;=$N$8,G738&lt;=$O$8),AND(G738&gt;=$P$8,G738&lt;=$Q$8),AND(G738&gt;=$R$8,G738&lt;=$S$8),AND(G738&gt;=$T$8,G738&lt;=$U$8)),IF(COUNTIF($H$537:H738,"CMO")&gt;90,"Demi-traitement","Plein traitement"),""))</f>
        <v/>
      </c>
    </row>
    <row r="739" spans="7:9" x14ac:dyDescent="0.25">
      <c r="G739" s="1">
        <v>43303</v>
      </c>
      <c r="H739" t="str">
        <f t="shared" si="14"/>
        <v/>
      </c>
      <c r="I739" s="2" t="str">
        <f>IF(OR(AND(G739&gt;=$D$19,G739&lt;=$E$19),AND(G739&gt;=$F$19,G739&lt;=$G$19),AND(G739&gt;=$H$19,G739&lt;=$I$19),AND(G739&gt;=$J$19,G739&lt;=$K$19),AND(G739&gt;=$L$19,G739&lt;=$M$19),AND(G739&gt;=$N$19,G739&lt;=$O$19),AND(G739&gt;=$P$19,G739&lt;=$Q$19),AND(G739&gt;=$R$19,G739&lt;=$S$19),AND(G739&gt;=$T$19,G739&lt;=$U$19)),IF(COUNTIF(I375:I738,"Plein traitement")=90,"Demi-traitement","Plein traitement"),IF(OR(AND(G739&gt;=$D$8,G739&lt;=$E$8),AND(G739&gt;=$F$8,G739&lt;=$G$8),AND(G739&gt;=$H$8,G739&lt;=$I$8),AND(G739&gt;=$J$8,G739&lt;=$K$8),AND(G739&gt;=$L$8,G739&lt;=$M$8),AND(G739&gt;=$N$8,G739&lt;=$O$8),AND(G739&gt;=$P$8,G739&lt;=$Q$8),AND(G739&gt;=$R$8,G739&lt;=$S$8),AND(G739&gt;=$T$8,G739&lt;=$U$8)),IF(COUNTIF($H$537:H739,"CMO")&gt;90,"Demi-traitement","Plein traitement"),""))</f>
        <v/>
      </c>
    </row>
    <row r="740" spans="7:9" x14ac:dyDescent="0.25">
      <c r="G740" s="1">
        <v>43304</v>
      </c>
      <c r="H740" t="str">
        <f t="shared" si="14"/>
        <v/>
      </c>
      <c r="I740" s="2" t="str">
        <f>IF(OR(AND(G740&gt;=$D$19,G740&lt;=$E$19),AND(G740&gt;=$F$19,G740&lt;=$G$19),AND(G740&gt;=$H$19,G740&lt;=$I$19),AND(G740&gt;=$J$19,G740&lt;=$K$19),AND(G740&gt;=$L$19,G740&lt;=$M$19),AND(G740&gt;=$N$19,G740&lt;=$O$19),AND(G740&gt;=$P$19,G740&lt;=$Q$19),AND(G740&gt;=$R$19,G740&lt;=$S$19),AND(G740&gt;=$T$19,G740&lt;=$U$19)),IF(COUNTIF(I376:I739,"Plein traitement")=90,"Demi-traitement","Plein traitement"),IF(OR(AND(G740&gt;=$D$8,G740&lt;=$E$8),AND(G740&gt;=$F$8,G740&lt;=$G$8),AND(G740&gt;=$H$8,G740&lt;=$I$8),AND(G740&gt;=$J$8,G740&lt;=$K$8),AND(G740&gt;=$L$8,G740&lt;=$M$8),AND(G740&gt;=$N$8,G740&lt;=$O$8),AND(G740&gt;=$P$8,G740&lt;=$Q$8),AND(G740&gt;=$R$8,G740&lt;=$S$8),AND(G740&gt;=$T$8,G740&lt;=$U$8)),IF(COUNTIF($H$537:H740,"CMO")&gt;90,"Demi-traitement","Plein traitement"),""))</f>
        <v/>
      </c>
    </row>
    <row r="741" spans="7:9" x14ac:dyDescent="0.25">
      <c r="G741" s="1">
        <v>43305</v>
      </c>
      <c r="H741" t="str">
        <f t="shared" si="14"/>
        <v/>
      </c>
      <c r="I741" s="2" t="str">
        <f>IF(OR(AND(G741&gt;=$D$19,G741&lt;=$E$19),AND(G741&gt;=$F$19,G741&lt;=$G$19),AND(G741&gt;=$H$19,G741&lt;=$I$19),AND(G741&gt;=$J$19,G741&lt;=$K$19),AND(G741&gt;=$L$19,G741&lt;=$M$19),AND(G741&gt;=$N$19,G741&lt;=$O$19),AND(G741&gt;=$P$19,G741&lt;=$Q$19),AND(G741&gt;=$R$19,G741&lt;=$S$19),AND(G741&gt;=$T$19,G741&lt;=$U$19)),IF(COUNTIF(I377:I740,"Plein traitement")=90,"Demi-traitement","Plein traitement"),IF(OR(AND(G741&gt;=$D$8,G741&lt;=$E$8),AND(G741&gt;=$F$8,G741&lt;=$G$8),AND(G741&gt;=$H$8,G741&lt;=$I$8),AND(G741&gt;=$J$8,G741&lt;=$K$8),AND(G741&gt;=$L$8,G741&lt;=$M$8),AND(G741&gt;=$N$8,G741&lt;=$O$8),AND(G741&gt;=$P$8,G741&lt;=$Q$8),AND(G741&gt;=$R$8,G741&lt;=$S$8),AND(G741&gt;=$T$8,G741&lt;=$U$8)),IF(COUNTIF($H$537:H741,"CMO")&gt;90,"Demi-traitement","Plein traitement"),""))</f>
        <v/>
      </c>
    </row>
    <row r="742" spans="7:9" x14ac:dyDescent="0.25">
      <c r="G742" s="1">
        <v>43306</v>
      </c>
      <c r="H742" t="str">
        <f t="shared" si="14"/>
        <v/>
      </c>
      <c r="I742" s="2" t="str">
        <f>IF(OR(AND(G742&gt;=$D$19,G742&lt;=$E$19),AND(G742&gt;=$F$19,G742&lt;=$G$19),AND(G742&gt;=$H$19,G742&lt;=$I$19),AND(G742&gt;=$J$19,G742&lt;=$K$19),AND(G742&gt;=$L$19,G742&lt;=$M$19),AND(G742&gt;=$N$19,G742&lt;=$O$19),AND(G742&gt;=$P$19,G742&lt;=$Q$19),AND(G742&gt;=$R$19,G742&lt;=$S$19),AND(G742&gt;=$T$19,G742&lt;=$U$19)),IF(COUNTIF(I378:I741,"Plein traitement")=90,"Demi-traitement","Plein traitement"),IF(OR(AND(G742&gt;=$D$8,G742&lt;=$E$8),AND(G742&gt;=$F$8,G742&lt;=$G$8),AND(G742&gt;=$H$8,G742&lt;=$I$8),AND(G742&gt;=$J$8,G742&lt;=$K$8),AND(G742&gt;=$L$8,G742&lt;=$M$8),AND(G742&gt;=$N$8,G742&lt;=$O$8),AND(G742&gt;=$P$8,G742&lt;=$Q$8),AND(G742&gt;=$R$8,G742&lt;=$S$8),AND(G742&gt;=$T$8,G742&lt;=$U$8)),IF(COUNTIF($H$537:H742,"CMO")&gt;90,"Demi-traitement","Plein traitement"),""))</f>
        <v/>
      </c>
    </row>
    <row r="743" spans="7:9" x14ac:dyDescent="0.25">
      <c r="G743" s="1">
        <v>43307</v>
      </c>
      <c r="H743" t="str">
        <f t="shared" si="14"/>
        <v/>
      </c>
      <c r="I743" s="2" t="str">
        <f>IF(OR(AND(G743&gt;=$D$19,G743&lt;=$E$19),AND(G743&gt;=$F$19,G743&lt;=$G$19),AND(G743&gt;=$H$19,G743&lt;=$I$19),AND(G743&gt;=$J$19,G743&lt;=$K$19),AND(G743&gt;=$L$19,G743&lt;=$M$19),AND(G743&gt;=$N$19,G743&lt;=$O$19),AND(G743&gt;=$P$19,G743&lt;=$Q$19),AND(G743&gt;=$R$19,G743&lt;=$S$19),AND(G743&gt;=$T$19,G743&lt;=$U$19)),IF(COUNTIF(I379:I742,"Plein traitement")=90,"Demi-traitement","Plein traitement"),IF(OR(AND(G743&gt;=$D$8,G743&lt;=$E$8),AND(G743&gt;=$F$8,G743&lt;=$G$8),AND(G743&gt;=$H$8,G743&lt;=$I$8),AND(G743&gt;=$J$8,G743&lt;=$K$8),AND(G743&gt;=$L$8,G743&lt;=$M$8),AND(G743&gt;=$N$8,G743&lt;=$O$8),AND(G743&gt;=$P$8,G743&lt;=$Q$8),AND(G743&gt;=$R$8,G743&lt;=$S$8),AND(G743&gt;=$T$8,G743&lt;=$U$8)),IF(COUNTIF($H$537:H743,"CMO")&gt;90,"Demi-traitement","Plein traitement"),""))</f>
        <v/>
      </c>
    </row>
    <row r="744" spans="7:9" x14ac:dyDescent="0.25">
      <c r="G744" s="1">
        <v>43308</v>
      </c>
      <c r="H744" t="str">
        <f t="shared" si="14"/>
        <v/>
      </c>
      <c r="I744" s="2" t="str">
        <f>IF(OR(AND(G744&gt;=$D$19,G744&lt;=$E$19),AND(G744&gt;=$F$19,G744&lt;=$G$19),AND(G744&gt;=$H$19,G744&lt;=$I$19),AND(G744&gt;=$J$19,G744&lt;=$K$19),AND(G744&gt;=$L$19,G744&lt;=$M$19),AND(G744&gt;=$N$19,G744&lt;=$O$19),AND(G744&gt;=$P$19,G744&lt;=$Q$19),AND(G744&gt;=$R$19,G744&lt;=$S$19),AND(G744&gt;=$T$19,G744&lt;=$U$19)),IF(COUNTIF(I380:I743,"Plein traitement")=90,"Demi-traitement","Plein traitement"),IF(OR(AND(G744&gt;=$D$8,G744&lt;=$E$8),AND(G744&gt;=$F$8,G744&lt;=$G$8),AND(G744&gt;=$H$8,G744&lt;=$I$8),AND(G744&gt;=$J$8,G744&lt;=$K$8),AND(G744&gt;=$L$8,G744&lt;=$M$8),AND(G744&gt;=$N$8,G744&lt;=$O$8),AND(G744&gt;=$P$8,G744&lt;=$Q$8),AND(G744&gt;=$R$8,G744&lt;=$S$8),AND(G744&gt;=$T$8,G744&lt;=$U$8)),IF(COUNTIF($H$537:H744,"CMO")&gt;90,"Demi-traitement","Plein traitement"),""))</f>
        <v/>
      </c>
    </row>
    <row r="745" spans="7:9" x14ac:dyDescent="0.25">
      <c r="G745" s="1">
        <v>43309</v>
      </c>
      <c r="H745" t="str">
        <f t="shared" si="14"/>
        <v/>
      </c>
      <c r="I745" s="2" t="str">
        <f>IF(OR(AND(G745&gt;=$D$19,G745&lt;=$E$19),AND(G745&gt;=$F$19,G745&lt;=$G$19),AND(G745&gt;=$H$19,G745&lt;=$I$19),AND(G745&gt;=$J$19,G745&lt;=$K$19),AND(G745&gt;=$L$19,G745&lt;=$M$19),AND(G745&gt;=$N$19,G745&lt;=$O$19),AND(G745&gt;=$P$19,G745&lt;=$Q$19),AND(G745&gt;=$R$19,G745&lt;=$S$19),AND(G745&gt;=$T$19,G745&lt;=$U$19)),IF(COUNTIF(I381:I744,"Plein traitement")=90,"Demi-traitement","Plein traitement"),IF(OR(AND(G745&gt;=$D$8,G745&lt;=$E$8),AND(G745&gt;=$F$8,G745&lt;=$G$8),AND(G745&gt;=$H$8,G745&lt;=$I$8),AND(G745&gt;=$J$8,G745&lt;=$K$8),AND(G745&gt;=$L$8,G745&lt;=$M$8),AND(G745&gt;=$N$8,G745&lt;=$O$8),AND(G745&gt;=$P$8,G745&lt;=$Q$8),AND(G745&gt;=$R$8,G745&lt;=$S$8),AND(G745&gt;=$T$8,G745&lt;=$U$8)),IF(COUNTIF($H$537:H745,"CMO")&gt;90,"Demi-traitement","Plein traitement"),""))</f>
        <v/>
      </c>
    </row>
    <row r="746" spans="7:9" x14ac:dyDescent="0.25">
      <c r="G746" s="1">
        <v>43310</v>
      </c>
      <c r="H746" t="str">
        <f t="shared" si="14"/>
        <v/>
      </c>
      <c r="I746" s="2" t="str">
        <f>IF(OR(AND(G746&gt;=$D$19,G746&lt;=$E$19),AND(G746&gt;=$F$19,G746&lt;=$G$19),AND(G746&gt;=$H$19,G746&lt;=$I$19),AND(G746&gt;=$J$19,G746&lt;=$K$19),AND(G746&gt;=$L$19,G746&lt;=$M$19),AND(G746&gt;=$N$19,G746&lt;=$O$19),AND(G746&gt;=$P$19,G746&lt;=$Q$19),AND(G746&gt;=$R$19,G746&lt;=$S$19),AND(G746&gt;=$T$19,G746&lt;=$U$19)),IF(COUNTIF(I382:I745,"Plein traitement")=90,"Demi-traitement","Plein traitement"),IF(OR(AND(G746&gt;=$D$8,G746&lt;=$E$8),AND(G746&gt;=$F$8,G746&lt;=$G$8),AND(G746&gt;=$H$8,G746&lt;=$I$8),AND(G746&gt;=$J$8,G746&lt;=$K$8),AND(G746&gt;=$L$8,G746&lt;=$M$8),AND(G746&gt;=$N$8,G746&lt;=$O$8),AND(G746&gt;=$P$8,G746&lt;=$Q$8),AND(G746&gt;=$R$8,G746&lt;=$S$8),AND(G746&gt;=$T$8,G746&lt;=$U$8)),IF(COUNTIF($H$537:H746,"CMO")&gt;90,"Demi-traitement","Plein traitement"),""))</f>
        <v/>
      </c>
    </row>
    <row r="747" spans="7:9" x14ac:dyDescent="0.25">
      <c r="G747" s="1">
        <v>43311</v>
      </c>
      <c r="H747" t="str">
        <f t="shared" si="14"/>
        <v/>
      </c>
      <c r="I747" s="2" t="str">
        <f>IF(OR(AND(G747&gt;=$D$19,G747&lt;=$E$19),AND(G747&gt;=$F$19,G747&lt;=$G$19),AND(G747&gt;=$H$19,G747&lt;=$I$19),AND(G747&gt;=$J$19,G747&lt;=$K$19),AND(G747&gt;=$L$19,G747&lt;=$M$19),AND(G747&gt;=$N$19,G747&lt;=$O$19),AND(G747&gt;=$P$19,G747&lt;=$Q$19),AND(G747&gt;=$R$19,G747&lt;=$S$19),AND(G747&gt;=$T$19,G747&lt;=$U$19)),IF(COUNTIF(I383:I746,"Plein traitement")=90,"Demi-traitement","Plein traitement"),IF(OR(AND(G747&gt;=$D$8,G747&lt;=$E$8),AND(G747&gt;=$F$8,G747&lt;=$G$8),AND(G747&gt;=$H$8,G747&lt;=$I$8),AND(G747&gt;=$J$8,G747&lt;=$K$8),AND(G747&gt;=$L$8,G747&lt;=$M$8),AND(G747&gt;=$N$8,G747&lt;=$O$8),AND(G747&gt;=$P$8,G747&lt;=$Q$8),AND(G747&gt;=$R$8,G747&lt;=$S$8),AND(G747&gt;=$T$8,G747&lt;=$U$8)),IF(COUNTIF($H$537:H747,"CMO")&gt;90,"Demi-traitement","Plein traitement"),""))</f>
        <v/>
      </c>
    </row>
    <row r="748" spans="7:9" x14ac:dyDescent="0.25">
      <c r="G748" s="1">
        <v>43312</v>
      </c>
      <c r="H748" t="str">
        <f t="shared" si="14"/>
        <v/>
      </c>
      <c r="I748" s="2" t="str">
        <f>IF(OR(AND(G748&gt;=$D$19,G748&lt;=$E$19),AND(G748&gt;=$F$19,G748&lt;=$G$19),AND(G748&gt;=$H$19,G748&lt;=$I$19),AND(G748&gt;=$J$19,G748&lt;=$K$19),AND(G748&gt;=$L$19,G748&lt;=$M$19),AND(G748&gt;=$N$19,G748&lt;=$O$19),AND(G748&gt;=$P$19,G748&lt;=$Q$19),AND(G748&gt;=$R$19,G748&lt;=$S$19),AND(G748&gt;=$T$19,G748&lt;=$U$19)),IF(COUNTIF(I384:I747,"Plein traitement")=90,"Demi-traitement","Plein traitement"),IF(OR(AND(G748&gt;=$D$8,G748&lt;=$E$8),AND(G748&gt;=$F$8,G748&lt;=$G$8),AND(G748&gt;=$H$8,G748&lt;=$I$8),AND(G748&gt;=$J$8,G748&lt;=$K$8),AND(G748&gt;=$L$8,G748&lt;=$M$8),AND(G748&gt;=$N$8,G748&lt;=$O$8),AND(G748&gt;=$P$8,G748&lt;=$Q$8),AND(G748&gt;=$R$8,G748&lt;=$S$8),AND(G748&gt;=$T$8,G748&lt;=$U$8)),IF(COUNTIF($H$537:H748,"CMO")&gt;90,"Demi-traitement","Plein traitement"),""))</f>
        <v/>
      </c>
    </row>
    <row r="749" spans="7:9" x14ac:dyDescent="0.25">
      <c r="G749" s="1">
        <v>43313</v>
      </c>
      <c r="H749" t="str">
        <f t="shared" ref="H749:H756" si="15">IF(OR(AND(G749&gt;=$D$8,G749&lt;=$E$8),AND(G749&gt;=$F$8,G749&lt;=$G$8),AND(G749&gt;=$H$8,G749&lt;=$I$8),AND(G749&gt;=$J$8,G749&lt;=$K$8),AND(G749&gt;=$L$8,G749&lt;=$M$8),AND(G749&gt;=$N$8,G749&lt;=$O$8),AND(G749&gt;=$P$8,G749&lt;=$Q$8),AND(G749&gt;=$R$8,G749&lt;=$S$8),AND(G749&gt;=$T$8,G749&lt;=$U$8)),"CMO","")</f>
        <v/>
      </c>
      <c r="I749" s="2" t="str">
        <f>IF(OR(AND(G749&gt;=$D$19,G749&lt;=$E$19),AND(G749&gt;=$F$19,G749&lt;=$G$19),AND(G749&gt;=$H$19,G749&lt;=$I$19),AND(G749&gt;=$J$19,G749&lt;=$K$19),AND(G749&gt;=$L$19,G749&lt;=$M$19),AND(G749&gt;=$N$19,G749&lt;=$O$19),AND(G749&gt;=$P$19,G749&lt;=$Q$19),AND(G749&gt;=$R$19,G749&lt;=$S$19),AND(G749&gt;=$T$19,G749&lt;=$U$19)),IF(COUNTIF(I385:I748,"Plein traitement")=90,"Demi-traitement","Plein traitement"),IF(OR(AND(G749&gt;=$D$8,G749&lt;=$E$8),AND(G749&gt;=$F$8,G749&lt;=$G$8),AND(G749&gt;=$H$8,G749&lt;=$I$8),AND(G749&gt;=$J$8,G749&lt;=$K$8),AND(G749&gt;=$L$8,G749&lt;=$M$8),AND(G749&gt;=$N$8,G749&lt;=$O$8),AND(G749&gt;=$P$8,G749&lt;=$Q$8),AND(G749&gt;=$R$8,G749&lt;=$S$8),AND(G749&gt;=$T$8,G749&lt;=$U$8)),IF(COUNTIF($H$537:H749,"CMO")&gt;90,"Demi-traitement","Plein traitement"),""))</f>
        <v/>
      </c>
    </row>
    <row r="750" spans="7:9" x14ac:dyDescent="0.25">
      <c r="G750" s="1">
        <v>43314</v>
      </c>
      <c r="H750" t="str">
        <f t="shared" si="15"/>
        <v/>
      </c>
      <c r="I750" s="2" t="str">
        <f>IF(OR(AND(G750&gt;=$D$19,G750&lt;=$E$19),AND(G750&gt;=$F$19,G750&lt;=$G$19),AND(G750&gt;=$H$19,G750&lt;=$I$19),AND(G750&gt;=$J$19,G750&lt;=$K$19),AND(G750&gt;=$L$19,G750&lt;=$M$19),AND(G750&gt;=$N$19,G750&lt;=$O$19),AND(G750&gt;=$P$19,G750&lt;=$Q$19),AND(G750&gt;=$R$19,G750&lt;=$S$19),AND(G750&gt;=$T$19,G750&lt;=$U$19)),IF(COUNTIF(I386:I749,"Plein traitement")=90,"Demi-traitement","Plein traitement"),IF(OR(AND(G750&gt;=$D$8,G750&lt;=$E$8),AND(G750&gt;=$F$8,G750&lt;=$G$8),AND(G750&gt;=$H$8,G750&lt;=$I$8),AND(G750&gt;=$J$8,G750&lt;=$K$8),AND(G750&gt;=$L$8,G750&lt;=$M$8),AND(G750&gt;=$N$8,G750&lt;=$O$8),AND(G750&gt;=$P$8,G750&lt;=$Q$8),AND(G750&gt;=$R$8,G750&lt;=$S$8),AND(G750&gt;=$T$8,G750&lt;=$U$8)),IF(COUNTIF($H$537:H750,"CMO")&gt;90,"Demi-traitement","Plein traitement"),""))</f>
        <v/>
      </c>
    </row>
    <row r="751" spans="7:9" x14ac:dyDescent="0.25">
      <c r="G751" s="1">
        <v>43315</v>
      </c>
      <c r="H751" t="str">
        <f t="shared" si="15"/>
        <v/>
      </c>
      <c r="I751" s="2" t="str">
        <f>IF(OR(AND(G751&gt;=$D$19,G751&lt;=$E$19),AND(G751&gt;=$F$19,G751&lt;=$G$19),AND(G751&gt;=$H$19,G751&lt;=$I$19),AND(G751&gt;=$J$19,G751&lt;=$K$19),AND(G751&gt;=$L$19,G751&lt;=$M$19),AND(G751&gt;=$N$19,G751&lt;=$O$19),AND(G751&gt;=$P$19,G751&lt;=$Q$19),AND(G751&gt;=$R$19,G751&lt;=$S$19),AND(G751&gt;=$T$19,G751&lt;=$U$19)),IF(COUNTIF(I387:I750,"Plein traitement")=90,"Demi-traitement","Plein traitement"),IF(OR(AND(G751&gt;=$D$8,G751&lt;=$E$8),AND(G751&gt;=$F$8,G751&lt;=$G$8),AND(G751&gt;=$H$8,G751&lt;=$I$8),AND(G751&gt;=$J$8,G751&lt;=$K$8),AND(G751&gt;=$L$8,G751&lt;=$M$8),AND(G751&gt;=$N$8,G751&lt;=$O$8),AND(G751&gt;=$P$8,G751&lt;=$Q$8),AND(G751&gt;=$R$8,G751&lt;=$S$8),AND(G751&gt;=$T$8,G751&lt;=$U$8)),IF(COUNTIF($H$537:H751,"CMO")&gt;90,"Demi-traitement","Plein traitement"),""))</f>
        <v/>
      </c>
    </row>
    <row r="752" spans="7:9" x14ac:dyDescent="0.25">
      <c r="G752" s="1">
        <v>43316</v>
      </c>
      <c r="H752" t="str">
        <f t="shared" si="15"/>
        <v/>
      </c>
      <c r="I752" s="2" t="str">
        <f>IF(OR(AND(G752&gt;=$D$19,G752&lt;=$E$19),AND(G752&gt;=$F$19,G752&lt;=$G$19),AND(G752&gt;=$H$19,G752&lt;=$I$19),AND(G752&gt;=$J$19,G752&lt;=$K$19),AND(G752&gt;=$L$19,G752&lt;=$M$19),AND(G752&gt;=$N$19,G752&lt;=$O$19),AND(G752&gt;=$P$19,G752&lt;=$Q$19),AND(G752&gt;=$R$19,G752&lt;=$S$19),AND(G752&gt;=$T$19,G752&lt;=$U$19)),IF(COUNTIF(I388:I751,"Plein traitement")=90,"Demi-traitement","Plein traitement"),IF(OR(AND(G752&gt;=$D$8,G752&lt;=$E$8),AND(G752&gt;=$F$8,G752&lt;=$G$8),AND(G752&gt;=$H$8,G752&lt;=$I$8),AND(G752&gt;=$J$8,G752&lt;=$K$8),AND(G752&gt;=$L$8,G752&lt;=$M$8),AND(G752&gt;=$N$8,G752&lt;=$O$8),AND(G752&gt;=$P$8,G752&lt;=$Q$8),AND(G752&gt;=$R$8,G752&lt;=$S$8),AND(G752&gt;=$T$8,G752&lt;=$U$8)),IF(COUNTIF($H$537:H752,"CMO")&gt;90,"Demi-traitement","Plein traitement"),""))</f>
        <v/>
      </c>
    </row>
    <row r="753" spans="7:9" x14ac:dyDescent="0.25">
      <c r="G753" s="1">
        <v>43317</v>
      </c>
      <c r="H753" t="str">
        <f t="shared" si="15"/>
        <v/>
      </c>
      <c r="I753" s="2" t="str">
        <f>IF(OR(AND(G753&gt;=$D$19,G753&lt;=$E$19),AND(G753&gt;=$F$19,G753&lt;=$G$19),AND(G753&gt;=$H$19,G753&lt;=$I$19),AND(G753&gt;=$J$19,G753&lt;=$K$19),AND(G753&gt;=$L$19,G753&lt;=$M$19),AND(G753&gt;=$N$19,G753&lt;=$O$19),AND(G753&gt;=$P$19,G753&lt;=$Q$19),AND(G753&gt;=$R$19,G753&lt;=$S$19),AND(G753&gt;=$T$19,G753&lt;=$U$19)),IF(COUNTIF(I389:I752,"Plein traitement")=90,"Demi-traitement","Plein traitement"),IF(OR(AND(G753&gt;=$D$8,G753&lt;=$E$8),AND(G753&gt;=$F$8,G753&lt;=$G$8),AND(G753&gt;=$H$8,G753&lt;=$I$8),AND(G753&gt;=$J$8,G753&lt;=$K$8),AND(G753&gt;=$L$8,G753&lt;=$M$8),AND(G753&gt;=$N$8,G753&lt;=$O$8),AND(G753&gt;=$P$8,G753&lt;=$Q$8),AND(G753&gt;=$R$8,G753&lt;=$S$8),AND(G753&gt;=$T$8,G753&lt;=$U$8)),IF(COUNTIF($H$537:H753,"CMO")&gt;90,"Demi-traitement","Plein traitement"),""))</f>
        <v/>
      </c>
    </row>
    <row r="754" spans="7:9" x14ac:dyDescent="0.25">
      <c r="G754" s="1">
        <v>43318</v>
      </c>
      <c r="H754" t="str">
        <f t="shared" si="15"/>
        <v/>
      </c>
      <c r="I754" s="2" t="str">
        <f>IF(OR(AND(G754&gt;=$D$19,G754&lt;=$E$19),AND(G754&gt;=$F$19,G754&lt;=$G$19),AND(G754&gt;=$H$19,G754&lt;=$I$19),AND(G754&gt;=$J$19,G754&lt;=$K$19),AND(G754&gt;=$L$19,G754&lt;=$M$19),AND(G754&gt;=$N$19,G754&lt;=$O$19),AND(G754&gt;=$P$19,G754&lt;=$Q$19),AND(G754&gt;=$R$19,G754&lt;=$S$19),AND(G754&gt;=$T$19,G754&lt;=$U$19)),IF(COUNTIF(I390:I753,"Plein traitement")=90,"Demi-traitement","Plein traitement"),IF(OR(AND(G754&gt;=$D$8,G754&lt;=$E$8),AND(G754&gt;=$F$8,G754&lt;=$G$8),AND(G754&gt;=$H$8,G754&lt;=$I$8),AND(G754&gt;=$J$8,G754&lt;=$K$8),AND(G754&gt;=$L$8,G754&lt;=$M$8),AND(G754&gt;=$N$8,G754&lt;=$O$8),AND(G754&gt;=$P$8,G754&lt;=$Q$8),AND(G754&gt;=$R$8,G754&lt;=$S$8),AND(G754&gt;=$T$8,G754&lt;=$U$8)),IF(COUNTIF($H$537:H754,"CMO")&gt;90,"Demi-traitement","Plein traitement"),""))</f>
        <v/>
      </c>
    </row>
    <row r="755" spans="7:9" x14ac:dyDescent="0.25">
      <c r="G755" s="1">
        <v>43319</v>
      </c>
      <c r="H755" t="str">
        <f t="shared" si="15"/>
        <v/>
      </c>
      <c r="I755" s="2" t="str">
        <f>IF(OR(AND(G755&gt;=$D$19,G755&lt;=$E$19),AND(G755&gt;=$F$19,G755&lt;=$G$19),AND(G755&gt;=$H$19,G755&lt;=$I$19),AND(G755&gt;=$J$19,G755&lt;=$K$19),AND(G755&gt;=$L$19,G755&lt;=$M$19),AND(G755&gt;=$N$19,G755&lt;=$O$19),AND(G755&gt;=$P$19,G755&lt;=$Q$19),AND(G755&gt;=$R$19,G755&lt;=$S$19),AND(G755&gt;=$T$19,G755&lt;=$U$19)),IF(COUNTIF(I391:I754,"Plein traitement")=90,"Demi-traitement","Plein traitement"),IF(OR(AND(G755&gt;=$D$8,G755&lt;=$E$8),AND(G755&gt;=$F$8,G755&lt;=$G$8),AND(G755&gt;=$H$8,G755&lt;=$I$8),AND(G755&gt;=$J$8,G755&lt;=$K$8),AND(G755&gt;=$L$8,G755&lt;=$M$8),AND(G755&gt;=$N$8,G755&lt;=$O$8),AND(G755&gt;=$P$8,G755&lt;=$Q$8),AND(G755&gt;=$R$8,G755&lt;=$S$8),AND(G755&gt;=$T$8,G755&lt;=$U$8)),IF(COUNTIF($H$537:H755,"CMO")&gt;90,"Demi-traitement","Plein traitement"),""))</f>
        <v/>
      </c>
    </row>
    <row r="756" spans="7:9" x14ac:dyDescent="0.25">
      <c r="G756" s="1">
        <v>43320</v>
      </c>
      <c r="H756" t="str">
        <f t="shared" si="15"/>
        <v/>
      </c>
      <c r="I756" s="2" t="str">
        <f>IF(OR(AND(G756&gt;=$D$19,G756&lt;=$E$19),AND(G756&gt;=$F$19,G756&lt;=$G$19),AND(G756&gt;=$H$19,G756&lt;=$I$19),AND(G756&gt;=$J$19,G756&lt;=$K$19),AND(G756&gt;=$L$19,G756&lt;=$M$19),AND(G756&gt;=$N$19,G756&lt;=$O$19),AND(G756&gt;=$P$19,G756&lt;=$Q$19),AND(G756&gt;=$R$19,G756&lt;=$S$19),AND(G756&gt;=$T$19,G756&lt;=$U$19)),IF(COUNTIF(I392:I755,"Plein traitement")=90,"Demi-traitement","Plein traitement"),IF(OR(AND(G756&gt;=$D$8,G756&lt;=$E$8),AND(G756&gt;=$F$8,G756&lt;=$G$8),AND(G756&gt;=$H$8,G756&lt;=$I$8),AND(G756&gt;=$J$8,G756&lt;=$K$8),AND(G756&gt;=$L$8,G756&lt;=$M$8),AND(G756&gt;=$N$8,G756&lt;=$O$8),AND(G756&gt;=$P$8,G756&lt;=$Q$8),AND(G756&gt;=$R$8,G756&lt;=$S$8),AND(G756&gt;=$T$8,G756&lt;=$U$8)),IF(COUNTIF($H$537:H756,"CMO")&gt;90,"Demi-traitement","Plein traitement"),""))</f>
        <v/>
      </c>
    </row>
    <row r="757" spans="7:9" x14ac:dyDescent="0.25">
      <c r="G757" s="1">
        <v>43321</v>
      </c>
      <c r="H757" t="str">
        <f t="shared" ref="H757:H820" si="16">IF(OR(AND(G757&gt;=$D$8,G757&lt;=$E$8),AND(G757&gt;=$F$8,G757&lt;=$G$8),AND(G757&gt;=$H$8,G757&lt;=$I$8),AND(G757&gt;=$J$8,G757&lt;=$K$8),AND(G757&gt;=$L$8,G757&lt;=$M$8),AND(G757&gt;=$N$8,G757&lt;=$O$8),AND(G757&gt;=$P$8,G757&lt;=$Q$8),AND(G757&gt;=$R$8,G757&lt;=$S$8),AND(G757&gt;=$T$8,G757&lt;=$U$8)),"CMO","")</f>
        <v/>
      </c>
      <c r="I757" s="2" t="str">
        <f>IF(OR(AND(G757&gt;=$D$19,G757&lt;=$E$19),AND(G757&gt;=$F$19,G757&lt;=$G$19),AND(G757&gt;=$H$19,G757&lt;=$I$19),AND(G757&gt;=$J$19,G757&lt;=$K$19),AND(G757&gt;=$L$19,G757&lt;=$M$19),AND(G757&gt;=$N$19,G757&lt;=$O$19),AND(G757&gt;=$P$19,G757&lt;=$Q$19),AND(G757&gt;=$R$19,G757&lt;=$S$19),AND(G757&gt;=$T$19,G757&lt;=$U$19)),IF(COUNTIF(I393:I756,"Plein traitement")=90,"Demi-traitement","Plein traitement"),IF(OR(AND(G757&gt;=$D$8,G757&lt;=$E$8),AND(G757&gt;=$F$8,G757&lt;=$G$8),AND(G757&gt;=$H$8,G757&lt;=$I$8),AND(G757&gt;=$J$8,G757&lt;=$K$8),AND(G757&gt;=$L$8,G757&lt;=$M$8),AND(G757&gt;=$N$8,G757&lt;=$O$8),AND(G757&gt;=$P$8,G757&lt;=$Q$8),AND(G757&gt;=$R$8,G757&lt;=$S$8),AND(G757&gt;=$T$8,G757&lt;=$U$8)),IF(COUNTIF($H$537:H757,"CMO")&gt;90,"Demi-traitement","Plein traitement"),""))</f>
        <v/>
      </c>
    </row>
    <row r="758" spans="7:9" x14ac:dyDescent="0.25">
      <c r="G758" s="1">
        <v>43322</v>
      </c>
      <c r="H758" t="str">
        <f t="shared" si="16"/>
        <v/>
      </c>
      <c r="I758" s="2" t="str">
        <f>IF(OR(AND(G758&gt;=$D$19,G758&lt;=$E$19),AND(G758&gt;=$F$19,G758&lt;=$G$19),AND(G758&gt;=$H$19,G758&lt;=$I$19),AND(G758&gt;=$J$19,G758&lt;=$K$19),AND(G758&gt;=$L$19,G758&lt;=$M$19),AND(G758&gt;=$N$19,G758&lt;=$O$19),AND(G758&gt;=$P$19,G758&lt;=$Q$19),AND(G758&gt;=$R$19,G758&lt;=$S$19),AND(G758&gt;=$T$19,G758&lt;=$U$19)),IF(COUNTIF(I394:I757,"Plein traitement")=90,"Demi-traitement","Plein traitement"),IF(OR(AND(G758&gt;=$D$8,G758&lt;=$E$8),AND(G758&gt;=$F$8,G758&lt;=$G$8),AND(G758&gt;=$H$8,G758&lt;=$I$8),AND(G758&gt;=$J$8,G758&lt;=$K$8),AND(G758&gt;=$L$8,G758&lt;=$M$8),AND(G758&gt;=$N$8,G758&lt;=$O$8),AND(G758&gt;=$P$8,G758&lt;=$Q$8),AND(G758&gt;=$R$8,G758&lt;=$S$8),AND(G758&gt;=$T$8,G758&lt;=$U$8)),IF(COUNTIF($H$537:H758,"CMO")&gt;90,"Demi-traitement","Plein traitement"),""))</f>
        <v/>
      </c>
    </row>
    <row r="759" spans="7:9" x14ac:dyDescent="0.25">
      <c r="G759" s="1">
        <v>43323</v>
      </c>
      <c r="H759" t="str">
        <f t="shared" si="16"/>
        <v/>
      </c>
      <c r="I759" s="2" t="str">
        <f>IF(OR(AND(G759&gt;=$D$19,G759&lt;=$E$19),AND(G759&gt;=$F$19,G759&lt;=$G$19),AND(G759&gt;=$H$19,G759&lt;=$I$19),AND(G759&gt;=$J$19,G759&lt;=$K$19),AND(G759&gt;=$L$19,G759&lt;=$M$19),AND(G759&gt;=$N$19,G759&lt;=$O$19),AND(G759&gt;=$P$19,G759&lt;=$Q$19),AND(G759&gt;=$R$19,G759&lt;=$S$19),AND(G759&gt;=$T$19,G759&lt;=$U$19)),IF(COUNTIF(I395:I758,"Plein traitement")=90,"Demi-traitement","Plein traitement"),IF(OR(AND(G759&gt;=$D$8,G759&lt;=$E$8),AND(G759&gt;=$F$8,G759&lt;=$G$8),AND(G759&gt;=$H$8,G759&lt;=$I$8),AND(G759&gt;=$J$8,G759&lt;=$K$8),AND(G759&gt;=$L$8,G759&lt;=$M$8),AND(G759&gt;=$N$8,G759&lt;=$O$8),AND(G759&gt;=$P$8,G759&lt;=$Q$8),AND(G759&gt;=$R$8,G759&lt;=$S$8),AND(G759&gt;=$T$8,G759&lt;=$U$8)),IF(COUNTIF($H$537:H759,"CMO")&gt;90,"Demi-traitement","Plein traitement"),""))</f>
        <v/>
      </c>
    </row>
    <row r="760" spans="7:9" x14ac:dyDescent="0.25">
      <c r="G760" s="1">
        <v>43324</v>
      </c>
      <c r="H760" t="str">
        <f t="shared" si="16"/>
        <v/>
      </c>
      <c r="I760" s="2" t="str">
        <f>IF(OR(AND(G760&gt;=$D$19,G760&lt;=$E$19),AND(G760&gt;=$F$19,G760&lt;=$G$19),AND(G760&gt;=$H$19,G760&lt;=$I$19),AND(G760&gt;=$J$19,G760&lt;=$K$19),AND(G760&gt;=$L$19,G760&lt;=$M$19),AND(G760&gt;=$N$19,G760&lt;=$O$19),AND(G760&gt;=$P$19,G760&lt;=$Q$19),AND(G760&gt;=$R$19,G760&lt;=$S$19),AND(G760&gt;=$T$19,G760&lt;=$U$19)),IF(COUNTIF(I396:I759,"Plein traitement")=90,"Demi-traitement","Plein traitement"),IF(OR(AND(G760&gt;=$D$8,G760&lt;=$E$8),AND(G760&gt;=$F$8,G760&lt;=$G$8),AND(G760&gt;=$H$8,G760&lt;=$I$8),AND(G760&gt;=$J$8,G760&lt;=$K$8),AND(G760&gt;=$L$8,G760&lt;=$M$8),AND(G760&gt;=$N$8,G760&lt;=$O$8),AND(G760&gt;=$P$8,G760&lt;=$Q$8),AND(G760&gt;=$R$8,G760&lt;=$S$8),AND(G760&gt;=$T$8,G760&lt;=$U$8)),IF(COUNTIF($H$537:H760,"CMO")&gt;90,"Demi-traitement","Plein traitement"),""))</f>
        <v/>
      </c>
    </row>
    <row r="761" spans="7:9" x14ac:dyDescent="0.25">
      <c r="G761" s="1">
        <v>43325</v>
      </c>
      <c r="H761" t="str">
        <f t="shared" si="16"/>
        <v/>
      </c>
      <c r="I761" s="2" t="str">
        <f>IF(OR(AND(G761&gt;=$D$19,G761&lt;=$E$19),AND(G761&gt;=$F$19,G761&lt;=$G$19),AND(G761&gt;=$H$19,G761&lt;=$I$19),AND(G761&gt;=$J$19,G761&lt;=$K$19),AND(G761&gt;=$L$19,G761&lt;=$M$19),AND(G761&gt;=$N$19,G761&lt;=$O$19),AND(G761&gt;=$P$19,G761&lt;=$Q$19),AND(G761&gt;=$R$19,G761&lt;=$S$19),AND(G761&gt;=$T$19,G761&lt;=$U$19)),IF(COUNTIF(I397:I760,"Plein traitement")=90,"Demi-traitement","Plein traitement"),IF(OR(AND(G761&gt;=$D$8,G761&lt;=$E$8),AND(G761&gt;=$F$8,G761&lt;=$G$8),AND(G761&gt;=$H$8,G761&lt;=$I$8),AND(G761&gt;=$J$8,G761&lt;=$K$8),AND(G761&gt;=$L$8,G761&lt;=$M$8),AND(G761&gt;=$N$8,G761&lt;=$O$8),AND(G761&gt;=$P$8,G761&lt;=$Q$8),AND(G761&gt;=$R$8,G761&lt;=$S$8),AND(G761&gt;=$T$8,G761&lt;=$U$8)),IF(COUNTIF($H$537:H761,"CMO")&gt;90,"Demi-traitement","Plein traitement"),""))</f>
        <v/>
      </c>
    </row>
    <row r="762" spans="7:9" x14ac:dyDescent="0.25">
      <c r="G762" s="1">
        <v>43326</v>
      </c>
      <c r="H762" t="str">
        <f t="shared" si="16"/>
        <v/>
      </c>
      <c r="I762" s="2" t="str">
        <f>IF(OR(AND(G762&gt;=$D$19,G762&lt;=$E$19),AND(G762&gt;=$F$19,G762&lt;=$G$19),AND(G762&gt;=$H$19,G762&lt;=$I$19),AND(G762&gt;=$J$19,G762&lt;=$K$19),AND(G762&gt;=$L$19,G762&lt;=$M$19),AND(G762&gt;=$N$19,G762&lt;=$O$19),AND(G762&gt;=$P$19,G762&lt;=$Q$19),AND(G762&gt;=$R$19,G762&lt;=$S$19),AND(G762&gt;=$T$19,G762&lt;=$U$19)),IF(COUNTIF(I398:I761,"Plein traitement")=90,"Demi-traitement","Plein traitement"),IF(OR(AND(G762&gt;=$D$8,G762&lt;=$E$8),AND(G762&gt;=$F$8,G762&lt;=$G$8),AND(G762&gt;=$H$8,G762&lt;=$I$8),AND(G762&gt;=$J$8,G762&lt;=$K$8),AND(G762&gt;=$L$8,G762&lt;=$M$8),AND(G762&gt;=$N$8,G762&lt;=$O$8),AND(G762&gt;=$P$8,G762&lt;=$Q$8),AND(G762&gt;=$R$8,G762&lt;=$S$8),AND(G762&gt;=$T$8,G762&lt;=$U$8)),IF(COUNTIF($H$537:H762,"CMO")&gt;90,"Demi-traitement","Plein traitement"),""))</f>
        <v/>
      </c>
    </row>
    <row r="763" spans="7:9" x14ac:dyDescent="0.25">
      <c r="G763" s="1">
        <v>43327</v>
      </c>
      <c r="H763" t="str">
        <f t="shared" si="16"/>
        <v/>
      </c>
      <c r="I763" s="2" t="str">
        <f>IF(OR(AND(G763&gt;=$D$19,G763&lt;=$E$19),AND(G763&gt;=$F$19,G763&lt;=$G$19),AND(G763&gt;=$H$19,G763&lt;=$I$19),AND(G763&gt;=$J$19,G763&lt;=$K$19),AND(G763&gt;=$L$19,G763&lt;=$M$19),AND(G763&gt;=$N$19,G763&lt;=$O$19),AND(G763&gt;=$P$19,G763&lt;=$Q$19),AND(G763&gt;=$R$19,G763&lt;=$S$19),AND(G763&gt;=$T$19,G763&lt;=$U$19)),IF(COUNTIF(I399:I762,"Plein traitement")=90,"Demi-traitement","Plein traitement"),IF(OR(AND(G763&gt;=$D$8,G763&lt;=$E$8),AND(G763&gt;=$F$8,G763&lt;=$G$8),AND(G763&gt;=$H$8,G763&lt;=$I$8),AND(G763&gt;=$J$8,G763&lt;=$K$8),AND(G763&gt;=$L$8,G763&lt;=$M$8),AND(G763&gt;=$N$8,G763&lt;=$O$8),AND(G763&gt;=$P$8,G763&lt;=$Q$8),AND(G763&gt;=$R$8,G763&lt;=$S$8),AND(G763&gt;=$T$8,G763&lt;=$U$8)),IF(COUNTIF($H$537:H763,"CMO")&gt;90,"Demi-traitement","Plein traitement"),""))</f>
        <v/>
      </c>
    </row>
    <row r="764" spans="7:9" x14ac:dyDescent="0.25">
      <c r="G764" s="1">
        <v>43328</v>
      </c>
      <c r="H764" t="str">
        <f t="shared" si="16"/>
        <v/>
      </c>
      <c r="I764" s="2" t="str">
        <f>IF(OR(AND(G764&gt;=$D$19,G764&lt;=$E$19),AND(G764&gt;=$F$19,G764&lt;=$G$19),AND(G764&gt;=$H$19,G764&lt;=$I$19),AND(G764&gt;=$J$19,G764&lt;=$K$19),AND(G764&gt;=$L$19,G764&lt;=$M$19),AND(G764&gt;=$N$19,G764&lt;=$O$19),AND(G764&gt;=$P$19,G764&lt;=$Q$19),AND(G764&gt;=$R$19,G764&lt;=$S$19),AND(G764&gt;=$T$19,G764&lt;=$U$19)),IF(COUNTIF(I400:I763,"Plein traitement")=90,"Demi-traitement","Plein traitement"),IF(OR(AND(G764&gt;=$D$8,G764&lt;=$E$8),AND(G764&gt;=$F$8,G764&lt;=$G$8),AND(G764&gt;=$H$8,G764&lt;=$I$8),AND(G764&gt;=$J$8,G764&lt;=$K$8),AND(G764&gt;=$L$8,G764&lt;=$M$8),AND(G764&gt;=$N$8,G764&lt;=$O$8),AND(G764&gt;=$P$8,G764&lt;=$Q$8),AND(G764&gt;=$R$8,G764&lt;=$S$8),AND(G764&gt;=$T$8,G764&lt;=$U$8)),IF(COUNTIF($H$537:H764,"CMO")&gt;90,"Demi-traitement","Plein traitement"),""))</f>
        <v/>
      </c>
    </row>
    <row r="765" spans="7:9" x14ac:dyDescent="0.25">
      <c r="G765" s="1">
        <v>43329</v>
      </c>
      <c r="H765" t="str">
        <f t="shared" si="16"/>
        <v/>
      </c>
      <c r="I765" s="2" t="str">
        <f>IF(OR(AND(G765&gt;=$D$19,G765&lt;=$E$19),AND(G765&gt;=$F$19,G765&lt;=$G$19),AND(G765&gt;=$H$19,G765&lt;=$I$19),AND(G765&gt;=$J$19,G765&lt;=$K$19),AND(G765&gt;=$L$19,G765&lt;=$M$19),AND(G765&gt;=$N$19,G765&lt;=$O$19),AND(G765&gt;=$P$19,G765&lt;=$Q$19),AND(G765&gt;=$R$19,G765&lt;=$S$19),AND(G765&gt;=$T$19,G765&lt;=$U$19)),IF(COUNTIF(I401:I764,"Plein traitement")=90,"Demi-traitement","Plein traitement"),IF(OR(AND(G765&gt;=$D$8,G765&lt;=$E$8),AND(G765&gt;=$F$8,G765&lt;=$G$8),AND(G765&gt;=$H$8,G765&lt;=$I$8),AND(G765&gt;=$J$8,G765&lt;=$K$8),AND(G765&gt;=$L$8,G765&lt;=$M$8),AND(G765&gt;=$N$8,G765&lt;=$O$8),AND(G765&gt;=$P$8,G765&lt;=$Q$8),AND(G765&gt;=$R$8,G765&lt;=$S$8),AND(G765&gt;=$T$8,G765&lt;=$U$8)),IF(COUNTIF($H$537:H765,"CMO")&gt;90,"Demi-traitement","Plein traitement"),""))</f>
        <v/>
      </c>
    </row>
    <row r="766" spans="7:9" x14ac:dyDescent="0.25">
      <c r="G766" s="1">
        <v>43330</v>
      </c>
      <c r="H766" t="str">
        <f t="shared" si="16"/>
        <v/>
      </c>
      <c r="I766" s="2" t="str">
        <f>IF(OR(AND(G766&gt;=$D$19,G766&lt;=$E$19),AND(G766&gt;=$F$19,G766&lt;=$G$19),AND(G766&gt;=$H$19,G766&lt;=$I$19),AND(G766&gt;=$J$19,G766&lt;=$K$19),AND(G766&gt;=$L$19,G766&lt;=$M$19),AND(G766&gt;=$N$19,G766&lt;=$O$19),AND(G766&gt;=$P$19,G766&lt;=$Q$19),AND(G766&gt;=$R$19,G766&lt;=$S$19),AND(G766&gt;=$T$19,G766&lt;=$U$19)),IF(COUNTIF(I402:I765,"Plein traitement")=90,"Demi-traitement","Plein traitement"),IF(OR(AND(G766&gt;=$D$8,G766&lt;=$E$8),AND(G766&gt;=$F$8,G766&lt;=$G$8),AND(G766&gt;=$H$8,G766&lt;=$I$8),AND(G766&gt;=$J$8,G766&lt;=$K$8),AND(G766&gt;=$L$8,G766&lt;=$M$8),AND(G766&gt;=$N$8,G766&lt;=$O$8),AND(G766&gt;=$P$8,G766&lt;=$Q$8),AND(G766&gt;=$R$8,G766&lt;=$S$8),AND(G766&gt;=$T$8,G766&lt;=$U$8)),IF(COUNTIF($H$537:H766,"CMO")&gt;90,"Demi-traitement","Plein traitement"),""))</f>
        <v/>
      </c>
    </row>
    <row r="767" spans="7:9" x14ac:dyDescent="0.25">
      <c r="G767" s="1">
        <v>43331</v>
      </c>
      <c r="H767" t="str">
        <f t="shared" si="16"/>
        <v/>
      </c>
      <c r="I767" s="2" t="str">
        <f>IF(OR(AND(G767&gt;=$D$19,G767&lt;=$E$19),AND(G767&gt;=$F$19,G767&lt;=$G$19),AND(G767&gt;=$H$19,G767&lt;=$I$19),AND(G767&gt;=$J$19,G767&lt;=$K$19),AND(G767&gt;=$L$19,G767&lt;=$M$19),AND(G767&gt;=$N$19,G767&lt;=$O$19),AND(G767&gt;=$P$19,G767&lt;=$Q$19),AND(G767&gt;=$R$19,G767&lt;=$S$19),AND(G767&gt;=$T$19,G767&lt;=$U$19)),IF(COUNTIF(I403:I766,"Plein traitement")=90,"Demi-traitement","Plein traitement"),IF(OR(AND(G767&gt;=$D$8,G767&lt;=$E$8),AND(G767&gt;=$F$8,G767&lt;=$G$8),AND(G767&gt;=$H$8,G767&lt;=$I$8),AND(G767&gt;=$J$8,G767&lt;=$K$8),AND(G767&gt;=$L$8,G767&lt;=$M$8),AND(G767&gt;=$N$8,G767&lt;=$O$8),AND(G767&gt;=$P$8,G767&lt;=$Q$8),AND(G767&gt;=$R$8,G767&lt;=$S$8),AND(G767&gt;=$T$8,G767&lt;=$U$8)),IF(COUNTIF($H$537:H767,"CMO")&gt;90,"Demi-traitement","Plein traitement"),""))</f>
        <v/>
      </c>
    </row>
    <row r="768" spans="7:9" x14ac:dyDescent="0.25">
      <c r="G768" s="1">
        <v>43332</v>
      </c>
      <c r="H768" t="str">
        <f t="shared" si="16"/>
        <v/>
      </c>
      <c r="I768" s="2" t="str">
        <f>IF(OR(AND(G768&gt;=$D$19,G768&lt;=$E$19),AND(G768&gt;=$F$19,G768&lt;=$G$19),AND(G768&gt;=$H$19,G768&lt;=$I$19),AND(G768&gt;=$J$19,G768&lt;=$K$19),AND(G768&gt;=$L$19,G768&lt;=$M$19),AND(G768&gt;=$N$19,G768&lt;=$O$19),AND(G768&gt;=$P$19,G768&lt;=$Q$19),AND(G768&gt;=$R$19,G768&lt;=$S$19),AND(G768&gt;=$T$19,G768&lt;=$U$19)),IF(COUNTIF(I404:I767,"Plein traitement")=90,"Demi-traitement","Plein traitement"),IF(OR(AND(G768&gt;=$D$8,G768&lt;=$E$8),AND(G768&gt;=$F$8,G768&lt;=$G$8),AND(G768&gt;=$H$8,G768&lt;=$I$8),AND(G768&gt;=$J$8,G768&lt;=$K$8),AND(G768&gt;=$L$8,G768&lt;=$M$8),AND(G768&gt;=$N$8,G768&lt;=$O$8),AND(G768&gt;=$P$8,G768&lt;=$Q$8),AND(G768&gt;=$R$8,G768&lt;=$S$8),AND(G768&gt;=$T$8,G768&lt;=$U$8)),IF(COUNTIF($H$537:H768,"CMO")&gt;90,"Demi-traitement","Plein traitement"),""))</f>
        <v/>
      </c>
    </row>
    <row r="769" spans="7:9" x14ac:dyDescent="0.25">
      <c r="G769" s="1">
        <v>43333</v>
      </c>
      <c r="H769" t="str">
        <f t="shared" si="16"/>
        <v/>
      </c>
      <c r="I769" s="2" t="str">
        <f>IF(OR(AND(G769&gt;=$D$19,G769&lt;=$E$19),AND(G769&gt;=$F$19,G769&lt;=$G$19),AND(G769&gt;=$H$19,G769&lt;=$I$19),AND(G769&gt;=$J$19,G769&lt;=$K$19),AND(G769&gt;=$L$19,G769&lt;=$M$19),AND(G769&gt;=$N$19,G769&lt;=$O$19),AND(G769&gt;=$P$19,G769&lt;=$Q$19),AND(G769&gt;=$R$19,G769&lt;=$S$19),AND(G769&gt;=$T$19,G769&lt;=$U$19)),IF(COUNTIF(I405:I768,"Plein traitement")=90,"Demi-traitement","Plein traitement"),IF(OR(AND(G769&gt;=$D$8,G769&lt;=$E$8),AND(G769&gt;=$F$8,G769&lt;=$G$8),AND(G769&gt;=$H$8,G769&lt;=$I$8),AND(G769&gt;=$J$8,G769&lt;=$K$8),AND(G769&gt;=$L$8,G769&lt;=$M$8),AND(G769&gt;=$N$8,G769&lt;=$O$8),AND(G769&gt;=$P$8,G769&lt;=$Q$8),AND(G769&gt;=$R$8,G769&lt;=$S$8),AND(G769&gt;=$T$8,G769&lt;=$U$8)),IF(COUNTIF($H$537:H769,"CMO")&gt;90,"Demi-traitement","Plein traitement"),""))</f>
        <v/>
      </c>
    </row>
    <row r="770" spans="7:9" x14ac:dyDescent="0.25">
      <c r="G770" s="1">
        <v>43334</v>
      </c>
      <c r="H770" t="str">
        <f t="shared" si="16"/>
        <v/>
      </c>
      <c r="I770" s="2" t="str">
        <f>IF(OR(AND(G770&gt;=$D$19,G770&lt;=$E$19),AND(G770&gt;=$F$19,G770&lt;=$G$19),AND(G770&gt;=$H$19,G770&lt;=$I$19),AND(G770&gt;=$J$19,G770&lt;=$K$19),AND(G770&gt;=$L$19,G770&lt;=$M$19),AND(G770&gt;=$N$19,G770&lt;=$O$19),AND(G770&gt;=$P$19,G770&lt;=$Q$19),AND(G770&gt;=$R$19,G770&lt;=$S$19),AND(G770&gt;=$T$19,G770&lt;=$U$19)),IF(COUNTIF(I406:I769,"Plein traitement")=90,"Demi-traitement","Plein traitement"),IF(OR(AND(G770&gt;=$D$8,G770&lt;=$E$8),AND(G770&gt;=$F$8,G770&lt;=$G$8),AND(G770&gt;=$H$8,G770&lt;=$I$8),AND(G770&gt;=$J$8,G770&lt;=$K$8),AND(G770&gt;=$L$8,G770&lt;=$M$8),AND(G770&gt;=$N$8,G770&lt;=$O$8),AND(G770&gt;=$P$8,G770&lt;=$Q$8),AND(G770&gt;=$R$8,G770&lt;=$S$8),AND(G770&gt;=$T$8,G770&lt;=$U$8)),IF(COUNTIF($H$537:H770,"CMO")&gt;90,"Demi-traitement","Plein traitement"),""))</f>
        <v/>
      </c>
    </row>
    <row r="771" spans="7:9" x14ac:dyDescent="0.25">
      <c r="G771" s="1">
        <v>43335</v>
      </c>
      <c r="H771" t="str">
        <f t="shared" si="16"/>
        <v/>
      </c>
      <c r="I771" s="2" t="str">
        <f>IF(OR(AND(G771&gt;=$D$19,G771&lt;=$E$19),AND(G771&gt;=$F$19,G771&lt;=$G$19),AND(G771&gt;=$H$19,G771&lt;=$I$19),AND(G771&gt;=$J$19,G771&lt;=$K$19),AND(G771&gt;=$L$19,G771&lt;=$M$19),AND(G771&gt;=$N$19,G771&lt;=$O$19),AND(G771&gt;=$P$19,G771&lt;=$Q$19),AND(G771&gt;=$R$19,G771&lt;=$S$19),AND(G771&gt;=$T$19,G771&lt;=$U$19)),IF(COUNTIF(I407:I770,"Plein traitement")=90,"Demi-traitement","Plein traitement"),IF(OR(AND(G771&gt;=$D$8,G771&lt;=$E$8),AND(G771&gt;=$F$8,G771&lt;=$G$8),AND(G771&gt;=$H$8,G771&lt;=$I$8),AND(G771&gt;=$J$8,G771&lt;=$K$8),AND(G771&gt;=$L$8,G771&lt;=$M$8),AND(G771&gt;=$N$8,G771&lt;=$O$8),AND(G771&gt;=$P$8,G771&lt;=$Q$8),AND(G771&gt;=$R$8,G771&lt;=$S$8),AND(G771&gt;=$T$8,G771&lt;=$U$8)),IF(COUNTIF($H$537:H771,"CMO")&gt;90,"Demi-traitement","Plein traitement"),""))</f>
        <v/>
      </c>
    </row>
    <row r="772" spans="7:9" x14ac:dyDescent="0.25">
      <c r="G772" s="1">
        <v>43336</v>
      </c>
      <c r="H772" t="str">
        <f t="shared" si="16"/>
        <v/>
      </c>
      <c r="I772" s="2" t="str">
        <f>IF(OR(AND(G772&gt;=$D$19,G772&lt;=$E$19),AND(G772&gt;=$F$19,G772&lt;=$G$19),AND(G772&gt;=$H$19,G772&lt;=$I$19),AND(G772&gt;=$J$19,G772&lt;=$K$19),AND(G772&gt;=$L$19,G772&lt;=$M$19),AND(G772&gt;=$N$19,G772&lt;=$O$19),AND(G772&gt;=$P$19,G772&lt;=$Q$19),AND(G772&gt;=$R$19,G772&lt;=$S$19),AND(G772&gt;=$T$19,G772&lt;=$U$19)),IF(COUNTIF(I408:I771,"Plein traitement")=90,"Demi-traitement","Plein traitement"),IF(OR(AND(G772&gt;=$D$8,G772&lt;=$E$8),AND(G772&gt;=$F$8,G772&lt;=$G$8),AND(G772&gt;=$H$8,G772&lt;=$I$8),AND(G772&gt;=$J$8,G772&lt;=$K$8),AND(G772&gt;=$L$8,G772&lt;=$M$8),AND(G772&gt;=$N$8,G772&lt;=$O$8),AND(G772&gt;=$P$8,G772&lt;=$Q$8),AND(G772&gt;=$R$8,G772&lt;=$S$8),AND(G772&gt;=$T$8,G772&lt;=$U$8)),IF(COUNTIF($H$537:H772,"CMO")&gt;90,"Demi-traitement","Plein traitement"),""))</f>
        <v/>
      </c>
    </row>
    <row r="773" spans="7:9" x14ac:dyDescent="0.25">
      <c r="G773" s="1">
        <v>43337</v>
      </c>
      <c r="H773" t="str">
        <f t="shared" si="16"/>
        <v/>
      </c>
      <c r="I773" s="2" t="str">
        <f>IF(OR(AND(G773&gt;=$D$19,G773&lt;=$E$19),AND(G773&gt;=$F$19,G773&lt;=$G$19),AND(G773&gt;=$H$19,G773&lt;=$I$19),AND(G773&gt;=$J$19,G773&lt;=$K$19),AND(G773&gt;=$L$19,G773&lt;=$M$19),AND(G773&gt;=$N$19,G773&lt;=$O$19),AND(G773&gt;=$P$19,G773&lt;=$Q$19),AND(G773&gt;=$R$19,G773&lt;=$S$19),AND(G773&gt;=$T$19,G773&lt;=$U$19)),IF(COUNTIF(I409:I772,"Plein traitement")=90,"Demi-traitement","Plein traitement"),IF(OR(AND(G773&gt;=$D$8,G773&lt;=$E$8),AND(G773&gt;=$F$8,G773&lt;=$G$8),AND(G773&gt;=$H$8,G773&lt;=$I$8),AND(G773&gt;=$J$8,G773&lt;=$K$8),AND(G773&gt;=$L$8,G773&lt;=$M$8),AND(G773&gt;=$N$8,G773&lt;=$O$8),AND(G773&gt;=$P$8,G773&lt;=$Q$8),AND(G773&gt;=$R$8,G773&lt;=$S$8),AND(G773&gt;=$T$8,G773&lt;=$U$8)),IF(COUNTIF($H$537:H773,"CMO")&gt;90,"Demi-traitement","Plein traitement"),""))</f>
        <v/>
      </c>
    </row>
    <row r="774" spans="7:9" x14ac:dyDescent="0.25">
      <c r="G774" s="1">
        <v>43338</v>
      </c>
      <c r="H774" t="str">
        <f t="shared" si="16"/>
        <v/>
      </c>
      <c r="I774" s="2" t="str">
        <f>IF(OR(AND(G774&gt;=$D$19,G774&lt;=$E$19),AND(G774&gt;=$F$19,G774&lt;=$G$19),AND(G774&gt;=$H$19,G774&lt;=$I$19),AND(G774&gt;=$J$19,G774&lt;=$K$19),AND(G774&gt;=$L$19,G774&lt;=$M$19),AND(G774&gt;=$N$19,G774&lt;=$O$19),AND(G774&gt;=$P$19,G774&lt;=$Q$19),AND(G774&gt;=$R$19,G774&lt;=$S$19),AND(G774&gt;=$T$19,G774&lt;=$U$19)),IF(COUNTIF(I410:I773,"Plein traitement")=90,"Demi-traitement","Plein traitement"),IF(OR(AND(G774&gt;=$D$8,G774&lt;=$E$8),AND(G774&gt;=$F$8,G774&lt;=$G$8),AND(G774&gt;=$H$8,G774&lt;=$I$8),AND(G774&gt;=$J$8,G774&lt;=$K$8),AND(G774&gt;=$L$8,G774&lt;=$M$8),AND(G774&gt;=$N$8,G774&lt;=$O$8),AND(G774&gt;=$P$8,G774&lt;=$Q$8),AND(G774&gt;=$R$8,G774&lt;=$S$8),AND(G774&gt;=$T$8,G774&lt;=$U$8)),IF(COUNTIF($H$537:H774,"CMO")&gt;90,"Demi-traitement","Plein traitement"),""))</f>
        <v/>
      </c>
    </row>
    <row r="775" spans="7:9" x14ac:dyDescent="0.25">
      <c r="G775" s="1">
        <v>43339</v>
      </c>
      <c r="H775" t="str">
        <f t="shared" si="16"/>
        <v/>
      </c>
      <c r="I775" s="2" t="str">
        <f>IF(OR(AND(G775&gt;=$D$19,G775&lt;=$E$19),AND(G775&gt;=$F$19,G775&lt;=$G$19),AND(G775&gt;=$H$19,G775&lt;=$I$19),AND(G775&gt;=$J$19,G775&lt;=$K$19),AND(G775&gt;=$L$19,G775&lt;=$M$19),AND(G775&gt;=$N$19,G775&lt;=$O$19),AND(G775&gt;=$P$19,G775&lt;=$Q$19),AND(G775&gt;=$R$19,G775&lt;=$S$19),AND(G775&gt;=$T$19,G775&lt;=$U$19)),IF(COUNTIF(I411:I774,"Plein traitement")=90,"Demi-traitement","Plein traitement"),IF(OR(AND(G775&gt;=$D$8,G775&lt;=$E$8),AND(G775&gt;=$F$8,G775&lt;=$G$8),AND(G775&gt;=$H$8,G775&lt;=$I$8),AND(G775&gt;=$J$8,G775&lt;=$K$8),AND(G775&gt;=$L$8,G775&lt;=$M$8),AND(G775&gt;=$N$8,G775&lt;=$O$8),AND(G775&gt;=$P$8,G775&lt;=$Q$8),AND(G775&gt;=$R$8,G775&lt;=$S$8),AND(G775&gt;=$T$8,G775&lt;=$U$8)),IF(COUNTIF($H$537:H775,"CMO")&gt;90,"Demi-traitement","Plein traitement"),""))</f>
        <v/>
      </c>
    </row>
    <row r="776" spans="7:9" x14ac:dyDescent="0.25">
      <c r="G776" s="1">
        <v>43340</v>
      </c>
      <c r="H776" t="str">
        <f t="shared" si="16"/>
        <v/>
      </c>
      <c r="I776" s="2" t="str">
        <f>IF(OR(AND(G776&gt;=$D$19,G776&lt;=$E$19),AND(G776&gt;=$F$19,G776&lt;=$G$19),AND(G776&gt;=$H$19,G776&lt;=$I$19),AND(G776&gt;=$J$19,G776&lt;=$K$19),AND(G776&gt;=$L$19,G776&lt;=$M$19),AND(G776&gt;=$N$19,G776&lt;=$O$19),AND(G776&gt;=$P$19,G776&lt;=$Q$19),AND(G776&gt;=$R$19,G776&lt;=$S$19),AND(G776&gt;=$T$19,G776&lt;=$U$19)),IF(COUNTIF(I412:I775,"Plein traitement")=90,"Demi-traitement","Plein traitement"),IF(OR(AND(G776&gt;=$D$8,G776&lt;=$E$8),AND(G776&gt;=$F$8,G776&lt;=$G$8),AND(G776&gt;=$H$8,G776&lt;=$I$8),AND(G776&gt;=$J$8,G776&lt;=$K$8),AND(G776&gt;=$L$8,G776&lt;=$M$8),AND(G776&gt;=$N$8,G776&lt;=$O$8),AND(G776&gt;=$P$8,G776&lt;=$Q$8),AND(G776&gt;=$R$8,G776&lt;=$S$8),AND(G776&gt;=$T$8,G776&lt;=$U$8)),IF(COUNTIF($H$537:H776,"CMO")&gt;90,"Demi-traitement","Plein traitement"),""))</f>
        <v/>
      </c>
    </row>
    <row r="777" spans="7:9" x14ac:dyDescent="0.25">
      <c r="G777" s="1">
        <v>43341</v>
      </c>
      <c r="H777" t="str">
        <f t="shared" si="16"/>
        <v/>
      </c>
      <c r="I777" s="2" t="str">
        <f>IF(OR(AND(G777&gt;=$D$19,G777&lt;=$E$19),AND(G777&gt;=$F$19,G777&lt;=$G$19),AND(G777&gt;=$H$19,G777&lt;=$I$19),AND(G777&gt;=$J$19,G777&lt;=$K$19),AND(G777&gt;=$L$19,G777&lt;=$M$19),AND(G777&gt;=$N$19,G777&lt;=$O$19),AND(G777&gt;=$P$19,G777&lt;=$Q$19),AND(G777&gt;=$R$19,G777&lt;=$S$19),AND(G777&gt;=$T$19,G777&lt;=$U$19)),IF(COUNTIF(I413:I776,"Plein traitement")=90,"Demi-traitement","Plein traitement"),IF(OR(AND(G777&gt;=$D$8,G777&lt;=$E$8),AND(G777&gt;=$F$8,G777&lt;=$G$8),AND(G777&gt;=$H$8,G777&lt;=$I$8),AND(G777&gt;=$J$8,G777&lt;=$K$8),AND(G777&gt;=$L$8,G777&lt;=$M$8),AND(G777&gt;=$N$8,G777&lt;=$O$8),AND(G777&gt;=$P$8,G777&lt;=$Q$8),AND(G777&gt;=$R$8,G777&lt;=$S$8),AND(G777&gt;=$T$8,G777&lt;=$U$8)),IF(COUNTIF($H$537:H777,"CMO")&gt;90,"Demi-traitement","Plein traitement"),""))</f>
        <v/>
      </c>
    </row>
    <row r="778" spans="7:9" x14ac:dyDescent="0.25">
      <c r="G778" s="1">
        <v>43342</v>
      </c>
      <c r="H778" t="str">
        <f t="shared" si="16"/>
        <v/>
      </c>
      <c r="I778" s="2" t="str">
        <f>IF(OR(AND(G778&gt;=$D$19,G778&lt;=$E$19),AND(G778&gt;=$F$19,G778&lt;=$G$19),AND(G778&gt;=$H$19,G778&lt;=$I$19),AND(G778&gt;=$J$19,G778&lt;=$K$19),AND(G778&gt;=$L$19,G778&lt;=$M$19),AND(G778&gt;=$N$19,G778&lt;=$O$19),AND(G778&gt;=$P$19,G778&lt;=$Q$19),AND(G778&gt;=$R$19,G778&lt;=$S$19),AND(G778&gt;=$T$19,G778&lt;=$U$19)),IF(COUNTIF(I414:I777,"Plein traitement")=90,"Demi-traitement","Plein traitement"),IF(OR(AND(G778&gt;=$D$8,G778&lt;=$E$8),AND(G778&gt;=$F$8,G778&lt;=$G$8),AND(G778&gt;=$H$8,G778&lt;=$I$8),AND(G778&gt;=$J$8,G778&lt;=$K$8),AND(G778&gt;=$L$8,G778&lt;=$M$8),AND(G778&gt;=$N$8,G778&lt;=$O$8),AND(G778&gt;=$P$8,G778&lt;=$Q$8),AND(G778&gt;=$R$8,G778&lt;=$S$8),AND(G778&gt;=$T$8,G778&lt;=$U$8)),IF(COUNTIF($H$537:H778,"CMO")&gt;90,"Demi-traitement","Plein traitement"),""))</f>
        <v/>
      </c>
    </row>
    <row r="779" spans="7:9" x14ac:dyDescent="0.25">
      <c r="G779" s="1">
        <v>43343</v>
      </c>
      <c r="H779" t="str">
        <f t="shared" si="16"/>
        <v/>
      </c>
      <c r="I779" s="2" t="str">
        <f>IF(OR(AND(G779&gt;=$D$19,G779&lt;=$E$19),AND(G779&gt;=$F$19,G779&lt;=$G$19),AND(G779&gt;=$H$19,G779&lt;=$I$19),AND(G779&gt;=$J$19,G779&lt;=$K$19),AND(G779&gt;=$L$19,G779&lt;=$M$19),AND(G779&gt;=$N$19,G779&lt;=$O$19),AND(G779&gt;=$P$19,G779&lt;=$Q$19),AND(G779&gt;=$R$19,G779&lt;=$S$19),AND(G779&gt;=$T$19,G779&lt;=$U$19)),IF(COUNTIF(I415:I778,"Plein traitement")=90,"Demi-traitement","Plein traitement"),IF(OR(AND(G779&gt;=$D$8,G779&lt;=$E$8),AND(G779&gt;=$F$8,G779&lt;=$G$8),AND(G779&gt;=$H$8,G779&lt;=$I$8),AND(G779&gt;=$J$8,G779&lt;=$K$8),AND(G779&gt;=$L$8,G779&lt;=$M$8),AND(G779&gt;=$N$8,G779&lt;=$O$8),AND(G779&gt;=$P$8,G779&lt;=$Q$8),AND(G779&gt;=$R$8,G779&lt;=$S$8),AND(G779&gt;=$T$8,G779&lt;=$U$8)),IF(COUNTIF($H$537:H779,"CMO")&gt;90,"Demi-traitement","Plein traitement"),""))</f>
        <v/>
      </c>
    </row>
    <row r="780" spans="7:9" x14ac:dyDescent="0.25">
      <c r="G780" s="1">
        <v>43344</v>
      </c>
      <c r="H780" t="str">
        <f t="shared" si="16"/>
        <v/>
      </c>
      <c r="I780" s="2" t="str">
        <f>IF(OR(AND(G780&gt;=$D$19,G780&lt;=$E$19),AND(G780&gt;=$F$19,G780&lt;=$G$19),AND(G780&gt;=$H$19,G780&lt;=$I$19),AND(G780&gt;=$J$19,G780&lt;=$K$19),AND(G780&gt;=$L$19,G780&lt;=$M$19),AND(G780&gt;=$N$19,G780&lt;=$O$19),AND(G780&gt;=$P$19,G780&lt;=$Q$19),AND(G780&gt;=$R$19,G780&lt;=$S$19),AND(G780&gt;=$T$19,G780&lt;=$U$19)),IF(COUNTIF(I416:I779,"Plein traitement")=90,"Demi-traitement","Plein traitement"),IF(OR(AND(G780&gt;=$D$8,G780&lt;=$E$8),AND(G780&gt;=$F$8,G780&lt;=$G$8),AND(G780&gt;=$H$8,G780&lt;=$I$8),AND(G780&gt;=$J$8,G780&lt;=$K$8),AND(G780&gt;=$L$8,G780&lt;=$M$8),AND(G780&gt;=$N$8,G780&lt;=$O$8),AND(G780&gt;=$P$8,G780&lt;=$Q$8),AND(G780&gt;=$R$8,G780&lt;=$S$8),AND(G780&gt;=$T$8,G780&lt;=$U$8)),IF(COUNTIF($H$537:H780,"CMO")&gt;90,"Demi-traitement","Plein traitement"),""))</f>
        <v/>
      </c>
    </row>
    <row r="781" spans="7:9" x14ac:dyDescent="0.25">
      <c r="G781" s="1">
        <v>43345</v>
      </c>
      <c r="H781" t="str">
        <f t="shared" si="16"/>
        <v/>
      </c>
      <c r="I781" s="2" t="str">
        <f>IF(OR(AND(G781&gt;=$D$19,G781&lt;=$E$19),AND(G781&gt;=$F$19,G781&lt;=$G$19),AND(G781&gt;=$H$19,G781&lt;=$I$19),AND(G781&gt;=$J$19,G781&lt;=$K$19),AND(G781&gt;=$L$19,G781&lt;=$M$19),AND(G781&gt;=$N$19,G781&lt;=$O$19),AND(G781&gt;=$P$19,G781&lt;=$Q$19),AND(G781&gt;=$R$19,G781&lt;=$S$19),AND(G781&gt;=$T$19,G781&lt;=$U$19)),IF(COUNTIF(I417:I780,"Plein traitement")=90,"Demi-traitement","Plein traitement"),IF(OR(AND(G781&gt;=$D$8,G781&lt;=$E$8),AND(G781&gt;=$F$8,G781&lt;=$G$8),AND(G781&gt;=$H$8,G781&lt;=$I$8),AND(G781&gt;=$J$8,G781&lt;=$K$8),AND(G781&gt;=$L$8,G781&lt;=$M$8),AND(G781&gt;=$N$8,G781&lt;=$O$8),AND(G781&gt;=$P$8,G781&lt;=$Q$8),AND(G781&gt;=$R$8,G781&lt;=$S$8),AND(G781&gt;=$T$8,G781&lt;=$U$8)),IF(COUNTIF($H$537:H781,"CMO")&gt;90,"Demi-traitement","Plein traitement"),""))</f>
        <v/>
      </c>
    </row>
    <row r="782" spans="7:9" x14ac:dyDescent="0.25">
      <c r="G782" s="1">
        <v>43346</v>
      </c>
      <c r="H782" t="str">
        <f t="shared" si="16"/>
        <v/>
      </c>
      <c r="I782" s="2" t="str">
        <f>IF(OR(AND(G782&gt;=$D$19,G782&lt;=$E$19),AND(G782&gt;=$F$19,G782&lt;=$G$19),AND(G782&gt;=$H$19,G782&lt;=$I$19),AND(G782&gt;=$J$19,G782&lt;=$K$19),AND(G782&gt;=$L$19,G782&lt;=$M$19),AND(G782&gt;=$N$19,G782&lt;=$O$19),AND(G782&gt;=$P$19,G782&lt;=$Q$19),AND(G782&gt;=$R$19,G782&lt;=$S$19),AND(G782&gt;=$T$19,G782&lt;=$U$19)),IF(COUNTIF(I418:I781,"Plein traitement")=90,"Demi-traitement","Plein traitement"),IF(OR(AND(G782&gt;=$D$8,G782&lt;=$E$8),AND(G782&gt;=$F$8,G782&lt;=$G$8),AND(G782&gt;=$H$8,G782&lt;=$I$8),AND(G782&gt;=$J$8,G782&lt;=$K$8),AND(G782&gt;=$L$8,G782&lt;=$M$8),AND(G782&gt;=$N$8,G782&lt;=$O$8),AND(G782&gt;=$P$8,G782&lt;=$Q$8),AND(G782&gt;=$R$8,G782&lt;=$S$8),AND(G782&gt;=$T$8,G782&lt;=$U$8)),IF(COUNTIF($H$537:H782,"CMO")&gt;90,"Demi-traitement","Plein traitement"),""))</f>
        <v/>
      </c>
    </row>
    <row r="783" spans="7:9" x14ac:dyDescent="0.25">
      <c r="G783" s="1">
        <v>43347</v>
      </c>
      <c r="H783" t="str">
        <f t="shared" si="16"/>
        <v/>
      </c>
      <c r="I783" s="2" t="str">
        <f>IF(OR(AND(G783&gt;=$D$19,G783&lt;=$E$19),AND(G783&gt;=$F$19,G783&lt;=$G$19),AND(G783&gt;=$H$19,G783&lt;=$I$19),AND(G783&gt;=$J$19,G783&lt;=$K$19),AND(G783&gt;=$L$19,G783&lt;=$M$19),AND(G783&gt;=$N$19,G783&lt;=$O$19),AND(G783&gt;=$P$19,G783&lt;=$Q$19),AND(G783&gt;=$R$19,G783&lt;=$S$19),AND(G783&gt;=$T$19,G783&lt;=$U$19)),IF(COUNTIF(I419:I782,"Plein traitement")=90,"Demi-traitement","Plein traitement"),IF(OR(AND(G783&gt;=$D$8,G783&lt;=$E$8),AND(G783&gt;=$F$8,G783&lt;=$G$8),AND(G783&gt;=$H$8,G783&lt;=$I$8),AND(G783&gt;=$J$8,G783&lt;=$K$8),AND(G783&gt;=$L$8,G783&lt;=$M$8),AND(G783&gt;=$N$8,G783&lt;=$O$8),AND(G783&gt;=$P$8,G783&lt;=$Q$8),AND(G783&gt;=$R$8,G783&lt;=$S$8),AND(G783&gt;=$T$8,G783&lt;=$U$8)),IF(COUNTIF($H$537:H783,"CMO")&gt;90,"Demi-traitement","Plein traitement"),""))</f>
        <v/>
      </c>
    </row>
    <row r="784" spans="7:9" x14ac:dyDescent="0.25">
      <c r="G784" s="1">
        <v>43348</v>
      </c>
      <c r="H784" t="str">
        <f t="shared" si="16"/>
        <v/>
      </c>
      <c r="I784" s="2" t="str">
        <f>IF(OR(AND(G784&gt;=$D$19,G784&lt;=$E$19),AND(G784&gt;=$F$19,G784&lt;=$G$19),AND(G784&gt;=$H$19,G784&lt;=$I$19),AND(G784&gt;=$J$19,G784&lt;=$K$19),AND(G784&gt;=$L$19,G784&lt;=$M$19),AND(G784&gt;=$N$19,G784&lt;=$O$19),AND(G784&gt;=$P$19,G784&lt;=$Q$19),AND(G784&gt;=$R$19,G784&lt;=$S$19),AND(G784&gt;=$T$19,G784&lt;=$U$19)),IF(COUNTIF(I420:I783,"Plein traitement")=90,"Demi-traitement","Plein traitement"),IF(OR(AND(G784&gt;=$D$8,G784&lt;=$E$8),AND(G784&gt;=$F$8,G784&lt;=$G$8),AND(G784&gt;=$H$8,G784&lt;=$I$8),AND(G784&gt;=$J$8,G784&lt;=$K$8),AND(G784&gt;=$L$8,G784&lt;=$M$8),AND(G784&gt;=$N$8,G784&lt;=$O$8),AND(G784&gt;=$P$8,G784&lt;=$Q$8),AND(G784&gt;=$R$8,G784&lt;=$S$8),AND(G784&gt;=$T$8,G784&lt;=$U$8)),IF(COUNTIF($H$537:H784,"CMO")&gt;90,"Demi-traitement","Plein traitement"),""))</f>
        <v/>
      </c>
    </row>
    <row r="785" spans="7:9" x14ac:dyDescent="0.25">
      <c r="G785" s="1">
        <v>43349</v>
      </c>
      <c r="H785" t="str">
        <f t="shared" si="16"/>
        <v/>
      </c>
      <c r="I785" s="2" t="str">
        <f>IF(OR(AND(G785&gt;=$D$19,G785&lt;=$E$19),AND(G785&gt;=$F$19,G785&lt;=$G$19),AND(G785&gt;=$H$19,G785&lt;=$I$19),AND(G785&gt;=$J$19,G785&lt;=$K$19),AND(G785&gt;=$L$19,G785&lt;=$M$19),AND(G785&gt;=$N$19,G785&lt;=$O$19),AND(G785&gt;=$P$19,G785&lt;=$Q$19),AND(G785&gt;=$R$19,G785&lt;=$S$19),AND(G785&gt;=$T$19,G785&lt;=$U$19)),IF(COUNTIF(I421:I784,"Plein traitement")=90,"Demi-traitement","Plein traitement"),IF(OR(AND(G785&gt;=$D$8,G785&lt;=$E$8),AND(G785&gt;=$F$8,G785&lt;=$G$8),AND(G785&gt;=$H$8,G785&lt;=$I$8),AND(G785&gt;=$J$8,G785&lt;=$K$8),AND(G785&gt;=$L$8,G785&lt;=$M$8),AND(G785&gt;=$N$8,G785&lt;=$O$8),AND(G785&gt;=$P$8,G785&lt;=$Q$8),AND(G785&gt;=$R$8,G785&lt;=$S$8),AND(G785&gt;=$T$8,G785&lt;=$U$8)),IF(COUNTIF($H$537:H785,"CMO")&gt;90,"Demi-traitement","Plein traitement"),""))</f>
        <v/>
      </c>
    </row>
    <row r="786" spans="7:9" x14ac:dyDescent="0.25">
      <c r="G786" s="1">
        <v>43350</v>
      </c>
      <c r="H786" t="str">
        <f t="shared" si="16"/>
        <v/>
      </c>
      <c r="I786" s="2" t="str">
        <f>IF(OR(AND(G786&gt;=$D$19,G786&lt;=$E$19),AND(G786&gt;=$F$19,G786&lt;=$G$19),AND(G786&gt;=$H$19,G786&lt;=$I$19),AND(G786&gt;=$J$19,G786&lt;=$K$19),AND(G786&gt;=$L$19,G786&lt;=$M$19),AND(G786&gt;=$N$19,G786&lt;=$O$19),AND(G786&gt;=$P$19,G786&lt;=$Q$19),AND(G786&gt;=$R$19,G786&lt;=$S$19),AND(G786&gt;=$T$19,G786&lt;=$U$19)),IF(COUNTIF(I422:I785,"Plein traitement")=90,"Demi-traitement","Plein traitement"),IF(OR(AND(G786&gt;=$D$8,G786&lt;=$E$8),AND(G786&gt;=$F$8,G786&lt;=$G$8),AND(G786&gt;=$H$8,G786&lt;=$I$8),AND(G786&gt;=$J$8,G786&lt;=$K$8),AND(G786&gt;=$L$8,G786&lt;=$M$8),AND(G786&gt;=$N$8,G786&lt;=$O$8),AND(G786&gt;=$P$8,G786&lt;=$Q$8),AND(G786&gt;=$R$8,G786&lt;=$S$8),AND(G786&gt;=$T$8,G786&lt;=$U$8)),IF(COUNTIF($H$537:H786,"CMO")&gt;90,"Demi-traitement","Plein traitement"),""))</f>
        <v/>
      </c>
    </row>
    <row r="787" spans="7:9" x14ac:dyDescent="0.25">
      <c r="G787" s="1">
        <v>43351</v>
      </c>
      <c r="H787" t="str">
        <f t="shared" si="16"/>
        <v/>
      </c>
      <c r="I787" s="2" t="str">
        <f>IF(OR(AND(G787&gt;=$D$19,G787&lt;=$E$19),AND(G787&gt;=$F$19,G787&lt;=$G$19),AND(G787&gt;=$H$19,G787&lt;=$I$19),AND(G787&gt;=$J$19,G787&lt;=$K$19),AND(G787&gt;=$L$19,G787&lt;=$M$19),AND(G787&gt;=$N$19,G787&lt;=$O$19),AND(G787&gt;=$P$19,G787&lt;=$Q$19),AND(G787&gt;=$R$19,G787&lt;=$S$19),AND(G787&gt;=$T$19,G787&lt;=$U$19)),IF(COUNTIF(I423:I786,"Plein traitement")=90,"Demi-traitement","Plein traitement"),IF(OR(AND(G787&gt;=$D$8,G787&lt;=$E$8),AND(G787&gt;=$F$8,G787&lt;=$G$8),AND(G787&gt;=$H$8,G787&lt;=$I$8),AND(G787&gt;=$J$8,G787&lt;=$K$8),AND(G787&gt;=$L$8,G787&lt;=$M$8),AND(G787&gt;=$N$8,G787&lt;=$O$8),AND(G787&gt;=$P$8,G787&lt;=$Q$8),AND(G787&gt;=$R$8,G787&lt;=$S$8),AND(G787&gt;=$T$8,G787&lt;=$U$8)),IF(COUNTIF($H$537:H787,"CMO")&gt;90,"Demi-traitement","Plein traitement"),""))</f>
        <v/>
      </c>
    </row>
    <row r="788" spans="7:9" x14ac:dyDescent="0.25">
      <c r="G788" s="1">
        <v>43352</v>
      </c>
      <c r="H788" t="str">
        <f t="shared" si="16"/>
        <v/>
      </c>
      <c r="I788" s="2" t="str">
        <f>IF(OR(AND(G788&gt;=$D$19,G788&lt;=$E$19),AND(G788&gt;=$F$19,G788&lt;=$G$19),AND(G788&gt;=$H$19,G788&lt;=$I$19),AND(G788&gt;=$J$19,G788&lt;=$K$19),AND(G788&gt;=$L$19,G788&lt;=$M$19),AND(G788&gt;=$N$19,G788&lt;=$O$19),AND(G788&gt;=$P$19,G788&lt;=$Q$19),AND(G788&gt;=$R$19,G788&lt;=$S$19),AND(G788&gt;=$T$19,G788&lt;=$U$19)),IF(COUNTIF(I424:I787,"Plein traitement")=90,"Demi-traitement","Plein traitement"),IF(OR(AND(G788&gt;=$D$8,G788&lt;=$E$8),AND(G788&gt;=$F$8,G788&lt;=$G$8),AND(G788&gt;=$H$8,G788&lt;=$I$8),AND(G788&gt;=$J$8,G788&lt;=$K$8),AND(G788&gt;=$L$8,G788&lt;=$M$8),AND(G788&gt;=$N$8,G788&lt;=$O$8),AND(G788&gt;=$P$8,G788&lt;=$Q$8),AND(G788&gt;=$R$8,G788&lt;=$S$8),AND(G788&gt;=$T$8,G788&lt;=$U$8)),IF(COUNTIF($H$537:H788,"CMO")&gt;90,"Demi-traitement","Plein traitement"),""))</f>
        <v/>
      </c>
    </row>
    <row r="789" spans="7:9" x14ac:dyDescent="0.25">
      <c r="G789" s="1">
        <v>43353</v>
      </c>
      <c r="H789" t="str">
        <f t="shared" si="16"/>
        <v/>
      </c>
      <c r="I789" s="2" t="str">
        <f>IF(OR(AND(G789&gt;=$D$19,G789&lt;=$E$19),AND(G789&gt;=$F$19,G789&lt;=$G$19),AND(G789&gt;=$H$19,G789&lt;=$I$19),AND(G789&gt;=$J$19,G789&lt;=$K$19),AND(G789&gt;=$L$19,G789&lt;=$M$19),AND(G789&gt;=$N$19,G789&lt;=$O$19),AND(G789&gt;=$P$19,G789&lt;=$Q$19),AND(G789&gt;=$R$19,G789&lt;=$S$19),AND(G789&gt;=$T$19,G789&lt;=$U$19)),IF(COUNTIF(I425:I788,"Plein traitement")=90,"Demi-traitement","Plein traitement"),IF(OR(AND(G789&gt;=$D$8,G789&lt;=$E$8),AND(G789&gt;=$F$8,G789&lt;=$G$8),AND(G789&gt;=$H$8,G789&lt;=$I$8),AND(G789&gt;=$J$8,G789&lt;=$K$8),AND(G789&gt;=$L$8,G789&lt;=$M$8),AND(G789&gt;=$N$8,G789&lt;=$O$8),AND(G789&gt;=$P$8,G789&lt;=$Q$8),AND(G789&gt;=$R$8,G789&lt;=$S$8),AND(G789&gt;=$T$8,G789&lt;=$U$8)),IF(COUNTIF($H$537:H789,"CMO")&gt;90,"Demi-traitement","Plein traitement"),""))</f>
        <v/>
      </c>
    </row>
    <row r="790" spans="7:9" x14ac:dyDescent="0.25">
      <c r="G790" s="1">
        <v>43354</v>
      </c>
      <c r="H790" t="str">
        <f t="shared" si="16"/>
        <v/>
      </c>
      <c r="I790" s="2" t="str">
        <f>IF(OR(AND(G790&gt;=$D$19,G790&lt;=$E$19),AND(G790&gt;=$F$19,G790&lt;=$G$19),AND(G790&gt;=$H$19,G790&lt;=$I$19),AND(G790&gt;=$J$19,G790&lt;=$K$19),AND(G790&gt;=$L$19,G790&lt;=$M$19),AND(G790&gt;=$N$19,G790&lt;=$O$19),AND(G790&gt;=$P$19,G790&lt;=$Q$19),AND(G790&gt;=$R$19,G790&lt;=$S$19),AND(G790&gt;=$T$19,G790&lt;=$U$19)),IF(COUNTIF(I426:I789,"Plein traitement")=90,"Demi-traitement","Plein traitement"),IF(OR(AND(G790&gt;=$D$8,G790&lt;=$E$8),AND(G790&gt;=$F$8,G790&lt;=$G$8),AND(G790&gt;=$H$8,G790&lt;=$I$8),AND(G790&gt;=$J$8,G790&lt;=$K$8),AND(G790&gt;=$L$8,G790&lt;=$M$8),AND(G790&gt;=$N$8,G790&lt;=$O$8),AND(G790&gt;=$P$8,G790&lt;=$Q$8),AND(G790&gt;=$R$8,G790&lt;=$S$8),AND(G790&gt;=$T$8,G790&lt;=$U$8)),IF(COUNTIF($H$537:H790,"CMO")&gt;90,"Demi-traitement","Plein traitement"),""))</f>
        <v/>
      </c>
    </row>
    <row r="791" spans="7:9" x14ac:dyDescent="0.25">
      <c r="G791" s="1">
        <v>43355</v>
      </c>
      <c r="H791" t="str">
        <f t="shared" si="16"/>
        <v/>
      </c>
      <c r="I791" s="2" t="str">
        <f>IF(OR(AND(G791&gt;=$D$19,G791&lt;=$E$19),AND(G791&gt;=$F$19,G791&lt;=$G$19),AND(G791&gt;=$H$19,G791&lt;=$I$19),AND(G791&gt;=$J$19,G791&lt;=$K$19),AND(G791&gt;=$L$19,G791&lt;=$M$19),AND(G791&gt;=$N$19,G791&lt;=$O$19),AND(G791&gt;=$P$19,G791&lt;=$Q$19),AND(G791&gt;=$R$19,G791&lt;=$S$19),AND(G791&gt;=$T$19,G791&lt;=$U$19)),IF(COUNTIF(I427:I790,"Plein traitement")=90,"Demi-traitement","Plein traitement"),IF(OR(AND(G791&gt;=$D$8,G791&lt;=$E$8),AND(G791&gt;=$F$8,G791&lt;=$G$8),AND(G791&gt;=$H$8,G791&lt;=$I$8),AND(G791&gt;=$J$8,G791&lt;=$K$8),AND(G791&gt;=$L$8,G791&lt;=$M$8),AND(G791&gt;=$N$8,G791&lt;=$O$8),AND(G791&gt;=$P$8,G791&lt;=$Q$8),AND(G791&gt;=$R$8,G791&lt;=$S$8),AND(G791&gt;=$T$8,G791&lt;=$U$8)),IF(COUNTIF($H$537:H791,"CMO")&gt;90,"Demi-traitement","Plein traitement"),""))</f>
        <v/>
      </c>
    </row>
    <row r="792" spans="7:9" x14ac:dyDescent="0.25">
      <c r="G792" s="1">
        <v>43356</v>
      </c>
      <c r="H792" t="str">
        <f t="shared" si="16"/>
        <v/>
      </c>
      <c r="I792" s="2" t="str">
        <f>IF(OR(AND(G792&gt;=$D$19,G792&lt;=$E$19),AND(G792&gt;=$F$19,G792&lt;=$G$19),AND(G792&gt;=$H$19,G792&lt;=$I$19),AND(G792&gt;=$J$19,G792&lt;=$K$19),AND(G792&gt;=$L$19,G792&lt;=$M$19),AND(G792&gt;=$N$19,G792&lt;=$O$19),AND(G792&gt;=$P$19,G792&lt;=$Q$19),AND(G792&gt;=$R$19,G792&lt;=$S$19),AND(G792&gt;=$T$19,G792&lt;=$U$19)),IF(COUNTIF(I428:I791,"Plein traitement")=90,"Demi-traitement","Plein traitement"),IF(OR(AND(G792&gt;=$D$8,G792&lt;=$E$8),AND(G792&gt;=$F$8,G792&lt;=$G$8),AND(G792&gt;=$H$8,G792&lt;=$I$8),AND(G792&gt;=$J$8,G792&lt;=$K$8),AND(G792&gt;=$L$8,G792&lt;=$M$8),AND(G792&gt;=$N$8,G792&lt;=$O$8),AND(G792&gt;=$P$8,G792&lt;=$Q$8),AND(G792&gt;=$R$8,G792&lt;=$S$8),AND(G792&gt;=$T$8,G792&lt;=$U$8)),IF(COUNTIF($H$537:H792,"CMO")&gt;90,"Demi-traitement","Plein traitement"),""))</f>
        <v/>
      </c>
    </row>
    <row r="793" spans="7:9" x14ac:dyDescent="0.25">
      <c r="G793" s="1">
        <v>43357</v>
      </c>
      <c r="H793" t="str">
        <f t="shared" si="16"/>
        <v/>
      </c>
      <c r="I793" s="2" t="str">
        <f>IF(OR(AND(G793&gt;=$D$19,G793&lt;=$E$19),AND(G793&gt;=$F$19,G793&lt;=$G$19),AND(G793&gt;=$H$19,G793&lt;=$I$19),AND(G793&gt;=$J$19,G793&lt;=$K$19),AND(G793&gt;=$L$19,G793&lt;=$M$19),AND(G793&gt;=$N$19,G793&lt;=$O$19),AND(G793&gt;=$P$19,G793&lt;=$Q$19),AND(G793&gt;=$R$19,G793&lt;=$S$19),AND(G793&gt;=$T$19,G793&lt;=$U$19)),IF(COUNTIF(I429:I792,"Plein traitement")=90,"Demi-traitement","Plein traitement"),IF(OR(AND(G793&gt;=$D$8,G793&lt;=$E$8),AND(G793&gt;=$F$8,G793&lt;=$G$8),AND(G793&gt;=$H$8,G793&lt;=$I$8),AND(G793&gt;=$J$8,G793&lt;=$K$8),AND(G793&gt;=$L$8,G793&lt;=$M$8),AND(G793&gt;=$N$8,G793&lt;=$O$8),AND(G793&gt;=$P$8,G793&lt;=$Q$8),AND(G793&gt;=$R$8,G793&lt;=$S$8),AND(G793&gt;=$T$8,G793&lt;=$U$8)),IF(COUNTIF($H$537:H793,"CMO")&gt;90,"Demi-traitement","Plein traitement"),""))</f>
        <v/>
      </c>
    </row>
    <row r="794" spans="7:9" x14ac:dyDescent="0.25">
      <c r="G794" s="1">
        <v>43358</v>
      </c>
      <c r="H794" t="str">
        <f t="shared" si="16"/>
        <v/>
      </c>
      <c r="I794" s="2" t="str">
        <f>IF(OR(AND(G794&gt;=$D$19,G794&lt;=$E$19),AND(G794&gt;=$F$19,G794&lt;=$G$19),AND(G794&gt;=$H$19,G794&lt;=$I$19),AND(G794&gt;=$J$19,G794&lt;=$K$19),AND(G794&gt;=$L$19,G794&lt;=$M$19),AND(G794&gt;=$N$19,G794&lt;=$O$19),AND(G794&gt;=$P$19,G794&lt;=$Q$19),AND(G794&gt;=$R$19,G794&lt;=$S$19),AND(G794&gt;=$T$19,G794&lt;=$U$19)),IF(COUNTIF(I430:I793,"Plein traitement")=90,"Demi-traitement","Plein traitement"),IF(OR(AND(G794&gt;=$D$8,G794&lt;=$E$8),AND(G794&gt;=$F$8,G794&lt;=$G$8),AND(G794&gt;=$H$8,G794&lt;=$I$8),AND(G794&gt;=$J$8,G794&lt;=$K$8),AND(G794&gt;=$L$8,G794&lt;=$M$8),AND(G794&gt;=$N$8,G794&lt;=$O$8),AND(G794&gt;=$P$8,G794&lt;=$Q$8),AND(G794&gt;=$R$8,G794&lt;=$S$8),AND(G794&gt;=$T$8,G794&lt;=$U$8)),IF(COUNTIF($H$537:H794,"CMO")&gt;90,"Demi-traitement","Plein traitement"),""))</f>
        <v/>
      </c>
    </row>
    <row r="795" spans="7:9" x14ac:dyDescent="0.25">
      <c r="G795" s="1">
        <v>43359</v>
      </c>
      <c r="H795" t="str">
        <f t="shared" si="16"/>
        <v/>
      </c>
      <c r="I795" s="2" t="str">
        <f>IF(OR(AND(G795&gt;=$D$19,G795&lt;=$E$19),AND(G795&gt;=$F$19,G795&lt;=$G$19),AND(G795&gt;=$H$19,G795&lt;=$I$19),AND(G795&gt;=$J$19,G795&lt;=$K$19),AND(G795&gt;=$L$19,G795&lt;=$M$19),AND(G795&gt;=$N$19,G795&lt;=$O$19),AND(G795&gt;=$P$19,G795&lt;=$Q$19),AND(G795&gt;=$R$19,G795&lt;=$S$19),AND(G795&gt;=$T$19,G795&lt;=$U$19)),IF(COUNTIF(I431:I794,"Plein traitement")=90,"Demi-traitement","Plein traitement"),IF(OR(AND(G795&gt;=$D$8,G795&lt;=$E$8),AND(G795&gt;=$F$8,G795&lt;=$G$8),AND(G795&gt;=$H$8,G795&lt;=$I$8),AND(G795&gt;=$J$8,G795&lt;=$K$8),AND(G795&gt;=$L$8,G795&lt;=$M$8),AND(G795&gt;=$N$8,G795&lt;=$O$8),AND(G795&gt;=$P$8,G795&lt;=$Q$8),AND(G795&gt;=$R$8,G795&lt;=$S$8),AND(G795&gt;=$T$8,G795&lt;=$U$8)),IF(COUNTIF($H$537:H795,"CMO")&gt;90,"Demi-traitement","Plein traitement"),""))</f>
        <v/>
      </c>
    </row>
    <row r="796" spans="7:9" x14ac:dyDescent="0.25">
      <c r="G796" s="1">
        <v>43360</v>
      </c>
      <c r="H796" t="str">
        <f t="shared" si="16"/>
        <v/>
      </c>
      <c r="I796" s="2" t="str">
        <f>IF(OR(AND(G796&gt;=$D$19,G796&lt;=$E$19),AND(G796&gt;=$F$19,G796&lt;=$G$19),AND(G796&gt;=$H$19,G796&lt;=$I$19),AND(G796&gt;=$J$19,G796&lt;=$K$19),AND(G796&gt;=$L$19,G796&lt;=$M$19),AND(G796&gt;=$N$19,G796&lt;=$O$19),AND(G796&gt;=$P$19,G796&lt;=$Q$19),AND(G796&gt;=$R$19,G796&lt;=$S$19),AND(G796&gt;=$T$19,G796&lt;=$U$19)),IF(COUNTIF(I432:I795,"Plein traitement")=90,"Demi-traitement","Plein traitement"),IF(OR(AND(G796&gt;=$D$8,G796&lt;=$E$8),AND(G796&gt;=$F$8,G796&lt;=$G$8),AND(G796&gt;=$H$8,G796&lt;=$I$8),AND(G796&gt;=$J$8,G796&lt;=$K$8),AND(G796&gt;=$L$8,G796&lt;=$M$8),AND(G796&gt;=$N$8,G796&lt;=$O$8),AND(G796&gt;=$P$8,G796&lt;=$Q$8),AND(G796&gt;=$R$8,G796&lt;=$S$8),AND(G796&gt;=$T$8,G796&lt;=$U$8)),IF(COUNTIF($H$537:H796,"CMO")&gt;90,"Demi-traitement","Plein traitement"),""))</f>
        <v/>
      </c>
    </row>
    <row r="797" spans="7:9" x14ac:dyDescent="0.25">
      <c r="G797" s="1">
        <v>43361</v>
      </c>
      <c r="H797" t="str">
        <f t="shared" si="16"/>
        <v/>
      </c>
      <c r="I797" s="2" t="str">
        <f>IF(OR(AND(G797&gt;=$D$19,G797&lt;=$E$19),AND(G797&gt;=$F$19,G797&lt;=$G$19),AND(G797&gt;=$H$19,G797&lt;=$I$19),AND(G797&gt;=$J$19,G797&lt;=$K$19),AND(G797&gt;=$L$19,G797&lt;=$M$19),AND(G797&gt;=$N$19,G797&lt;=$O$19),AND(G797&gt;=$P$19,G797&lt;=$Q$19),AND(G797&gt;=$R$19,G797&lt;=$S$19),AND(G797&gt;=$T$19,G797&lt;=$U$19)),IF(COUNTIF(I433:I796,"Plein traitement")=90,"Demi-traitement","Plein traitement"),IF(OR(AND(G797&gt;=$D$8,G797&lt;=$E$8),AND(G797&gt;=$F$8,G797&lt;=$G$8),AND(G797&gt;=$H$8,G797&lt;=$I$8),AND(G797&gt;=$J$8,G797&lt;=$K$8),AND(G797&gt;=$L$8,G797&lt;=$M$8),AND(G797&gt;=$N$8,G797&lt;=$O$8),AND(G797&gt;=$P$8,G797&lt;=$Q$8),AND(G797&gt;=$R$8,G797&lt;=$S$8),AND(G797&gt;=$T$8,G797&lt;=$U$8)),IF(COUNTIF($H$537:H797,"CMO")&gt;90,"Demi-traitement","Plein traitement"),""))</f>
        <v/>
      </c>
    </row>
    <row r="798" spans="7:9" x14ac:dyDescent="0.25">
      <c r="G798" s="1">
        <v>43362</v>
      </c>
      <c r="H798" t="str">
        <f t="shared" si="16"/>
        <v/>
      </c>
      <c r="I798" s="2" t="str">
        <f>IF(OR(AND(G798&gt;=$D$19,G798&lt;=$E$19),AND(G798&gt;=$F$19,G798&lt;=$G$19),AND(G798&gt;=$H$19,G798&lt;=$I$19),AND(G798&gt;=$J$19,G798&lt;=$K$19),AND(G798&gt;=$L$19,G798&lt;=$M$19),AND(G798&gt;=$N$19,G798&lt;=$O$19),AND(G798&gt;=$P$19,G798&lt;=$Q$19),AND(G798&gt;=$R$19,G798&lt;=$S$19),AND(G798&gt;=$T$19,G798&lt;=$U$19)),IF(COUNTIF(I434:I797,"Plein traitement")=90,"Demi-traitement","Plein traitement"),IF(OR(AND(G798&gt;=$D$8,G798&lt;=$E$8),AND(G798&gt;=$F$8,G798&lt;=$G$8),AND(G798&gt;=$H$8,G798&lt;=$I$8),AND(G798&gt;=$J$8,G798&lt;=$K$8),AND(G798&gt;=$L$8,G798&lt;=$M$8),AND(G798&gt;=$N$8,G798&lt;=$O$8),AND(G798&gt;=$P$8,G798&lt;=$Q$8),AND(G798&gt;=$R$8,G798&lt;=$S$8),AND(G798&gt;=$T$8,G798&lt;=$U$8)),IF(COUNTIF($H$537:H798,"CMO")&gt;90,"Demi-traitement","Plein traitement"),""))</f>
        <v/>
      </c>
    </row>
    <row r="799" spans="7:9" x14ac:dyDescent="0.25">
      <c r="G799" s="1">
        <v>43363</v>
      </c>
      <c r="H799" t="str">
        <f t="shared" si="16"/>
        <v/>
      </c>
      <c r="I799" s="2" t="str">
        <f>IF(OR(AND(G799&gt;=$D$19,G799&lt;=$E$19),AND(G799&gt;=$F$19,G799&lt;=$G$19),AND(G799&gt;=$H$19,G799&lt;=$I$19),AND(G799&gt;=$J$19,G799&lt;=$K$19),AND(G799&gt;=$L$19,G799&lt;=$M$19),AND(G799&gt;=$N$19,G799&lt;=$O$19),AND(G799&gt;=$P$19,G799&lt;=$Q$19),AND(G799&gt;=$R$19,G799&lt;=$S$19),AND(G799&gt;=$T$19,G799&lt;=$U$19)),IF(COUNTIF(I435:I798,"Plein traitement")=90,"Demi-traitement","Plein traitement"),IF(OR(AND(G799&gt;=$D$8,G799&lt;=$E$8),AND(G799&gt;=$F$8,G799&lt;=$G$8),AND(G799&gt;=$H$8,G799&lt;=$I$8),AND(G799&gt;=$J$8,G799&lt;=$K$8),AND(G799&gt;=$L$8,G799&lt;=$M$8),AND(G799&gt;=$N$8,G799&lt;=$O$8),AND(G799&gt;=$P$8,G799&lt;=$Q$8),AND(G799&gt;=$R$8,G799&lt;=$S$8),AND(G799&gt;=$T$8,G799&lt;=$U$8)),IF(COUNTIF($H$537:H799,"CMO")&gt;90,"Demi-traitement","Plein traitement"),""))</f>
        <v/>
      </c>
    </row>
    <row r="800" spans="7:9" x14ac:dyDescent="0.25">
      <c r="G800" s="1">
        <v>43364</v>
      </c>
      <c r="H800" t="str">
        <f t="shared" si="16"/>
        <v/>
      </c>
      <c r="I800" s="2" t="str">
        <f>IF(OR(AND(G800&gt;=$D$19,G800&lt;=$E$19),AND(G800&gt;=$F$19,G800&lt;=$G$19),AND(G800&gt;=$H$19,G800&lt;=$I$19),AND(G800&gt;=$J$19,G800&lt;=$K$19),AND(G800&gt;=$L$19,G800&lt;=$M$19),AND(G800&gt;=$N$19,G800&lt;=$O$19),AND(G800&gt;=$P$19,G800&lt;=$Q$19),AND(G800&gt;=$R$19,G800&lt;=$S$19),AND(G800&gt;=$T$19,G800&lt;=$U$19)),IF(COUNTIF(I436:I799,"Plein traitement")=90,"Demi-traitement","Plein traitement"),IF(OR(AND(G800&gt;=$D$8,G800&lt;=$E$8),AND(G800&gt;=$F$8,G800&lt;=$G$8),AND(G800&gt;=$H$8,G800&lt;=$I$8),AND(G800&gt;=$J$8,G800&lt;=$K$8),AND(G800&gt;=$L$8,G800&lt;=$M$8),AND(G800&gt;=$N$8,G800&lt;=$O$8),AND(G800&gt;=$P$8,G800&lt;=$Q$8),AND(G800&gt;=$R$8,G800&lt;=$S$8),AND(G800&gt;=$T$8,G800&lt;=$U$8)),IF(COUNTIF($H$537:H800,"CMO")&gt;90,"Demi-traitement","Plein traitement"),""))</f>
        <v/>
      </c>
    </row>
    <row r="801" spans="7:9" x14ac:dyDescent="0.25">
      <c r="G801" s="1">
        <v>43365</v>
      </c>
      <c r="H801" t="str">
        <f t="shared" si="16"/>
        <v/>
      </c>
      <c r="I801" s="2" t="str">
        <f>IF(OR(AND(G801&gt;=$D$19,G801&lt;=$E$19),AND(G801&gt;=$F$19,G801&lt;=$G$19),AND(G801&gt;=$H$19,G801&lt;=$I$19),AND(G801&gt;=$J$19,G801&lt;=$K$19),AND(G801&gt;=$L$19,G801&lt;=$M$19),AND(G801&gt;=$N$19,G801&lt;=$O$19),AND(G801&gt;=$P$19,G801&lt;=$Q$19),AND(G801&gt;=$R$19,G801&lt;=$S$19),AND(G801&gt;=$T$19,G801&lt;=$U$19)),IF(COUNTIF(I437:I800,"Plein traitement")=90,"Demi-traitement","Plein traitement"),IF(OR(AND(G801&gt;=$D$8,G801&lt;=$E$8),AND(G801&gt;=$F$8,G801&lt;=$G$8),AND(G801&gt;=$H$8,G801&lt;=$I$8),AND(G801&gt;=$J$8,G801&lt;=$K$8),AND(G801&gt;=$L$8,G801&lt;=$M$8),AND(G801&gt;=$N$8,G801&lt;=$O$8),AND(G801&gt;=$P$8,G801&lt;=$Q$8),AND(G801&gt;=$R$8,G801&lt;=$S$8),AND(G801&gt;=$T$8,G801&lt;=$U$8)),IF(COUNTIF($H$537:H801,"CMO")&gt;90,"Demi-traitement","Plein traitement"),""))</f>
        <v/>
      </c>
    </row>
    <row r="802" spans="7:9" x14ac:dyDescent="0.25">
      <c r="G802" s="1">
        <v>43366</v>
      </c>
      <c r="H802" t="str">
        <f t="shared" si="16"/>
        <v/>
      </c>
      <c r="I802" s="2" t="str">
        <f>IF(OR(AND(G802&gt;=$D$19,G802&lt;=$E$19),AND(G802&gt;=$F$19,G802&lt;=$G$19),AND(G802&gt;=$H$19,G802&lt;=$I$19),AND(G802&gt;=$J$19,G802&lt;=$K$19),AND(G802&gt;=$L$19,G802&lt;=$M$19),AND(G802&gt;=$N$19,G802&lt;=$O$19),AND(G802&gt;=$P$19,G802&lt;=$Q$19),AND(G802&gt;=$R$19,G802&lt;=$S$19),AND(G802&gt;=$T$19,G802&lt;=$U$19)),IF(COUNTIF(I438:I801,"Plein traitement")=90,"Demi-traitement","Plein traitement"),IF(OR(AND(G802&gt;=$D$8,G802&lt;=$E$8),AND(G802&gt;=$F$8,G802&lt;=$G$8),AND(G802&gt;=$H$8,G802&lt;=$I$8),AND(G802&gt;=$J$8,G802&lt;=$K$8),AND(G802&gt;=$L$8,G802&lt;=$M$8),AND(G802&gt;=$N$8,G802&lt;=$O$8),AND(G802&gt;=$P$8,G802&lt;=$Q$8),AND(G802&gt;=$R$8,G802&lt;=$S$8),AND(G802&gt;=$T$8,G802&lt;=$U$8)),IF(COUNTIF($H$537:H802,"CMO")&gt;90,"Demi-traitement","Plein traitement"),""))</f>
        <v/>
      </c>
    </row>
    <row r="803" spans="7:9" x14ac:dyDescent="0.25">
      <c r="G803" s="1">
        <v>43367</v>
      </c>
      <c r="H803" t="str">
        <f t="shared" si="16"/>
        <v/>
      </c>
      <c r="I803" s="2" t="str">
        <f>IF(OR(AND(G803&gt;=$D$19,G803&lt;=$E$19),AND(G803&gt;=$F$19,G803&lt;=$G$19),AND(G803&gt;=$H$19,G803&lt;=$I$19),AND(G803&gt;=$J$19,G803&lt;=$K$19),AND(G803&gt;=$L$19,G803&lt;=$M$19),AND(G803&gt;=$N$19,G803&lt;=$O$19),AND(G803&gt;=$P$19,G803&lt;=$Q$19),AND(G803&gt;=$R$19,G803&lt;=$S$19),AND(G803&gt;=$T$19,G803&lt;=$U$19)),IF(COUNTIF(I439:I802,"Plein traitement")=90,"Demi-traitement","Plein traitement"),IF(OR(AND(G803&gt;=$D$8,G803&lt;=$E$8),AND(G803&gt;=$F$8,G803&lt;=$G$8),AND(G803&gt;=$H$8,G803&lt;=$I$8),AND(G803&gt;=$J$8,G803&lt;=$K$8),AND(G803&gt;=$L$8,G803&lt;=$M$8),AND(G803&gt;=$N$8,G803&lt;=$O$8),AND(G803&gt;=$P$8,G803&lt;=$Q$8),AND(G803&gt;=$R$8,G803&lt;=$S$8),AND(G803&gt;=$T$8,G803&lt;=$U$8)),IF(COUNTIF($H$537:H803,"CMO")&gt;90,"Demi-traitement","Plein traitement"),""))</f>
        <v/>
      </c>
    </row>
    <row r="804" spans="7:9" x14ac:dyDescent="0.25">
      <c r="G804" s="1">
        <v>43368</v>
      </c>
      <c r="H804" t="str">
        <f t="shared" si="16"/>
        <v/>
      </c>
      <c r="I804" s="2" t="str">
        <f>IF(OR(AND(G804&gt;=$D$19,G804&lt;=$E$19),AND(G804&gt;=$F$19,G804&lt;=$G$19),AND(G804&gt;=$H$19,G804&lt;=$I$19),AND(G804&gt;=$J$19,G804&lt;=$K$19),AND(G804&gt;=$L$19,G804&lt;=$M$19),AND(G804&gt;=$N$19,G804&lt;=$O$19),AND(G804&gt;=$P$19,G804&lt;=$Q$19),AND(G804&gt;=$R$19,G804&lt;=$S$19),AND(G804&gt;=$T$19,G804&lt;=$U$19)),IF(COUNTIF(I440:I803,"Plein traitement")=90,"Demi-traitement","Plein traitement"),IF(OR(AND(G804&gt;=$D$8,G804&lt;=$E$8),AND(G804&gt;=$F$8,G804&lt;=$G$8),AND(G804&gt;=$H$8,G804&lt;=$I$8),AND(G804&gt;=$J$8,G804&lt;=$K$8),AND(G804&gt;=$L$8,G804&lt;=$M$8),AND(G804&gt;=$N$8,G804&lt;=$O$8),AND(G804&gt;=$P$8,G804&lt;=$Q$8),AND(G804&gt;=$R$8,G804&lt;=$S$8),AND(G804&gt;=$T$8,G804&lt;=$U$8)),IF(COUNTIF($H$537:H804,"CMO")&gt;90,"Demi-traitement","Plein traitement"),""))</f>
        <v/>
      </c>
    </row>
    <row r="805" spans="7:9" x14ac:dyDescent="0.25">
      <c r="G805" s="1">
        <v>43369</v>
      </c>
      <c r="H805" t="str">
        <f t="shared" si="16"/>
        <v/>
      </c>
      <c r="I805" s="2" t="str">
        <f>IF(OR(AND(G805&gt;=$D$19,G805&lt;=$E$19),AND(G805&gt;=$F$19,G805&lt;=$G$19),AND(G805&gt;=$H$19,G805&lt;=$I$19),AND(G805&gt;=$J$19,G805&lt;=$K$19),AND(G805&gt;=$L$19,G805&lt;=$M$19),AND(G805&gt;=$N$19,G805&lt;=$O$19),AND(G805&gt;=$P$19,G805&lt;=$Q$19),AND(G805&gt;=$R$19,G805&lt;=$S$19),AND(G805&gt;=$T$19,G805&lt;=$U$19)),IF(COUNTIF(I441:I804,"Plein traitement")=90,"Demi-traitement","Plein traitement"),IF(OR(AND(G805&gt;=$D$8,G805&lt;=$E$8),AND(G805&gt;=$F$8,G805&lt;=$G$8),AND(G805&gt;=$H$8,G805&lt;=$I$8),AND(G805&gt;=$J$8,G805&lt;=$K$8),AND(G805&gt;=$L$8,G805&lt;=$M$8),AND(G805&gt;=$N$8,G805&lt;=$O$8),AND(G805&gt;=$P$8,G805&lt;=$Q$8),AND(G805&gt;=$R$8,G805&lt;=$S$8),AND(G805&gt;=$T$8,G805&lt;=$U$8)),IF(COUNTIF($H$537:H805,"CMO")&gt;90,"Demi-traitement","Plein traitement"),""))</f>
        <v/>
      </c>
    </row>
    <row r="806" spans="7:9" x14ac:dyDescent="0.25">
      <c r="G806" s="1">
        <v>43370</v>
      </c>
      <c r="H806" t="str">
        <f t="shared" si="16"/>
        <v/>
      </c>
      <c r="I806" s="2" t="str">
        <f>IF(OR(AND(G806&gt;=$D$19,G806&lt;=$E$19),AND(G806&gt;=$F$19,G806&lt;=$G$19),AND(G806&gt;=$H$19,G806&lt;=$I$19),AND(G806&gt;=$J$19,G806&lt;=$K$19),AND(G806&gt;=$L$19,G806&lt;=$M$19),AND(G806&gt;=$N$19,G806&lt;=$O$19),AND(G806&gt;=$P$19,G806&lt;=$Q$19),AND(G806&gt;=$R$19,G806&lt;=$S$19),AND(G806&gt;=$T$19,G806&lt;=$U$19)),IF(COUNTIF(I442:I805,"Plein traitement")=90,"Demi-traitement","Plein traitement"),IF(OR(AND(G806&gt;=$D$8,G806&lt;=$E$8),AND(G806&gt;=$F$8,G806&lt;=$G$8),AND(G806&gt;=$H$8,G806&lt;=$I$8),AND(G806&gt;=$J$8,G806&lt;=$K$8),AND(G806&gt;=$L$8,G806&lt;=$M$8),AND(G806&gt;=$N$8,G806&lt;=$O$8),AND(G806&gt;=$P$8,G806&lt;=$Q$8),AND(G806&gt;=$R$8,G806&lt;=$S$8),AND(G806&gt;=$T$8,G806&lt;=$U$8)),IF(COUNTIF($H$537:H806,"CMO")&gt;90,"Demi-traitement","Plein traitement"),""))</f>
        <v/>
      </c>
    </row>
    <row r="807" spans="7:9" x14ac:dyDescent="0.25">
      <c r="G807" s="1">
        <v>43371</v>
      </c>
      <c r="H807" t="str">
        <f t="shared" si="16"/>
        <v/>
      </c>
      <c r="I807" s="2" t="str">
        <f>IF(OR(AND(G807&gt;=$D$19,G807&lt;=$E$19),AND(G807&gt;=$F$19,G807&lt;=$G$19),AND(G807&gt;=$H$19,G807&lt;=$I$19),AND(G807&gt;=$J$19,G807&lt;=$K$19),AND(G807&gt;=$L$19,G807&lt;=$M$19),AND(G807&gt;=$N$19,G807&lt;=$O$19),AND(G807&gt;=$P$19,G807&lt;=$Q$19),AND(G807&gt;=$R$19,G807&lt;=$S$19),AND(G807&gt;=$T$19,G807&lt;=$U$19)),IF(COUNTIF(I443:I806,"Plein traitement")=90,"Demi-traitement","Plein traitement"),IF(OR(AND(G807&gt;=$D$8,G807&lt;=$E$8),AND(G807&gt;=$F$8,G807&lt;=$G$8),AND(G807&gt;=$H$8,G807&lt;=$I$8),AND(G807&gt;=$J$8,G807&lt;=$K$8),AND(G807&gt;=$L$8,G807&lt;=$M$8),AND(G807&gt;=$N$8,G807&lt;=$O$8),AND(G807&gt;=$P$8,G807&lt;=$Q$8),AND(G807&gt;=$R$8,G807&lt;=$S$8),AND(G807&gt;=$T$8,G807&lt;=$U$8)),IF(COUNTIF($H$537:H807,"CMO")&gt;90,"Demi-traitement","Plein traitement"),""))</f>
        <v/>
      </c>
    </row>
    <row r="808" spans="7:9" x14ac:dyDescent="0.25">
      <c r="G808" s="1">
        <v>43372</v>
      </c>
      <c r="H808" t="str">
        <f t="shared" si="16"/>
        <v/>
      </c>
      <c r="I808" s="2" t="str">
        <f>IF(OR(AND(G808&gt;=$D$19,G808&lt;=$E$19),AND(G808&gt;=$F$19,G808&lt;=$G$19),AND(G808&gt;=$H$19,G808&lt;=$I$19),AND(G808&gt;=$J$19,G808&lt;=$K$19),AND(G808&gt;=$L$19,G808&lt;=$M$19),AND(G808&gt;=$N$19,G808&lt;=$O$19),AND(G808&gt;=$P$19,G808&lt;=$Q$19),AND(G808&gt;=$R$19,G808&lt;=$S$19),AND(G808&gt;=$T$19,G808&lt;=$U$19)),IF(COUNTIF(I444:I807,"Plein traitement")=90,"Demi-traitement","Plein traitement"),IF(OR(AND(G808&gt;=$D$8,G808&lt;=$E$8),AND(G808&gt;=$F$8,G808&lt;=$G$8),AND(G808&gt;=$H$8,G808&lt;=$I$8),AND(G808&gt;=$J$8,G808&lt;=$K$8),AND(G808&gt;=$L$8,G808&lt;=$M$8),AND(G808&gt;=$N$8,G808&lt;=$O$8),AND(G808&gt;=$P$8,G808&lt;=$Q$8),AND(G808&gt;=$R$8,G808&lt;=$S$8),AND(G808&gt;=$T$8,G808&lt;=$U$8)),IF(COUNTIF($H$537:H808,"CMO")&gt;90,"Demi-traitement","Plein traitement"),""))</f>
        <v/>
      </c>
    </row>
    <row r="809" spans="7:9" x14ac:dyDescent="0.25">
      <c r="G809" s="1">
        <v>43373</v>
      </c>
      <c r="H809" t="str">
        <f t="shared" si="16"/>
        <v/>
      </c>
      <c r="I809" s="2" t="str">
        <f>IF(OR(AND(G809&gt;=$D$19,G809&lt;=$E$19),AND(G809&gt;=$F$19,G809&lt;=$G$19),AND(G809&gt;=$H$19,G809&lt;=$I$19),AND(G809&gt;=$J$19,G809&lt;=$K$19),AND(G809&gt;=$L$19,G809&lt;=$M$19),AND(G809&gt;=$N$19,G809&lt;=$O$19),AND(G809&gt;=$P$19,G809&lt;=$Q$19),AND(G809&gt;=$R$19,G809&lt;=$S$19),AND(G809&gt;=$T$19,G809&lt;=$U$19)),IF(COUNTIF(I445:I808,"Plein traitement")=90,"Demi-traitement","Plein traitement"),IF(OR(AND(G809&gt;=$D$8,G809&lt;=$E$8),AND(G809&gt;=$F$8,G809&lt;=$G$8),AND(G809&gt;=$H$8,G809&lt;=$I$8),AND(G809&gt;=$J$8,G809&lt;=$K$8),AND(G809&gt;=$L$8,G809&lt;=$M$8),AND(G809&gt;=$N$8,G809&lt;=$O$8),AND(G809&gt;=$P$8,G809&lt;=$Q$8),AND(G809&gt;=$R$8,G809&lt;=$S$8),AND(G809&gt;=$T$8,G809&lt;=$U$8)),IF(COUNTIF($H$537:H809,"CMO")&gt;90,"Demi-traitement","Plein traitement"),""))</f>
        <v/>
      </c>
    </row>
    <row r="810" spans="7:9" x14ac:dyDescent="0.25">
      <c r="G810" s="1">
        <v>43374</v>
      </c>
      <c r="H810" t="str">
        <f t="shared" si="16"/>
        <v/>
      </c>
      <c r="I810" s="2" t="str">
        <f>IF(OR(AND(G810&gt;=$D$19,G810&lt;=$E$19),AND(G810&gt;=$F$19,G810&lt;=$G$19),AND(G810&gt;=$H$19,G810&lt;=$I$19),AND(G810&gt;=$J$19,G810&lt;=$K$19),AND(G810&gt;=$L$19,G810&lt;=$M$19),AND(G810&gt;=$N$19,G810&lt;=$O$19),AND(G810&gt;=$P$19,G810&lt;=$Q$19),AND(G810&gt;=$R$19,G810&lt;=$S$19),AND(G810&gt;=$T$19,G810&lt;=$U$19)),IF(COUNTIF(I446:I809,"Plein traitement")=90,"Demi-traitement","Plein traitement"),IF(OR(AND(G810&gt;=$D$8,G810&lt;=$E$8),AND(G810&gt;=$F$8,G810&lt;=$G$8),AND(G810&gt;=$H$8,G810&lt;=$I$8),AND(G810&gt;=$J$8,G810&lt;=$K$8),AND(G810&gt;=$L$8,G810&lt;=$M$8),AND(G810&gt;=$N$8,G810&lt;=$O$8),AND(G810&gt;=$P$8,G810&lt;=$Q$8),AND(G810&gt;=$R$8,G810&lt;=$S$8),AND(G810&gt;=$T$8,G810&lt;=$U$8)),IF(COUNTIF($H$537:H810,"CMO")&gt;90,"Demi-traitement","Plein traitement"),""))</f>
        <v/>
      </c>
    </row>
    <row r="811" spans="7:9" x14ac:dyDescent="0.25">
      <c r="G811" s="1">
        <v>43375</v>
      </c>
      <c r="H811" t="str">
        <f t="shared" si="16"/>
        <v/>
      </c>
      <c r="I811" s="2" t="str">
        <f>IF(OR(AND(G811&gt;=$D$19,G811&lt;=$E$19),AND(G811&gt;=$F$19,G811&lt;=$G$19),AND(G811&gt;=$H$19,G811&lt;=$I$19),AND(G811&gt;=$J$19,G811&lt;=$K$19),AND(G811&gt;=$L$19,G811&lt;=$M$19),AND(G811&gt;=$N$19,G811&lt;=$O$19),AND(G811&gt;=$P$19,G811&lt;=$Q$19),AND(G811&gt;=$R$19,G811&lt;=$S$19),AND(G811&gt;=$T$19,G811&lt;=$U$19)),IF(COUNTIF(I447:I810,"Plein traitement")=90,"Demi-traitement","Plein traitement"),IF(OR(AND(G811&gt;=$D$8,G811&lt;=$E$8),AND(G811&gt;=$F$8,G811&lt;=$G$8),AND(G811&gt;=$H$8,G811&lt;=$I$8),AND(G811&gt;=$J$8,G811&lt;=$K$8),AND(G811&gt;=$L$8,G811&lt;=$M$8),AND(G811&gt;=$N$8,G811&lt;=$O$8),AND(G811&gt;=$P$8,G811&lt;=$Q$8),AND(G811&gt;=$R$8,G811&lt;=$S$8),AND(G811&gt;=$T$8,G811&lt;=$U$8)),IF(COUNTIF($H$537:H811,"CMO")&gt;90,"Demi-traitement","Plein traitement"),""))</f>
        <v/>
      </c>
    </row>
    <row r="812" spans="7:9" x14ac:dyDescent="0.25">
      <c r="G812" s="1">
        <v>43376</v>
      </c>
      <c r="H812" t="str">
        <f t="shared" si="16"/>
        <v/>
      </c>
      <c r="I812" s="2" t="str">
        <f>IF(OR(AND(G812&gt;=$D$19,G812&lt;=$E$19),AND(G812&gt;=$F$19,G812&lt;=$G$19),AND(G812&gt;=$H$19,G812&lt;=$I$19),AND(G812&gt;=$J$19,G812&lt;=$K$19),AND(G812&gt;=$L$19,G812&lt;=$M$19),AND(G812&gt;=$N$19,G812&lt;=$O$19),AND(G812&gt;=$P$19,G812&lt;=$Q$19),AND(G812&gt;=$R$19,G812&lt;=$S$19),AND(G812&gt;=$T$19,G812&lt;=$U$19)),IF(COUNTIF(I448:I811,"Plein traitement")=90,"Demi-traitement","Plein traitement"),IF(OR(AND(G812&gt;=$D$8,G812&lt;=$E$8),AND(G812&gt;=$F$8,G812&lt;=$G$8),AND(G812&gt;=$H$8,G812&lt;=$I$8),AND(G812&gt;=$J$8,G812&lt;=$K$8),AND(G812&gt;=$L$8,G812&lt;=$M$8),AND(G812&gt;=$N$8,G812&lt;=$O$8),AND(G812&gt;=$P$8,G812&lt;=$Q$8),AND(G812&gt;=$R$8,G812&lt;=$S$8),AND(G812&gt;=$T$8,G812&lt;=$U$8)),IF(COUNTIF($H$537:H812,"CMO")&gt;90,"Demi-traitement","Plein traitement"),""))</f>
        <v/>
      </c>
    </row>
    <row r="813" spans="7:9" x14ac:dyDescent="0.25">
      <c r="G813" s="1">
        <v>43377</v>
      </c>
      <c r="H813" t="str">
        <f t="shared" si="16"/>
        <v/>
      </c>
      <c r="I813" s="2" t="str">
        <f>IF(OR(AND(G813&gt;=$D$19,G813&lt;=$E$19),AND(G813&gt;=$F$19,G813&lt;=$G$19),AND(G813&gt;=$H$19,G813&lt;=$I$19),AND(G813&gt;=$J$19,G813&lt;=$K$19),AND(G813&gt;=$L$19,G813&lt;=$M$19),AND(G813&gt;=$N$19,G813&lt;=$O$19),AND(G813&gt;=$P$19,G813&lt;=$Q$19),AND(G813&gt;=$R$19,G813&lt;=$S$19),AND(G813&gt;=$T$19,G813&lt;=$U$19)),IF(COUNTIF(I449:I812,"Plein traitement")=90,"Demi-traitement","Plein traitement"),IF(OR(AND(G813&gt;=$D$8,G813&lt;=$E$8),AND(G813&gt;=$F$8,G813&lt;=$G$8),AND(G813&gt;=$H$8,G813&lt;=$I$8),AND(G813&gt;=$J$8,G813&lt;=$K$8),AND(G813&gt;=$L$8,G813&lt;=$M$8),AND(G813&gt;=$N$8,G813&lt;=$O$8),AND(G813&gt;=$P$8,G813&lt;=$Q$8),AND(G813&gt;=$R$8,G813&lt;=$S$8),AND(G813&gt;=$T$8,G813&lt;=$U$8)),IF(COUNTIF($H$537:H813,"CMO")&gt;90,"Demi-traitement","Plein traitement"),""))</f>
        <v/>
      </c>
    </row>
    <row r="814" spans="7:9" x14ac:dyDescent="0.25">
      <c r="G814" s="1">
        <v>43378</v>
      </c>
      <c r="H814" t="str">
        <f t="shared" si="16"/>
        <v/>
      </c>
      <c r="I814" s="2" t="str">
        <f>IF(OR(AND(G814&gt;=$D$19,G814&lt;=$E$19),AND(G814&gt;=$F$19,G814&lt;=$G$19),AND(G814&gt;=$H$19,G814&lt;=$I$19),AND(G814&gt;=$J$19,G814&lt;=$K$19),AND(G814&gt;=$L$19,G814&lt;=$M$19),AND(G814&gt;=$N$19,G814&lt;=$O$19),AND(G814&gt;=$P$19,G814&lt;=$Q$19),AND(G814&gt;=$R$19,G814&lt;=$S$19),AND(G814&gt;=$T$19,G814&lt;=$U$19)),IF(COUNTIF(I450:I813,"Plein traitement")=90,"Demi-traitement","Plein traitement"),IF(OR(AND(G814&gt;=$D$8,G814&lt;=$E$8),AND(G814&gt;=$F$8,G814&lt;=$G$8),AND(G814&gt;=$H$8,G814&lt;=$I$8),AND(G814&gt;=$J$8,G814&lt;=$K$8),AND(G814&gt;=$L$8,G814&lt;=$M$8),AND(G814&gt;=$N$8,G814&lt;=$O$8),AND(G814&gt;=$P$8,G814&lt;=$Q$8),AND(G814&gt;=$R$8,G814&lt;=$S$8),AND(G814&gt;=$T$8,G814&lt;=$U$8)),IF(COUNTIF($H$537:H814,"CMO")&gt;90,"Demi-traitement","Plein traitement"),""))</f>
        <v/>
      </c>
    </row>
    <row r="815" spans="7:9" x14ac:dyDescent="0.25">
      <c r="G815" s="1">
        <v>43379</v>
      </c>
      <c r="H815" t="str">
        <f t="shared" si="16"/>
        <v/>
      </c>
      <c r="I815" s="2" t="str">
        <f>IF(OR(AND(G815&gt;=$D$19,G815&lt;=$E$19),AND(G815&gt;=$F$19,G815&lt;=$G$19),AND(G815&gt;=$H$19,G815&lt;=$I$19),AND(G815&gt;=$J$19,G815&lt;=$K$19),AND(G815&gt;=$L$19,G815&lt;=$M$19),AND(G815&gt;=$N$19,G815&lt;=$O$19),AND(G815&gt;=$P$19,G815&lt;=$Q$19),AND(G815&gt;=$R$19,G815&lt;=$S$19),AND(G815&gt;=$T$19,G815&lt;=$U$19)),IF(COUNTIF(I451:I814,"Plein traitement")=90,"Demi-traitement","Plein traitement"),IF(OR(AND(G815&gt;=$D$8,G815&lt;=$E$8),AND(G815&gt;=$F$8,G815&lt;=$G$8),AND(G815&gt;=$H$8,G815&lt;=$I$8),AND(G815&gt;=$J$8,G815&lt;=$K$8),AND(G815&gt;=$L$8,G815&lt;=$M$8),AND(G815&gt;=$N$8,G815&lt;=$O$8),AND(G815&gt;=$P$8,G815&lt;=$Q$8),AND(G815&gt;=$R$8,G815&lt;=$S$8),AND(G815&gt;=$T$8,G815&lt;=$U$8)),IF(COUNTIF($H$537:H815,"CMO")&gt;90,"Demi-traitement","Plein traitement"),""))</f>
        <v/>
      </c>
    </row>
    <row r="816" spans="7:9" x14ac:dyDescent="0.25">
      <c r="G816" s="1">
        <v>43380</v>
      </c>
      <c r="H816" t="str">
        <f t="shared" si="16"/>
        <v/>
      </c>
      <c r="I816" s="2" t="str">
        <f>IF(OR(AND(G816&gt;=$D$19,G816&lt;=$E$19),AND(G816&gt;=$F$19,G816&lt;=$G$19),AND(G816&gt;=$H$19,G816&lt;=$I$19),AND(G816&gt;=$J$19,G816&lt;=$K$19),AND(G816&gt;=$L$19,G816&lt;=$M$19),AND(G816&gt;=$N$19,G816&lt;=$O$19),AND(G816&gt;=$P$19,G816&lt;=$Q$19),AND(G816&gt;=$R$19,G816&lt;=$S$19),AND(G816&gt;=$T$19,G816&lt;=$U$19)),IF(COUNTIF(I452:I815,"Plein traitement")=90,"Demi-traitement","Plein traitement"),IF(OR(AND(G816&gt;=$D$8,G816&lt;=$E$8),AND(G816&gt;=$F$8,G816&lt;=$G$8),AND(G816&gt;=$H$8,G816&lt;=$I$8),AND(G816&gt;=$J$8,G816&lt;=$K$8),AND(G816&gt;=$L$8,G816&lt;=$M$8),AND(G816&gt;=$N$8,G816&lt;=$O$8),AND(G816&gt;=$P$8,G816&lt;=$Q$8),AND(G816&gt;=$R$8,G816&lt;=$S$8),AND(G816&gt;=$T$8,G816&lt;=$U$8)),IF(COUNTIF($H$537:H816,"CMO")&gt;90,"Demi-traitement","Plein traitement"),""))</f>
        <v/>
      </c>
    </row>
    <row r="817" spans="7:9" x14ac:dyDescent="0.25">
      <c r="G817" s="1">
        <v>43381</v>
      </c>
      <c r="H817" t="str">
        <f t="shared" si="16"/>
        <v/>
      </c>
      <c r="I817" s="2" t="str">
        <f>IF(OR(AND(G817&gt;=$D$19,G817&lt;=$E$19),AND(G817&gt;=$F$19,G817&lt;=$G$19),AND(G817&gt;=$H$19,G817&lt;=$I$19),AND(G817&gt;=$J$19,G817&lt;=$K$19),AND(G817&gt;=$L$19,G817&lt;=$M$19),AND(G817&gt;=$N$19,G817&lt;=$O$19),AND(G817&gt;=$P$19,G817&lt;=$Q$19),AND(G817&gt;=$R$19,G817&lt;=$S$19),AND(G817&gt;=$T$19,G817&lt;=$U$19)),IF(COUNTIF(I453:I816,"Plein traitement")=90,"Demi-traitement","Plein traitement"),IF(OR(AND(G817&gt;=$D$8,G817&lt;=$E$8),AND(G817&gt;=$F$8,G817&lt;=$G$8),AND(G817&gt;=$H$8,G817&lt;=$I$8),AND(G817&gt;=$J$8,G817&lt;=$K$8),AND(G817&gt;=$L$8,G817&lt;=$M$8),AND(G817&gt;=$N$8,G817&lt;=$O$8),AND(G817&gt;=$P$8,G817&lt;=$Q$8),AND(G817&gt;=$R$8,G817&lt;=$S$8),AND(G817&gt;=$T$8,G817&lt;=$U$8)),IF(COUNTIF($H$537:H817,"CMO")&gt;90,"Demi-traitement","Plein traitement"),""))</f>
        <v/>
      </c>
    </row>
    <row r="818" spans="7:9" x14ac:dyDescent="0.25">
      <c r="G818" s="1">
        <v>43382</v>
      </c>
      <c r="H818" t="str">
        <f t="shared" si="16"/>
        <v/>
      </c>
      <c r="I818" s="2" t="str">
        <f>IF(OR(AND(G818&gt;=$D$19,G818&lt;=$E$19),AND(G818&gt;=$F$19,G818&lt;=$G$19),AND(G818&gt;=$H$19,G818&lt;=$I$19),AND(G818&gt;=$J$19,G818&lt;=$K$19),AND(G818&gt;=$L$19,G818&lt;=$M$19),AND(G818&gt;=$N$19,G818&lt;=$O$19),AND(G818&gt;=$P$19,G818&lt;=$Q$19),AND(G818&gt;=$R$19,G818&lt;=$S$19),AND(G818&gt;=$T$19,G818&lt;=$U$19)),IF(COUNTIF(I454:I817,"Plein traitement")=90,"Demi-traitement","Plein traitement"),IF(OR(AND(G818&gt;=$D$8,G818&lt;=$E$8),AND(G818&gt;=$F$8,G818&lt;=$G$8),AND(G818&gt;=$H$8,G818&lt;=$I$8),AND(G818&gt;=$J$8,G818&lt;=$K$8),AND(G818&gt;=$L$8,G818&lt;=$M$8),AND(G818&gt;=$N$8,G818&lt;=$O$8),AND(G818&gt;=$P$8,G818&lt;=$Q$8),AND(G818&gt;=$R$8,G818&lt;=$S$8),AND(G818&gt;=$T$8,G818&lt;=$U$8)),IF(COUNTIF($H$537:H818,"CMO")&gt;90,"Demi-traitement","Plein traitement"),""))</f>
        <v/>
      </c>
    </row>
    <row r="819" spans="7:9" x14ac:dyDescent="0.25">
      <c r="G819" s="1">
        <v>43383</v>
      </c>
      <c r="H819" t="str">
        <f t="shared" si="16"/>
        <v/>
      </c>
      <c r="I819" s="2" t="str">
        <f>IF(OR(AND(G819&gt;=$D$19,G819&lt;=$E$19),AND(G819&gt;=$F$19,G819&lt;=$G$19),AND(G819&gt;=$H$19,G819&lt;=$I$19),AND(G819&gt;=$J$19,G819&lt;=$K$19),AND(G819&gt;=$L$19,G819&lt;=$M$19),AND(G819&gt;=$N$19,G819&lt;=$O$19),AND(G819&gt;=$P$19,G819&lt;=$Q$19),AND(G819&gt;=$R$19,G819&lt;=$S$19),AND(G819&gt;=$T$19,G819&lt;=$U$19)),IF(COUNTIF(I455:I818,"Plein traitement")=90,"Demi-traitement","Plein traitement"),IF(OR(AND(G819&gt;=$D$8,G819&lt;=$E$8),AND(G819&gt;=$F$8,G819&lt;=$G$8),AND(G819&gt;=$H$8,G819&lt;=$I$8),AND(G819&gt;=$J$8,G819&lt;=$K$8),AND(G819&gt;=$L$8,G819&lt;=$M$8),AND(G819&gt;=$N$8,G819&lt;=$O$8),AND(G819&gt;=$P$8,G819&lt;=$Q$8),AND(G819&gt;=$R$8,G819&lt;=$S$8),AND(G819&gt;=$T$8,G819&lt;=$U$8)),IF(COUNTIF($H$537:H819,"CMO")&gt;90,"Demi-traitement","Plein traitement"),""))</f>
        <v/>
      </c>
    </row>
    <row r="820" spans="7:9" x14ac:dyDescent="0.25">
      <c r="G820" s="1">
        <v>43384</v>
      </c>
      <c r="H820" t="str">
        <f t="shared" si="16"/>
        <v/>
      </c>
      <c r="I820" s="2" t="str">
        <f>IF(OR(AND(G820&gt;=$D$19,G820&lt;=$E$19),AND(G820&gt;=$F$19,G820&lt;=$G$19),AND(G820&gt;=$H$19,G820&lt;=$I$19),AND(G820&gt;=$J$19,G820&lt;=$K$19),AND(G820&gt;=$L$19,G820&lt;=$M$19),AND(G820&gt;=$N$19,G820&lt;=$O$19),AND(G820&gt;=$P$19,G820&lt;=$Q$19),AND(G820&gt;=$R$19,G820&lt;=$S$19),AND(G820&gt;=$T$19,G820&lt;=$U$19)),IF(COUNTIF(I456:I819,"Plein traitement")=90,"Demi-traitement","Plein traitement"),IF(OR(AND(G820&gt;=$D$8,G820&lt;=$E$8),AND(G820&gt;=$F$8,G820&lt;=$G$8),AND(G820&gt;=$H$8,G820&lt;=$I$8),AND(G820&gt;=$J$8,G820&lt;=$K$8),AND(G820&gt;=$L$8,G820&lt;=$M$8),AND(G820&gt;=$N$8,G820&lt;=$O$8),AND(G820&gt;=$P$8,G820&lt;=$Q$8),AND(G820&gt;=$R$8,G820&lt;=$S$8),AND(G820&gt;=$T$8,G820&lt;=$U$8)),IF(COUNTIF($H$537:H820,"CMO")&gt;90,"Demi-traitement","Plein traitement"),""))</f>
        <v/>
      </c>
    </row>
    <row r="821" spans="7:9" x14ac:dyDescent="0.25">
      <c r="G821" s="1">
        <v>43385</v>
      </c>
      <c r="H821" t="str">
        <f t="shared" ref="H821:H884" si="17">IF(OR(AND(G821&gt;=$D$8,G821&lt;=$E$8),AND(G821&gt;=$F$8,G821&lt;=$G$8),AND(G821&gt;=$H$8,G821&lt;=$I$8),AND(G821&gt;=$J$8,G821&lt;=$K$8),AND(G821&gt;=$L$8,G821&lt;=$M$8),AND(G821&gt;=$N$8,G821&lt;=$O$8),AND(G821&gt;=$P$8,G821&lt;=$Q$8),AND(G821&gt;=$R$8,G821&lt;=$S$8),AND(G821&gt;=$T$8,G821&lt;=$U$8)),"CMO","")</f>
        <v/>
      </c>
      <c r="I821" s="2" t="str">
        <f>IF(OR(AND(G821&gt;=$D$19,G821&lt;=$E$19),AND(G821&gt;=$F$19,G821&lt;=$G$19),AND(G821&gt;=$H$19,G821&lt;=$I$19),AND(G821&gt;=$J$19,G821&lt;=$K$19),AND(G821&gt;=$L$19,G821&lt;=$M$19),AND(G821&gt;=$N$19,G821&lt;=$O$19),AND(G821&gt;=$P$19,G821&lt;=$Q$19),AND(G821&gt;=$R$19,G821&lt;=$S$19),AND(G821&gt;=$T$19,G821&lt;=$U$19)),IF(COUNTIF(I457:I820,"Plein traitement")=90,"Demi-traitement","Plein traitement"),IF(OR(AND(G821&gt;=$D$8,G821&lt;=$E$8),AND(G821&gt;=$F$8,G821&lt;=$G$8),AND(G821&gt;=$H$8,G821&lt;=$I$8),AND(G821&gt;=$J$8,G821&lt;=$K$8),AND(G821&gt;=$L$8,G821&lt;=$M$8),AND(G821&gt;=$N$8,G821&lt;=$O$8),AND(G821&gt;=$P$8,G821&lt;=$Q$8),AND(G821&gt;=$R$8,G821&lt;=$S$8),AND(G821&gt;=$T$8,G821&lt;=$U$8)),IF(COUNTIF($H$537:H821,"CMO")&gt;90,"Demi-traitement","Plein traitement"),""))</f>
        <v/>
      </c>
    </row>
    <row r="822" spans="7:9" x14ac:dyDescent="0.25">
      <c r="G822" s="1">
        <v>43386</v>
      </c>
      <c r="H822" t="str">
        <f t="shared" si="17"/>
        <v/>
      </c>
      <c r="I822" s="2" t="str">
        <f>IF(OR(AND(G822&gt;=$D$19,G822&lt;=$E$19),AND(G822&gt;=$F$19,G822&lt;=$G$19),AND(G822&gt;=$H$19,G822&lt;=$I$19),AND(G822&gt;=$J$19,G822&lt;=$K$19),AND(G822&gt;=$L$19,G822&lt;=$M$19),AND(G822&gt;=$N$19,G822&lt;=$O$19),AND(G822&gt;=$P$19,G822&lt;=$Q$19),AND(G822&gt;=$R$19,G822&lt;=$S$19),AND(G822&gt;=$T$19,G822&lt;=$U$19)),IF(COUNTIF(I458:I821,"Plein traitement")=90,"Demi-traitement","Plein traitement"),IF(OR(AND(G822&gt;=$D$8,G822&lt;=$E$8),AND(G822&gt;=$F$8,G822&lt;=$G$8),AND(G822&gt;=$H$8,G822&lt;=$I$8),AND(G822&gt;=$J$8,G822&lt;=$K$8),AND(G822&gt;=$L$8,G822&lt;=$M$8),AND(G822&gt;=$N$8,G822&lt;=$O$8),AND(G822&gt;=$P$8,G822&lt;=$Q$8),AND(G822&gt;=$R$8,G822&lt;=$S$8),AND(G822&gt;=$T$8,G822&lt;=$U$8)),IF(COUNTIF($H$537:H822,"CMO")&gt;90,"Demi-traitement","Plein traitement"),""))</f>
        <v/>
      </c>
    </row>
    <row r="823" spans="7:9" x14ac:dyDescent="0.25">
      <c r="G823" s="1">
        <v>43387</v>
      </c>
      <c r="H823" t="str">
        <f t="shared" si="17"/>
        <v/>
      </c>
      <c r="I823" s="2" t="str">
        <f>IF(OR(AND(G823&gt;=$D$19,G823&lt;=$E$19),AND(G823&gt;=$F$19,G823&lt;=$G$19),AND(G823&gt;=$H$19,G823&lt;=$I$19),AND(G823&gt;=$J$19,G823&lt;=$K$19),AND(G823&gt;=$L$19,G823&lt;=$M$19),AND(G823&gt;=$N$19,G823&lt;=$O$19),AND(G823&gt;=$P$19,G823&lt;=$Q$19),AND(G823&gt;=$R$19,G823&lt;=$S$19),AND(G823&gt;=$T$19,G823&lt;=$U$19)),IF(COUNTIF(I459:I822,"Plein traitement")=90,"Demi-traitement","Plein traitement"),IF(OR(AND(G823&gt;=$D$8,G823&lt;=$E$8),AND(G823&gt;=$F$8,G823&lt;=$G$8),AND(G823&gt;=$H$8,G823&lt;=$I$8),AND(G823&gt;=$J$8,G823&lt;=$K$8),AND(G823&gt;=$L$8,G823&lt;=$M$8),AND(G823&gt;=$N$8,G823&lt;=$O$8),AND(G823&gt;=$P$8,G823&lt;=$Q$8),AND(G823&gt;=$R$8,G823&lt;=$S$8),AND(G823&gt;=$T$8,G823&lt;=$U$8)),IF(COUNTIF($H$537:H823,"CMO")&gt;90,"Demi-traitement","Plein traitement"),""))</f>
        <v/>
      </c>
    </row>
    <row r="824" spans="7:9" x14ac:dyDescent="0.25">
      <c r="G824" s="1">
        <v>43388</v>
      </c>
      <c r="H824" t="str">
        <f t="shared" si="17"/>
        <v/>
      </c>
      <c r="I824" s="2" t="str">
        <f>IF(OR(AND(G824&gt;=$D$19,G824&lt;=$E$19),AND(G824&gt;=$F$19,G824&lt;=$G$19),AND(G824&gt;=$H$19,G824&lt;=$I$19),AND(G824&gt;=$J$19,G824&lt;=$K$19),AND(G824&gt;=$L$19,G824&lt;=$M$19),AND(G824&gt;=$N$19,G824&lt;=$O$19),AND(G824&gt;=$P$19,G824&lt;=$Q$19),AND(G824&gt;=$R$19,G824&lt;=$S$19),AND(G824&gt;=$T$19,G824&lt;=$U$19)),IF(COUNTIF(I460:I823,"Plein traitement")=90,"Demi-traitement","Plein traitement"),IF(OR(AND(G824&gt;=$D$8,G824&lt;=$E$8),AND(G824&gt;=$F$8,G824&lt;=$G$8),AND(G824&gt;=$H$8,G824&lt;=$I$8),AND(G824&gt;=$J$8,G824&lt;=$K$8),AND(G824&gt;=$L$8,G824&lt;=$M$8),AND(G824&gt;=$N$8,G824&lt;=$O$8),AND(G824&gt;=$P$8,G824&lt;=$Q$8),AND(G824&gt;=$R$8,G824&lt;=$S$8),AND(G824&gt;=$T$8,G824&lt;=$U$8)),IF(COUNTIF($H$537:H824,"CMO")&gt;90,"Demi-traitement","Plein traitement"),""))</f>
        <v/>
      </c>
    </row>
    <row r="825" spans="7:9" x14ac:dyDescent="0.25">
      <c r="G825" s="1">
        <v>43389</v>
      </c>
      <c r="H825" t="str">
        <f t="shared" si="17"/>
        <v/>
      </c>
      <c r="I825" s="2" t="str">
        <f>IF(OR(AND(G825&gt;=$D$19,G825&lt;=$E$19),AND(G825&gt;=$F$19,G825&lt;=$G$19),AND(G825&gt;=$H$19,G825&lt;=$I$19),AND(G825&gt;=$J$19,G825&lt;=$K$19),AND(G825&gt;=$L$19,G825&lt;=$M$19),AND(G825&gt;=$N$19,G825&lt;=$O$19),AND(G825&gt;=$P$19,G825&lt;=$Q$19),AND(G825&gt;=$R$19,G825&lt;=$S$19),AND(G825&gt;=$T$19,G825&lt;=$U$19)),IF(COUNTIF(I461:I824,"Plein traitement")=90,"Demi-traitement","Plein traitement"),IF(OR(AND(G825&gt;=$D$8,G825&lt;=$E$8),AND(G825&gt;=$F$8,G825&lt;=$G$8),AND(G825&gt;=$H$8,G825&lt;=$I$8),AND(G825&gt;=$J$8,G825&lt;=$K$8),AND(G825&gt;=$L$8,G825&lt;=$M$8),AND(G825&gt;=$N$8,G825&lt;=$O$8),AND(G825&gt;=$P$8,G825&lt;=$Q$8),AND(G825&gt;=$R$8,G825&lt;=$S$8),AND(G825&gt;=$T$8,G825&lt;=$U$8)),IF(COUNTIF($H$537:H825,"CMO")&gt;90,"Demi-traitement","Plein traitement"),""))</f>
        <v/>
      </c>
    </row>
    <row r="826" spans="7:9" x14ac:dyDescent="0.25">
      <c r="G826" s="1">
        <v>43390</v>
      </c>
      <c r="H826" t="str">
        <f t="shared" si="17"/>
        <v/>
      </c>
      <c r="I826" s="2" t="str">
        <f>IF(OR(AND(G826&gt;=$D$19,G826&lt;=$E$19),AND(G826&gt;=$F$19,G826&lt;=$G$19),AND(G826&gt;=$H$19,G826&lt;=$I$19),AND(G826&gt;=$J$19,G826&lt;=$K$19),AND(G826&gt;=$L$19,G826&lt;=$M$19),AND(G826&gt;=$N$19,G826&lt;=$O$19),AND(G826&gt;=$P$19,G826&lt;=$Q$19),AND(G826&gt;=$R$19,G826&lt;=$S$19),AND(G826&gt;=$T$19,G826&lt;=$U$19)),IF(COUNTIF(I462:I825,"Plein traitement")=90,"Demi-traitement","Plein traitement"),IF(OR(AND(G826&gt;=$D$8,G826&lt;=$E$8),AND(G826&gt;=$F$8,G826&lt;=$G$8),AND(G826&gt;=$H$8,G826&lt;=$I$8),AND(G826&gt;=$J$8,G826&lt;=$K$8),AND(G826&gt;=$L$8,G826&lt;=$M$8),AND(G826&gt;=$N$8,G826&lt;=$O$8),AND(G826&gt;=$P$8,G826&lt;=$Q$8),AND(G826&gt;=$R$8,G826&lt;=$S$8),AND(G826&gt;=$T$8,G826&lt;=$U$8)),IF(COUNTIF($H$537:H826,"CMO")&gt;90,"Demi-traitement","Plein traitement"),""))</f>
        <v/>
      </c>
    </row>
    <row r="827" spans="7:9" x14ac:dyDescent="0.25">
      <c r="G827" s="1">
        <v>43391</v>
      </c>
      <c r="H827" t="str">
        <f t="shared" si="17"/>
        <v/>
      </c>
      <c r="I827" s="2" t="str">
        <f>IF(OR(AND(G827&gt;=$D$19,G827&lt;=$E$19),AND(G827&gt;=$F$19,G827&lt;=$G$19),AND(G827&gt;=$H$19,G827&lt;=$I$19),AND(G827&gt;=$J$19,G827&lt;=$K$19),AND(G827&gt;=$L$19,G827&lt;=$M$19),AND(G827&gt;=$N$19,G827&lt;=$O$19),AND(G827&gt;=$P$19,G827&lt;=$Q$19),AND(G827&gt;=$R$19,G827&lt;=$S$19),AND(G827&gt;=$T$19,G827&lt;=$U$19)),IF(COUNTIF(I463:I826,"Plein traitement")=90,"Demi-traitement","Plein traitement"),IF(OR(AND(G827&gt;=$D$8,G827&lt;=$E$8),AND(G827&gt;=$F$8,G827&lt;=$G$8),AND(G827&gt;=$H$8,G827&lt;=$I$8),AND(G827&gt;=$J$8,G827&lt;=$K$8),AND(G827&gt;=$L$8,G827&lt;=$M$8),AND(G827&gt;=$N$8,G827&lt;=$O$8),AND(G827&gt;=$P$8,G827&lt;=$Q$8),AND(G827&gt;=$R$8,G827&lt;=$S$8),AND(G827&gt;=$T$8,G827&lt;=$U$8)),IF(COUNTIF($H$537:H827,"CMO")&gt;90,"Demi-traitement","Plein traitement"),""))</f>
        <v/>
      </c>
    </row>
    <row r="828" spans="7:9" x14ac:dyDescent="0.25">
      <c r="G828" s="1">
        <v>43392</v>
      </c>
      <c r="H828" t="str">
        <f t="shared" si="17"/>
        <v/>
      </c>
      <c r="I828" s="2" t="str">
        <f>IF(OR(AND(G828&gt;=$D$19,G828&lt;=$E$19),AND(G828&gt;=$F$19,G828&lt;=$G$19),AND(G828&gt;=$H$19,G828&lt;=$I$19),AND(G828&gt;=$J$19,G828&lt;=$K$19),AND(G828&gt;=$L$19,G828&lt;=$M$19),AND(G828&gt;=$N$19,G828&lt;=$O$19),AND(G828&gt;=$P$19,G828&lt;=$Q$19),AND(G828&gt;=$R$19,G828&lt;=$S$19),AND(G828&gt;=$T$19,G828&lt;=$U$19)),IF(COUNTIF(I464:I827,"Plein traitement")=90,"Demi-traitement","Plein traitement"),IF(OR(AND(G828&gt;=$D$8,G828&lt;=$E$8),AND(G828&gt;=$F$8,G828&lt;=$G$8),AND(G828&gt;=$H$8,G828&lt;=$I$8),AND(G828&gt;=$J$8,G828&lt;=$K$8),AND(G828&gt;=$L$8,G828&lt;=$M$8),AND(G828&gt;=$N$8,G828&lt;=$O$8),AND(G828&gt;=$P$8,G828&lt;=$Q$8),AND(G828&gt;=$R$8,G828&lt;=$S$8),AND(G828&gt;=$T$8,G828&lt;=$U$8)),IF(COUNTIF($H$537:H828,"CMO")&gt;90,"Demi-traitement","Plein traitement"),""))</f>
        <v/>
      </c>
    </row>
    <row r="829" spans="7:9" x14ac:dyDescent="0.25">
      <c r="G829" s="1">
        <v>43393</v>
      </c>
      <c r="H829" t="str">
        <f t="shared" si="17"/>
        <v/>
      </c>
      <c r="I829" s="2" t="str">
        <f>IF(OR(AND(G829&gt;=$D$19,G829&lt;=$E$19),AND(G829&gt;=$F$19,G829&lt;=$G$19),AND(G829&gt;=$H$19,G829&lt;=$I$19),AND(G829&gt;=$J$19,G829&lt;=$K$19),AND(G829&gt;=$L$19,G829&lt;=$M$19),AND(G829&gt;=$N$19,G829&lt;=$O$19),AND(G829&gt;=$P$19,G829&lt;=$Q$19),AND(G829&gt;=$R$19,G829&lt;=$S$19),AND(G829&gt;=$T$19,G829&lt;=$U$19)),IF(COUNTIF(I465:I828,"Plein traitement")=90,"Demi-traitement","Plein traitement"),IF(OR(AND(G829&gt;=$D$8,G829&lt;=$E$8),AND(G829&gt;=$F$8,G829&lt;=$G$8),AND(G829&gt;=$H$8,G829&lt;=$I$8),AND(G829&gt;=$J$8,G829&lt;=$K$8),AND(G829&gt;=$L$8,G829&lt;=$M$8),AND(G829&gt;=$N$8,G829&lt;=$O$8),AND(G829&gt;=$P$8,G829&lt;=$Q$8),AND(G829&gt;=$R$8,G829&lt;=$S$8),AND(G829&gt;=$T$8,G829&lt;=$U$8)),IF(COUNTIF($H$537:H829,"CMO")&gt;90,"Demi-traitement","Plein traitement"),""))</f>
        <v/>
      </c>
    </row>
    <row r="830" spans="7:9" x14ac:dyDescent="0.25">
      <c r="G830" s="1">
        <v>43394</v>
      </c>
      <c r="H830" t="str">
        <f t="shared" si="17"/>
        <v/>
      </c>
      <c r="I830" s="2" t="str">
        <f>IF(OR(AND(G830&gt;=$D$19,G830&lt;=$E$19),AND(G830&gt;=$F$19,G830&lt;=$G$19),AND(G830&gt;=$H$19,G830&lt;=$I$19),AND(G830&gt;=$J$19,G830&lt;=$K$19),AND(G830&gt;=$L$19,G830&lt;=$M$19),AND(G830&gt;=$N$19,G830&lt;=$O$19),AND(G830&gt;=$P$19,G830&lt;=$Q$19),AND(G830&gt;=$R$19,G830&lt;=$S$19),AND(G830&gt;=$T$19,G830&lt;=$U$19)),IF(COUNTIF(I466:I829,"Plein traitement")=90,"Demi-traitement","Plein traitement"),IF(OR(AND(G830&gt;=$D$8,G830&lt;=$E$8),AND(G830&gt;=$F$8,G830&lt;=$G$8),AND(G830&gt;=$H$8,G830&lt;=$I$8),AND(G830&gt;=$J$8,G830&lt;=$K$8),AND(G830&gt;=$L$8,G830&lt;=$M$8),AND(G830&gt;=$N$8,G830&lt;=$O$8),AND(G830&gt;=$P$8,G830&lt;=$Q$8),AND(G830&gt;=$R$8,G830&lt;=$S$8),AND(G830&gt;=$T$8,G830&lt;=$U$8)),IF(COUNTIF($H$537:H830,"CMO")&gt;90,"Demi-traitement","Plein traitement"),""))</f>
        <v/>
      </c>
    </row>
    <row r="831" spans="7:9" x14ac:dyDescent="0.25">
      <c r="G831" s="1">
        <v>43395</v>
      </c>
      <c r="H831" t="str">
        <f t="shared" si="17"/>
        <v/>
      </c>
      <c r="I831" s="2" t="str">
        <f>IF(OR(AND(G831&gt;=$D$19,G831&lt;=$E$19),AND(G831&gt;=$F$19,G831&lt;=$G$19),AND(G831&gt;=$H$19,G831&lt;=$I$19),AND(G831&gt;=$J$19,G831&lt;=$K$19),AND(G831&gt;=$L$19,G831&lt;=$M$19),AND(G831&gt;=$N$19,G831&lt;=$O$19),AND(G831&gt;=$P$19,G831&lt;=$Q$19),AND(G831&gt;=$R$19,G831&lt;=$S$19),AND(G831&gt;=$T$19,G831&lt;=$U$19)),IF(COUNTIF(I467:I830,"Plein traitement")=90,"Demi-traitement","Plein traitement"),IF(OR(AND(G831&gt;=$D$8,G831&lt;=$E$8),AND(G831&gt;=$F$8,G831&lt;=$G$8),AND(G831&gt;=$H$8,G831&lt;=$I$8),AND(G831&gt;=$J$8,G831&lt;=$K$8),AND(G831&gt;=$L$8,G831&lt;=$M$8),AND(G831&gt;=$N$8,G831&lt;=$O$8),AND(G831&gt;=$P$8,G831&lt;=$Q$8),AND(G831&gt;=$R$8,G831&lt;=$S$8),AND(G831&gt;=$T$8,G831&lt;=$U$8)),IF(COUNTIF($H$537:H831,"CMO")&gt;90,"Demi-traitement","Plein traitement"),""))</f>
        <v/>
      </c>
    </row>
    <row r="832" spans="7:9" x14ac:dyDescent="0.25">
      <c r="G832" s="1">
        <v>43396</v>
      </c>
      <c r="H832" t="str">
        <f t="shared" si="17"/>
        <v/>
      </c>
      <c r="I832" s="2" t="str">
        <f>IF(OR(AND(G832&gt;=$D$19,G832&lt;=$E$19),AND(G832&gt;=$F$19,G832&lt;=$G$19),AND(G832&gt;=$H$19,G832&lt;=$I$19),AND(G832&gt;=$J$19,G832&lt;=$K$19),AND(G832&gt;=$L$19,G832&lt;=$M$19),AND(G832&gt;=$N$19,G832&lt;=$O$19),AND(G832&gt;=$P$19,G832&lt;=$Q$19),AND(G832&gt;=$R$19,G832&lt;=$S$19),AND(G832&gt;=$T$19,G832&lt;=$U$19)),IF(COUNTIF(I468:I831,"Plein traitement")=90,"Demi-traitement","Plein traitement"),IF(OR(AND(G832&gt;=$D$8,G832&lt;=$E$8),AND(G832&gt;=$F$8,G832&lt;=$G$8),AND(G832&gt;=$H$8,G832&lt;=$I$8),AND(G832&gt;=$J$8,G832&lt;=$K$8),AND(G832&gt;=$L$8,G832&lt;=$M$8),AND(G832&gt;=$N$8,G832&lt;=$O$8),AND(G832&gt;=$P$8,G832&lt;=$Q$8),AND(G832&gt;=$R$8,G832&lt;=$S$8),AND(G832&gt;=$T$8,G832&lt;=$U$8)),IF(COUNTIF($H$537:H832,"CMO")&gt;90,"Demi-traitement","Plein traitement"),""))</f>
        <v/>
      </c>
    </row>
    <row r="833" spans="7:9" x14ac:dyDescent="0.25">
      <c r="G833" s="1">
        <v>43397</v>
      </c>
      <c r="H833" t="str">
        <f t="shared" si="17"/>
        <v/>
      </c>
      <c r="I833" s="2" t="str">
        <f>IF(OR(AND(G833&gt;=$D$19,G833&lt;=$E$19),AND(G833&gt;=$F$19,G833&lt;=$G$19),AND(G833&gt;=$H$19,G833&lt;=$I$19),AND(G833&gt;=$J$19,G833&lt;=$K$19),AND(G833&gt;=$L$19,G833&lt;=$M$19),AND(G833&gt;=$N$19,G833&lt;=$O$19),AND(G833&gt;=$P$19,G833&lt;=$Q$19),AND(G833&gt;=$R$19,G833&lt;=$S$19),AND(G833&gt;=$T$19,G833&lt;=$U$19)),IF(COUNTIF(I469:I832,"Plein traitement")=90,"Demi-traitement","Plein traitement"),IF(OR(AND(G833&gt;=$D$8,G833&lt;=$E$8),AND(G833&gt;=$F$8,G833&lt;=$G$8),AND(G833&gt;=$H$8,G833&lt;=$I$8),AND(G833&gt;=$J$8,G833&lt;=$K$8),AND(G833&gt;=$L$8,G833&lt;=$M$8),AND(G833&gt;=$N$8,G833&lt;=$O$8),AND(G833&gt;=$P$8,G833&lt;=$Q$8),AND(G833&gt;=$R$8,G833&lt;=$S$8),AND(G833&gt;=$T$8,G833&lt;=$U$8)),IF(COUNTIF($H$537:H833,"CMO")&gt;90,"Demi-traitement","Plein traitement"),""))</f>
        <v/>
      </c>
    </row>
    <row r="834" spans="7:9" x14ac:dyDescent="0.25">
      <c r="G834" s="1">
        <v>43398</v>
      </c>
      <c r="H834" t="str">
        <f t="shared" si="17"/>
        <v/>
      </c>
      <c r="I834" s="2" t="str">
        <f>IF(OR(AND(G834&gt;=$D$19,G834&lt;=$E$19),AND(G834&gt;=$F$19,G834&lt;=$G$19),AND(G834&gt;=$H$19,G834&lt;=$I$19),AND(G834&gt;=$J$19,G834&lt;=$K$19),AND(G834&gt;=$L$19,G834&lt;=$M$19),AND(G834&gt;=$N$19,G834&lt;=$O$19),AND(G834&gt;=$P$19,G834&lt;=$Q$19),AND(G834&gt;=$R$19,G834&lt;=$S$19),AND(G834&gt;=$T$19,G834&lt;=$U$19)),IF(COUNTIF(I470:I833,"Plein traitement")=90,"Demi-traitement","Plein traitement"),IF(OR(AND(G834&gt;=$D$8,G834&lt;=$E$8),AND(G834&gt;=$F$8,G834&lt;=$G$8),AND(G834&gt;=$H$8,G834&lt;=$I$8),AND(G834&gt;=$J$8,G834&lt;=$K$8),AND(G834&gt;=$L$8,G834&lt;=$M$8),AND(G834&gt;=$N$8,G834&lt;=$O$8),AND(G834&gt;=$P$8,G834&lt;=$Q$8),AND(G834&gt;=$R$8,G834&lt;=$S$8),AND(G834&gt;=$T$8,G834&lt;=$U$8)),IF(COUNTIF($H$537:H834,"CMO")&gt;90,"Demi-traitement","Plein traitement"),""))</f>
        <v/>
      </c>
    </row>
    <row r="835" spans="7:9" x14ac:dyDescent="0.25">
      <c r="G835" s="1">
        <v>43399</v>
      </c>
      <c r="H835" t="str">
        <f t="shared" si="17"/>
        <v/>
      </c>
      <c r="I835" s="2" t="str">
        <f>IF(OR(AND(G835&gt;=$D$19,G835&lt;=$E$19),AND(G835&gt;=$F$19,G835&lt;=$G$19),AND(G835&gt;=$H$19,G835&lt;=$I$19),AND(G835&gt;=$J$19,G835&lt;=$K$19),AND(G835&gt;=$L$19,G835&lt;=$M$19),AND(G835&gt;=$N$19,G835&lt;=$O$19),AND(G835&gt;=$P$19,G835&lt;=$Q$19),AND(G835&gt;=$R$19,G835&lt;=$S$19),AND(G835&gt;=$T$19,G835&lt;=$U$19)),IF(COUNTIF(I471:I834,"Plein traitement")=90,"Demi-traitement","Plein traitement"),IF(OR(AND(G835&gt;=$D$8,G835&lt;=$E$8),AND(G835&gt;=$F$8,G835&lt;=$G$8),AND(G835&gt;=$H$8,G835&lt;=$I$8),AND(G835&gt;=$J$8,G835&lt;=$K$8),AND(G835&gt;=$L$8,G835&lt;=$M$8),AND(G835&gt;=$N$8,G835&lt;=$O$8),AND(G835&gt;=$P$8,G835&lt;=$Q$8),AND(G835&gt;=$R$8,G835&lt;=$S$8),AND(G835&gt;=$T$8,G835&lt;=$U$8)),IF(COUNTIF($H$537:H835,"CMO")&gt;90,"Demi-traitement","Plein traitement"),""))</f>
        <v/>
      </c>
    </row>
    <row r="836" spans="7:9" x14ac:dyDescent="0.25">
      <c r="G836" s="1">
        <v>43400</v>
      </c>
      <c r="H836" t="str">
        <f t="shared" si="17"/>
        <v/>
      </c>
      <c r="I836" s="2" t="str">
        <f>IF(OR(AND(G836&gt;=$D$19,G836&lt;=$E$19),AND(G836&gt;=$F$19,G836&lt;=$G$19),AND(G836&gt;=$H$19,G836&lt;=$I$19),AND(G836&gt;=$J$19,G836&lt;=$K$19),AND(G836&gt;=$L$19,G836&lt;=$M$19),AND(G836&gt;=$N$19,G836&lt;=$O$19),AND(G836&gt;=$P$19,G836&lt;=$Q$19),AND(G836&gt;=$R$19,G836&lt;=$S$19),AND(G836&gt;=$T$19,G836&lt;=$U$19)),IF(COUNTIF(I472:I835,"Plein traitement")=90,"Demi-traitement","Plein traitement"),IF(OR(AND(G836&gt;=$D$8,G836&lt;=$E$8),AND(G836&gt;=$F$8,G836&lt;=$G$8),AND(G836&gt;=$H$8,G836&lt;=$I$8),AND(G836&gt;=$J$8,G836&lt;=$K$8),AND(G836&gt;=$L$8,G836&lt;=$M$8),AND(G836&gt;=$N$8,G836&lt;=$O$8),AND(G836&gt;=$P$8,G836&lt;=$Q$8),AND(G836&gt;=$R$8,G836&lt;=$S$8),AND(G836&gt;=$T$8,G836&lt;=$U$8)),IF(COUNTIF($H$537:H836,"CMO")&gt;90,"Demi-traitement","Plein traitement"),""))</f>
        <v/>
      </c>
    </row>
    <row r="837" spans="7:9" x14ac:dyDescent="0.25">
      <c r="G837" s="1">
        <v>43401</v>
      </c>
      <c r="H837" t="str">
        <f t="shared" si="17"/>
        <v/>
      </c>
      <c r="I837" s="2" t="str">
        <f>IF(OR(AND(G837&gt;=$D$19,G837&lt;=$E$19),AND(G837&gt;=$F$19,G837&lt;=$G$19),AND(G837&gt;=$H$19,G837&lt;=$I$19),AND(G837&gt;=$J$19,G837&lt;=$K$19),AND(G837&gt;=$L$19,G837&lt;=$M$19),AND(G837&gt;=$N$19,G837&lt;=$O$19),AND(G837&gt;=$P$19,G837&lt;=$Q$19),AND(G837&gt;=$R$19,G837&lt;=$S$19),AND(G837&gt;=$T$19,G837&lt;=$U$19)),IF(COUNTIF(I473:I836,"Plein traitement")=90,"Demi-traitement","Plein traitement"),IF(OR(AND(G837&gt;=$D$8,G837&lt;=$E$8),AND(G837&gt;=$F$8,G837&lt;=$G$8),AND(G837&gt;=$H$8,G837&lt;=$I$8),AND(G837&gt;=$J$8,G837&lt;=$K$8),AND(G837&gt;=$L$8,G837&lt;=$M$8),AND(G837&gt;=$N$8,G837&lt;=$O$8),AND(G837&gt;=$P$8,G837&lt;=$Q$8),AND(G837&gt;=$R$8,G837&lt;=$S$8),AND(G837&gt;=$T$8,G837&lt;=$U$8)),IF(COUNTIF($H$537:H837,"CMO")&gt;90,"Demi-traitement","Plein traitement"),""))</f>
        <v/>
      </c>
    </row>
    <row r="838" spans="7:9" x14ac:dyDescent="0.25">
      <c r="G838" s="1">
        <v>43402</v>
      </c>
      <c r="H838" t="str">
        <f t="shared" si="17"/>
        <v/>
      </c>
      <c r="I838" s="2" t="str">
        <f>IF(OR(AND(G838&gt;=$D$19,G838&lt;=$E$19),AND(G838&gt;=$F$19,G838&lt;=$G$19),AND(G838&gt;=$H$19,G838&lt;=$I$19),AND(G838&gt;=$J$19,G838&lt;=$K$19),AND(G838&gt;=$L$19,G838&lt;=$M$19),AND(G838&gt;=$N$19,G838&lt;=$O$19),AND(G838&gt;=$P$19,G838&lt;=$Q$19),AND(G838&gt;=$R$19,G838&lt;=$S$19),AND(G838&gt;=$T$19,G838&lt;=$U$19)),IF(COUNTIF(I474:I837,"Plein traitement")=90,"Demi-traitement","Plein traitement"),IF(OR(AND(G838&gt;=$D$8,G838&lt;=$E$8),AND(G838&gt;=$F$8,G838&lt;=$G$8),AND(G838&gt;=$H$8,G838&lt;=$I$8),AND(G838&gt;=$J$8,G838&lt;=$K$8),AND(G838&gt;=$L$8,G838&lt;=$M$8),AND(G838&gt;=$N$8,G838&lt;=$O$8),AND(G838&gt;=$P$8,G838&lt;=$Q$8),AND(G838&gt;=$R$8,G838&lt;=$S$8),AND(G838&gt;=$T$8,G838&lt;=$U$8)),IF(COUNTIF($H$537:H838,"CMO")&gt;90,"Demi-traitement","Plein traitement"),""))</f>
        <v/>
      </c>
    </row>
    <row r="839" spans="7:9" x14ac:dyDescent="0.25">
      <c r="G839" s="1">
        <v>43403</v>
      </c>
      <c r="H839" t="str">
        <f t="shared" si="17"/>
        <v/>
      </c>
      <c r="I839" s="2" t="str">
        <f>IF(OR(AND(G839&gt;=$D$19,G839&lt;=$E$19),AND(G839&gt;=$F$19,G839&lt;=$G$19),AND(G839&gt;=$H$19,G839&lt;=$I$19),AND(G839&gt;=$J$19,G839&lt;=$K$19),AND(G839&gt;=$L$19,G839&lt;=$M$19),AND(G839&gt;=$N$19,G839&lt;=$O$19),AND(G839&gt;=$P$19,G839&lt;=$Q$19),AND(G839&gt;=$R$19,G839&lt;=$S$19),AND(G839&gt;=$T$19,G839&lt;=$U$19)),IF(COUNTIF(I475:I838,"Plein traitement")=90,"Demi-traitement","Plein traitement"),IF(OR(AND(G839&gt;=$D$8,G839&lt;=$E$8),AND(G839&gt;=$F$8,G839&lt;=$G$8),AND(G839&gt;=$H$8,G839&lt;=$I$8),AND(G839&gt;=$J$8,G839&lt;=$K$8),AND(G839&gt;=$L$8,G839&lt;=$M$8),AND(G839&gt;=$N$8,G839&lt;=$O$8),AND(G839&gt;=$P$8,G839&lt;=$Q$8),AND(G839&gt;=$R$8,G839&lt;=$S$8),AND(G839&gt;=$T$8,G839&lt;=$U$8)),IF(COUNTIF($H$537:H839,"CMO")&gt;90,"Demi-traitement","Plein traitement"),""))</f>
        <v/>
      </c>
    </row>
    <row r="840" spans="7:9" x14ac:dyDescent="0.25">
      <c r="G840" s="1">
        <v>43404</v>
      </c>
      <c r="H840" t="str">
        <f t="shared" si="17"/>
        <v/>
      </c>
      <c r="I840" s="2" t="str">
        <f>IF(OR(AND(G840&gt;=$D$19,G840&lt;=$E$19),AND(G840&gt;=$F$19,G840&lt;=$G$19),AND(G840&gt;=$H$19,G840&lt;=$I$19),AND(G840&gt;=$J$19,G840&lt;=$K$19),AND(G840&gt;=$L$19,G840&lt;=$M$19),AND(G840&gt;=$N$19,G840&lt;=$O$19),AND(G840&gt;=$P$19,G840&lt;=$Q$19),AND(G840&gt;=$R$19,G840&lt;=$S$19),AND(G840&gt;=$T$19,G840&lt;=$U$19)),IF(COUNTIF(I476:I839,"Plein traitement")=90,"Demi-traitement","Plein traitement"),IF(OR(AND(G840&gt;=$D$8,G840&lt;=$E$8),AND(G840&gt;=$F$8,G840&lt;=$G$8),AND(G840&gt;=$H$8,G840&lt;=$I$8),AND(G840&gt;=$J$8,G840&lt;=$K$8),AND(G840&gt;=$L$8,G840&lt;=$M$8),AND(G840&gt;=$N$8,G840&lt;=$O$8),AND(G840&gt;=$P$8,G840&lt;=$Q$8),AND(G840&gt;=$R$8,G840&lt;=$S$8),AND(G840&gt;=$T$8,G840&lt;=$U$8)),IF(COUNTIF($H$537:H840,"CMO")&gt;90,"Demi-traitement","Plein traitement"),""))</f>
        <v/>
      </c>
    </row>
    <row r="841" spans="7:9" x14ac:dyDescent="0.25">
      <c r="G841" s="1">
        <v>43405</v>
      </c>
      <c r="H841" t="str">
        <f t="shared" si="17"/>
        <v/>
      </c>
      <c r="I841" s="2" t="str">
        <f>IF(OR(AND(G841&gt;=$D$19,G841&lt;=$E$19),AND(G841&gt;=$F$19,G841&lt;=$G$19),AND(G841&gt;=$H$19,G841&lt;=$I$19),AND(G841&gt;=$J$19,G841&lt;=$K$19),AND(G841&gt;=$L$19,G841&lt;=$M$19),AND(G841&gt;=$N$19,G841&lt;=$O$19),AND(G841&gt;=$P$19,G841&lt;=$Q$19),AND(G841&gt;=$R$19,G841&lt;=$S$19),AND(G841&gt;=$T$19,G841&lt;=$U$19)),IF(COUNTIF(I477:I840,"Plein traitement")=90,"Demi-traitement","Plein traitement"),IF(OR(AND(G841&gt;=$D$8,G841&lt;=$E$8),AND(G841&gt;=$F$8,G841&lt;=$G$8),AND(G841&gt;=$H$8,G841&lt;=$I$8),AND(G841&gt;=$J$8,G841&lt;=$K$8),AND(G841&gt;=$L$8,G841&lt;=$M$8),AND(G841&gt;=$N$8,G841&lt;=$O$8),AND(G841&gt;=$P$8,G841&lt;=$Q$8),AND(G841&gt;=$R$8,G841&lt;=$S$8),AND(G841&gt;=$T$8,G841&lt;=$U$8)),IF(COUNTIF($H$537:H841,"CMO")&gt;90,"Demi-traitement","Plein traitement"),""))</f>
        <v/>
      </c>
    </row>
    <row r="842" spans="7:9" x14ac:dyDescent="0.25">
      <c r="G842" s="1">
        <v>43406</v>
      </c>
      <c r="H842" t="str">
        <f t="shared" si="17"/>
        <v/>
      </c>
      <c r="I842" s="2" t="str">
        <f>IF(OR(AND(G842&gt;=$D$19,G842&lt;=$E$19),AND(G842&gt;=$F$19,G842&lt;=$G$19),AND(G842&gt;=$H$19,G842&lt;=$I$19),AND(G842&gt;=$J$19,G842&lt;=$K$19),AND(G842&gt;=$L$19,G842&lt;=$M$19),AND(G842&gt;=$N$19,G842&lt;=$O$19),AND(G842&gt;=$P$19,G842&lt;=$Q$19),AND(G842&gt;=$R$19,G842&lt;=$S$19),AND(G842&gt;=$T$19,G842&lt;=$U$19)),IF(COUNTIF(I478:I841,"Plein traitement")=90,"Demi-traitement","Plein traitement"),IF(OR(AND(G842&gt;=$D$8,G842&lt;=$E$8),AND(G842&gt;=$F$8,G842&lt;=$G$8),AND(G842&gt;=$H$8,G842&lt;=$I$8),AND(G842&gt;=$J$8,G842&lt;=$K$8),AND(G842&gt;=$L$8,G842&lt;=$M$8),AND(G842&gt;=$N$8,G842&lt;=$O$8),AND(G842&gt;=$P$8,G842&lt;=$Q$8),AND(G842&gt;=$R$8,G842&lt;=$S$8),AND(G842&gt;=$T$8,G842&lt;=$U$8)),IF(COUNTIF($H$537:H842,"CMO")&gt;90,"Demi-traitement","Plein traitement"),""))</f>
        <v/>
      </c>
    </row>
    <row r="843" spans="7:9" x14ac:dyDescent="0.25">
      <c r="G843" s="1">
        <v>43407</v>
      </c>
      <c r="H843" t="str">
        <f t="shared" si="17"/>
        <v/>
      </c>
      <c r="I843" s="2" t="str">
        <f>IF(OR(AND(G843&gt;=$D$19,G843&lt;=$E$19),AND(G843&gt;=$F$19,G843&lt;=$G$19),AND(G843&gt;=$H$19,G843&lt;=$I$19),AND(G843&gt;=$J$19,G843&lt;=$K$19),AND(G843&gt;=$L$19,G843&lt;=$M$19),AND(G843&gt;=$N$19,G843&lt;=$O$19),AND(G843&gt;=$P$19,G843&lt;=$Q$19),AND(G843&gt;=$R$19,G843&lt;=$S$19),AND(G843&gt;=$T$19,G843&lt;=$U$19)),IF(COUNTIF(I479:I842,"Plein traitement")=90,"Demi-traitement","Plein traitement"),IF(OR(AND(G843&gt;=$D$8,G843&lt;=$E$8),AND(G843&gt;=$F$8,G843&lt;=$G$8),AND(G843&gt;=$H$8,G843&lt;=$I$8),AND(G843&gt;=$J$8,G843&lt;=$K$8),AND(G843&gt;=$L$8,G843&lt;=$M$8),AND(G843&gt;=$N$8,G843&lt;=$O$8),AND(G843&gt;=$P$8,G843&lt;=$Q$8),AND(G843&gt;=$R$8,G843&lt;=$S$8),AND(G843&gt;=$T$8,G843&lt;=$U$8)),IF(COUNTIF($H$537:H843,"CMO")&gt;90,"Demi-traitement","Plein traitement"),""))</f>
        <v/>
      </c>
    </row>
    <row r="844" spans="7:9" x14ac:dyDescent="0.25">
      <c r="G844" s="1">
        <v>43408</v>
      </c>
      <c r="H844" t="str">
        <f t="shared" si="17"/>
        <v/>
      </c>
      <c r="I844" s="2" t="str">
        <f>IF(OR(AND(G844&gt;=$D$19,G844&lt;=$E$19),AND(G844&gt;=$F$19,G844&lt;=$G$19),AND(G844&gt;=$H$19,G844&lt;=$I$19),AND(G844&gt;=$J$19,G844&lt;=$K$19),AND(G844&gt;=$L$19,G844&lt;=$M$19),AND(G844&gt;=$N$19,G844&lt;=$O$19),AND(G844&gt;=$P$19,G844&lt;=$Q$19),AND(G844&gt;=$R$19,G844&lt;=$S$19),AND(G844&gt;=$T$19,G844&lt;=$U$19)),IF(COUNTIF(I480:I843,"Plein traitement")=90,"Demi-traitement","Plein traitement"),IF(OR(AND(G844&gt;=$D$8,G844&lt;=$E$8),AND(G844&gt;=$F$8,G844&lt;=$G$8),AND(G844&gt;=$H$8,G844&lt;=$I$8),AND(G844&gt;=$J$8,G844&lt;=$K$8),AND(G844&gt;=$L$8,G844&lt;=$M$8),AND(G844&gt;=$N$8,G844&lt;=$O$8),AND(G844&gt;=$P$8,G844&lt;=$Q$8),AND(G844&gt;=$R$8,G844&lt;=$S$8),AND(G844&gt;=$T$8,G844&lt;=$U$8)),IF(COUNTIF($H$537:H844,"CMO")&gt;90,"Demi-traitement","Plein traitement"),""))</f>
        <v/>
      </c>
    </row>
    <row r="845" spans="7:9" x14ac:dyDescent="0.25">
      <c r="G845" s="1">
        <v>43409</v>
      </c>
      <c r="H845" t="str">
        <f t="shared" si="17"/>
        <v/>
      </c>
      <c r="I845" s="2" t="str">
        <f>IF(OR(AND(G845&gt;=$D$19,G845&lt;=$E$19),AND(G845&gt;=$F$19,G845&lt;=$G$19),AND(G845&gt;=$H$19,G845&lt;=$I$19),AND(G845&gt;=$J$19,G845&lt;=$K$19),AND(G845&gt;=$L$19,G845&lt;=$M$19),AND(G845&gt;=$N$19,G845&lt;=$O$19),AND(G845&gt;=$P$19,G845&lt;=$Q$19),AND(G845&gt;=$R$19,G845&lt;=$S$19),AND(G845&gt;=$T$19,G845&lt;=$U$19)),IF(COUNTIF(I481:I844,"Plein traitement")=90,"Demi-traitement","Plein traitement"),IF(OR(AND(G845&gt;=$D$8,G845&lt;=$E$8),AND(G845&gt;=$F$8,G845&lt;=$G$8),AND(G845&gt;=$H$8,G845&lt;=$I$8),AND(G845&gt;=$J$8,G845&lt;=$K$8),AND(G845&gt;=$L$8,G845&lt;=$M$8),AND(G845&gt;=$N$8,G845&lt;=$O$8),AND(G845&gt;=$P$8,G845&lt;=$Q$8),AND(G845&gt;=$R$8,G845&lt;=$S$8),AND(G845&gt;=$T$8,G845&lt;=$U$8)),IF(COUNTIF($H$537:H845,"CMO")&gt;90,"Demi-traitement","Plein traitement"),""))</f>
        <v/>
      </c>
    </row>
    <row r="846" spans="7:9" x14ac:dyDescent="0.25">
      <c r="G846" s="1">
        <v>43410</v>
      </c>
      <c r="H846" t="str">
        <f t="shared" si="17"/>
        <v/>
      </c>
      <c r="I846" s="2" t="str">
        <f>IF(OR(AND(G846&gt;=$D$19,G846&lt;=$E$19),AND(G846&gt;=$F$19,G846&lt;=$G$19),AND(G846&gt;=$H$19,G846&lt;=$I$19),AND(G846&gt;=$J$19,G846&lt;=$K$19),AND(G846&gt;=$L$19,G846&lt;=$M$19),AND(G846&gt;=$N$19,G846&lt;=$O$19),AND(G846&gt;=$P$19,G846&lt;=$Q$19),AND(G846&gt;=$R$19,G846&lt;=$S$19),AND(G846&gt;=$T$19,G846&lt;=$U$19)),IF(COUNTIF(I482:I845,"Plein traitement")=90,"Demi-traitement","Plein traitement"),IF(OR(AND(G846&gt;=$D$8,G846&lt;=$E$8),AND(G846&gt;=$F$8,G846&lt;=$G$8),AND(G846&gt;=$H$8,G846&lt;=$I$8),AND(G846&gt;=$J$8,G846&lt;=$K$8),AND(G846&gt;=$L$8,G846&lt;=$M$8),AND(G846&gt;=$N$8,G846&lt;=$O$8),AND(G846&gt;=$P$8,G846&lt;=$Q$8),AND(G846&gt;=$R$8,G846&lt;=$S$8),AND(G846&gt;=$T$8,G846&lt;=$U$8)),IF(COUNTIF($H$537:H846,"CMO")&gt;90,"Demi-traitement","Plein traitement"),""))</f>
        <v/>
      </c>
    </row>
    <row r="847" spans="7:9" x14ac:dyDescent="0.25">
      <c r="G847" s="1">
        <v>43411</v>
      </c>
      <c r="H847" t="str">
        <f t="shared" si="17"/>
        <v/>
      </c>
      <c r="I847" s="2" t="str">
        <f>IF(OR(AND(G847&gt;=$D$19,G847&lt;=$E$19),AND(G847&gt;=$F$19,G847&lt;=$G$19),AND(G847&gt;=$H$19,G847&lt;=$I$19),AND(G847&gt;=$J$19,G847&lt;=$K$19),AND(G847&gt;=$L$19,G847&lt;=$M$19),AND(G847&gt;=$N$19,G847&lt;=$O$19),AND(G847&gt;=$P$19,G847&lt;=$Q$19),AND(G847&gt;=$R$19,G847&lt;=$S$19),AND(G847&gt;=$T$19,G847&lt;=$U$19)),IF(COUNTIF(I483:I846,"Plein traitement")=90,"Demi-traitement","Plein traitement"),IF(OR(AND(G847&gt;=$D$8,G847&lt;=$E$8),AND(G847&gt;=$F$8,G847&lt;=$G$8),AND(G847&gt;=$H$8,G847&lt;=$I$8),AND(G847&gt;=$J$8,G847&lt;=$K$8),AND(G847&gt;=$L$8,G847&lt;=$M$8),AND(G847&gt;=$N$8,G847&lt;=$O$8),AND(G847&gt;=$P$8,G847&lt;=$Q$8),AND(G847&gt;=$R$8,G847&lt;=$S$8),AND(G847&gt;=$T$8,G847&lt;=$U$8)),IF(COUNTIF($H$537:H847,"CMO")&gt;90,"Demi-traitement","Plein traitement"),""))</f>
        <v/>
      </c>
    </row>
    <row r="848" spans="7:9" x14ac:dyDescent="0.25">
      <c r="G848" s="1">
        <v>43412</v>
      </c>
      <c r="H848" t="str">
        <f t="shared" si="17"/>
        <v/>
      </c>
      <c r="I848" s="2" t="str">
        <f>IF(OR(AND(G848&gt;=$D$19,G848&lt;=$E$19),AND(G848&gt;=$F$19,G848&lt;=$G$19),AND(G848&gt;=$H$19,G848&lt;=$I$19),AND(G848&gt;=$J$19,G848&lt;=$K$19),AND(G848&gt;=$L$19,G848&lt;=$M$19),AND(G848&gt;=$N$19,G848&lt;=$O$19),AND(G848&gt;=$P$19,G848&lt;=$Q$19),AND(G848&gt;=$R$19,G848&lt;=$S$19),AND(G848&gt;=$T$19,G848&lt;=$U$19)),IF(COUNTIF(I484:I847,"Plein traitement")=90,"Demi-traitement","Plein traitement"),IF(OR(AND(G848&gt;=$D$8,G848&lt;=$E$8),AND(G848&gt;=$F$8,G848&lt;=$G$8),AND(G848&gt;=$H$8,G848&lt;=$I$8),AND(G848&gt;=$J$8,G848&lt;=$K$8),AND(G848&gt;=$L$8,G848&lt;=$M$8),AND(G848&gt;=$N$8,G848&lt;=$O$8),AND(G848&gt;=$P$8,G848&lt;=$Q$8),AND(G848&gt;=$R$8,G848&lt;=$S$8),AND(G848&gt;=$T$8,G848&lt;=$U$8)),IF(COUNTIF($H$537:H848,"CMO")&gt;90,"Demi-traitement","Plein traitement"),""))</f>
        <v/>
      </c>
    </row>
    <row r="849" spans="7:9" x14ac:dyDescent="0.25">
      <c r="G849" s="1">
        <v>43413</v>
      </c>
      <c r="H849" t="str">
        <f t="shared" si="17"/>
        <v/>
      </c>
      <c r="I849" s="2" t="str">
        <f>IF(OR(AND(G849&gt;=$D$19,G849&lt;=$E$19),AND(G849&gt;=$F$19,G849&lt;=$G$19),AND(G849&gt;=$H$19,G849&lt;=$I$19),AND(G849&gt;=$J$19,G849&lt;=$K$19),AND(G849&gt;=$L$19,G849&lt;=$M$19),AND(G849&gt;=$N$19,G849&lt;=$O$19),AND(G849&gt;=$P$19,G849&lt;=$Q$19),AND(G849&gt;=$R$19,G849&lt;=$S$19),AND(G849&gt;=$T$19,G849&lt;=$U$19)),IF(COUNTIF(I485:I848,"Plein traitement")=90,"Demi-traitement","Plein traitement"),IF(OR(AND(G849&gt;=$D$8,G849&lt;=$E$8),AND(G849&gt;=$F$8,G849&lt;=$G$8),AND(G849&gt;=$H$8,G849&lt;=$I$8),AND(G849&gt;=$J$8,G849&lt;=$K$8),AND(G849&gt;=$L$8,G849&lt;=$M$8),AND(G849&gt;=$N$8,G849&lt;=$O$8),AND(G849&gt;=$P$8,G849&lt;=$Q$8),AND(G849&gt;=$R$8,G849&lt;=$S$8),AND(G849&gt;=$T$8,G849&lt;=$U$8)),IF(COUNTIF($H$537:H849,"CMO")&gt;90,"Demi-traitement","Plein traitement"),""))</f>
        <v/>
      </c>
    </row>
    <row r="850" spans="7:9" x14ac:dyDescent="0.25">
      <c r="G850" s="1">
        <v>43414</v>
      </c>
      <c r="H850" t="str">
        <f t="shared" si="17"/>
        <v/>
      </c>
      <c r="I850" s="2" t="str">
        <f>IF(OR(AND(G850&gt;=$D$19,G850&lt;=$E$19),AND(G850&gt;=$F$19,G850&lt;=$G$19),AND(G850&gt;=$H$19,G850&lt;=$I$19),AND(G850&gt;=$J$19,G850&lt;=$K$19),AND(G850&gt;=$L$19,G850&lt;=$M$19),AND(G850&gt;=$N$19,G850&lt;=$O$19),AND(G850&gt;=$P$19,G850&lt;=$Q$19),AND(G850&gt;=$R$19,G850&lt;=$S$19),AND(G850&gt;=$T$19,G850&lt;=$U$19)),IF(COUNTIF(I486:I849,"Plein traitement")=90,"Demi-traitement","Plein traitement"),IF(OR(AND(G850&gt;=$D$8,G850&lt;=$E$8),AND(G850&gt;=$F$8,G850&lt;=$G$8),AND(G850&gt;=$H$8,G850&lt;=$I$8),AND(G850&gt;=$J$8,G850&lt;=$K$8),AND(G850&gt;=$L$8,G850&lt;=$M$8),AND(G850&gt;=$N$8,G850&lt;=$O$8),AND(G850&gt;=$P$8,G850&lt;=$Q$8),AND(G850&gt;=$R$8,G850&lt;=$S$8),AND(G850&gt;=$T$8,G850&lt;=$U$8)),IF(COUNTIF($H$537:H850,"CMO")&gt;90,"Demi-traitement","Plein traitement"),""))</f>
        <v/>
      </c>
    </row>
    <row r="851" spans="7:9" x14ac:dyDescent="0.25">
      <c r="G851" s="1">
        <v>43415</v>
      </c>
      <c r="H851" t="str">
        <f t="shared" si="17"/>
        <v/>
      </c>
      <c r="I851" s="2" t="str">
        <f>IF(OR(AND(G851&gt;=$D$19,G851&lt;=$E$19),AND(G851&gt;=$F$19,G851&lt;=$G$19),AND(G851&gt;=$H$19,G851&lt;=$I$19),AND(G851&gt;=$J$19,G851&lt;=$K$19),AND(G851&gt;=$L$19,G851&lt;=$M$19),AND(G851&gt;=$N$19,G851&lt;=$O$19),AND(G851&gt;=$P$19,G851&lt;=$Q$19),AND(G851&gt;=$R$19,G851&lt;=$S$19),AND(G851&gt;=$T$19,G851&lt;=$U$19)),IF(COUNTIF(I487:I850,"Plein traitement")=90,"Demi-traitement","Plein traitement"),IF(OR(AND(G851&gt;=$D$8,G851&lt;=$E$8),AND(G851&gt;=$F$8,G851&lt;=$G$8),AND(G851&gt;=$H$8,G851&lt;=$I$8),AND(G851&gt;=$J$8,G851&lt;=$K$8),AND(G851&gt;=$L$8,G851&lt;=$M$8),AND(G851&gt;=$N$8,G851&lt;=$O$8),AND(G851&gt;=$P$8,G851&lt;=$Q$8),AND(G851&gt;=$R$8,G851&lt;=$S$8),AND(G851&gt;=$T$8,G851&lt;=$U$8)),IF(COUNTIF($H$537:H851,"CMO")&gt;90,"Demi-traitement","Plein traitement"),""))</f>
        <v/>
      </c>
    </row>
    <row r="852" spans="7:9" x14ac:dyDescent="0.25">
      <c r="G852" s="1">
        <v>43416</v>
      </c>
      <c r="H852" t="str">
        <f t="shared" si="17"/>
        <v/>
      </c>
      <c r="I852" s="2" t="str">
        <f>IF(OR(AND(G852&gt;=$D$19,G852&lt;=$E$19),AND(G852&gt;=$F$19,G852&lt;=$G$19),AND(G852&gt;=$H$19,G852&lt;=$I$19),AND(G852&gt;=$J$19,G852&lt;=$K$19),AND(G852&gt;=$L$19,G852&lt;=$M$19),AND(G852&gt;=$N$19,G852&lt;=$O$19),AND(G852&gt;=$P$19,G852&lt;=$Q$19),AND(G852&gt;=$R$19,G852&lt;=$S$19),AND(G852&gt;=$T$19,G852&lt;=$U$19)),IF(COUNTIF(I488:I851,"Plein traitement")=90,"Demi-traitement","Plein traitement"),IF(OR(AND(G852&gt;=$D$8,G852&lt;=$E$8),AND(G852&gt;=$F$8,G852&lt;=$G$8),AND(G852&gt;=$H$8,G852&lt;=$I$8),AND(G852&gt;=$J$8,G852&lt;=$K$8),AND(G852&gt;=$L$8,G852&lt;=$M$8),AND(G852&gt;=$N$8,G852&lt;=$O$8),AND(G852&gt;=$P$8,G852&lt;=$Q$8),AND(G852&gt;=$R$8,G852&lt;=$S$8),AND(G852&gt;=$T$8,G852&lt;=$U$8)),IF(COUNTIF($H$537:H852,"CMO")&gt;90,"Demi-traitement","Plein traitement"),""))</f>
        <v/>
      </c>
    </row>
    <row r="853" spans="7:9" x14ac:dyDescent="0.25">
      <c r="G853" s="1">
        <v>43417</v>
      </c>
      <c r="H853" t="str">
        <f t="shared" si="17"/>
        <v/>
      </c>
      <c r="I853" s="2" t="str">
        <f>IF(OR(AND(G853&gt;=$D$19,G853&lt;=$E$19),AND(G853&gt;=$F$19,G853&lt;=$G$19),AND(G853&gt;=$H$19,G853&lt;=$I$19),AND(G853&gt;=$J$19,G853&lt;=$K$19),AND(G853&gt;=$L$19,G853&lt;=$M$19),AND(G853&gt;=$N$19,G853&lt;=$O$19),AND(G853&gt;=$P$19,G853&lt;=$Q$19),AND(G853&gt;=$R$19,G853&lt;=$S$19),AND(G853&gt;=$T$19,G853&lt;=$U$19)),IF(COUNTIF(I489:I852,"Plein traitement")=90,"Demi-traitement","Plein traitement"),IF(OR(AND(G853&gt;=$D$8,G853&lt;=$E$8),AND(G853&gt;=$F$8,G853&lt;=$G$8),AND(G853&gt;=$H$8,G853&lt;=$I$8),AND(G853&gt;=$J$8,G853&lt;=$K$8),AND(G853&gt;=$L$8,G853&lt;=$M$8),AND(G853&gt;=$N$8,G853&lt;=$O$8),AND(G853&gt;=$P$8,G853&lt;=$Q$8),AND(G853&gt;=$R$8,G853&lt;=$S$8),AND(G853&gt;=$T$8,G853&lt;=$U$8)),IF(COUNTIF($H$537:H853,"CMO")&gt;90,"Demi-traitement","Plein traitement"),""))</f>
        <v/>
      </c>
    </row>
    <row r="854" spans="7:9" x14ac:dyDescent="0.25">
      <c r="G854" s="1">
        <v>43418</v>
      </c>
      <c r="H854" t="str">
        <f t="shared" si="17"/>
        <v/>
      </c>
      <c r="I854" s="2" t="str">
        <f>IF(OR(AND(G854&gt;=$D$19,G854&lt;=$E$19),AND(G854&gt;=$F$19,G854&lt;=$G$19),AND(G854&gt;=$H$19,G854&lt;=$I$19),AND(G854&gt;=$J$19,G854&lt;=$K$19),AND(G854&gt;=$L$19,G854&lt;=$M$19),AND(G854&gt;=$N$19,G854&lt;=$O$19),AND(G854&gt;=$P$19,G854&lt;=$Q$19),AND(G854&gt;=$R$19,G854&lt;=$S$19),AND(G854&gt;=$T$19,G854&lt;=$U$19)),IF(COUNTIF(I490:I853,"Plein traitement")=90,"Demi-traitement","Plein traitement"),IF(OR(AND(G854&gt;=$D$8,G854&lt;=$E$8),AND(G854&gt;=$F$8,G854&lt;=$G$8),AND(G854&gt;=$H$8,G854&lt;=$I$8),AND(G854&gt;=$J$8,G854&lt;=$K$8),AND(G854&gt;=$L$8,G854&lt;=$M$8),AND(G854&gt;=$N$8,G854&lt;=$O$8),AND(G854&gt;=$P$8,G854&lt;=$Q$8),AND(G854&gt;=$R$8,G854&lt;=$S$8),AND(G854&gt;=$T$8,G854&lt;=$U$8)),IF(COUNTIF($H$537:H854,"CMO")&gt;90,"Demi-traitement","Plein traitement"),""))</f>
        <v/>
      </c>
    </row>
    <row r="855" spans="7:9" x14ac:dyDescent="0.25">
      <c r="G855" s="1">
        <v>43419</v>
      </c>
      <c r="H855" t="str">
        <f t="shared" si="17"/>
        <v/>
      </c>
      <c r="I855" s="2" t="str">
        <f>IF(OR(AND(G855&gt;=$D$19,G855&lt;=$E$19),AND(G855&gt;=$F$19,G855&lt;=$G$19),AND(G855&gt;=$H$19,G855&lt;=$I$19),AND(G855&gt;=$J$19,G855&lt;=$K$19),AND(G855&gt;=$L$19,G855&lt;=$M$19),AND(G855&gt;=$N$19,G855&lt;=$O$19),AND(G855&gt;=$P$19,G855&lt;=$Q$19),AND(G855&gt;=$R$19,G855&lt;=$S$19),AND(G855&gt;=$T$19,G855&lt;=$U$19)),IF(COUNTIF(I491:I854,"Plein traitement")=90,"Demi-traitement","Plein traitement"),IF(OR(AND(G855&gt;=$D$8,G855&lt;=$E$8),AND(G855&gt;=$F$8,G855&lt;=$G$8),AND(G855&gt;=$H$8,G855&lt;=$I$8),AND(G855&gt;=$J$8,G855&lt;=$K$8),AND(G855&gt;=$L$8,G855&lt;=$M$8),AND(G855&gt;=$N$8,G855&lt;=$O$8),AND(G855&gt;=$P$8,G855&lt;=$Q$8),AND(G855&gt;=$R$8,G855&lt;=$S$8),AND(G855&gt;=$T$8,G855&lt;=$U$8)),IF(COUNTIF($H$537:H855,"CMO")&gt;90,"Demi-traitement","Plein traitement"),""))</f>
        <v/>
      </c>
    </row>
    <row r="856" spans="7:9" x14ac:dyDescent="0.25">
      <c r="G856" s="1">
        <v>43420</v>
      </c>
      <c r="H856" t="str">
        <f t="shared" si="17"/>
        <v/>
      </c>
      <c r="I856" s="2" t="str">
        <f>IF(OR(AND(G856&gt;=$D$19,G856&lt;=$E$19),AND(G856&gt;=$F$19,G856&lt;=$G$19),AND(G856&gt;=$H$19,G856&lt;=$I$19),AND(G856&gt;=$J$19,G856&lt;=$K$19),AND(G856&gt;=$L$19,G856&lt;=$M$19),AND(G856&gt;=$N$19,G856&lt;=$O$19),AND(G856&gt;=$P$19,G856&lt;=$Q$19),AND(G856&gt;=$R$19,G856&lt;=$S$19),AND(G856&gt;=$T$19,G856&lt;=$U$19)),IF(COUNTIF(I492:I855,"Plein traitement")=90,"Demi-traitement","Plein traitement"),IF(OR(AND(G856&gt;=$D$8,G856&lt;=$E$8),AND(G856&gt;=$F$8,G856&lt;=$G$8),AND(G856&gt;=$H$8,G856&lt;=$I$8),AND(G856&gt;=$J$8,G856&lt;=$K$8),AND(G856&gt;=$L$8,G856&lt;=$M$8),AND(G856&gt;=$N$8,G856&lt;=$O$8),AND(G856&gt;=$P$8,G856&lt;=$Q$8),AND(G856&gt;=$R$8,G856&lt;=$S$8),AND(G856&gt;=$T$8,G856&lt;=$U$8)),IF(COUNTIF($H$537:H856,"CMO")&gt;90,"Demi-traitement","Plein traitement"),""))</f>
        <v/>
      </c>
    </row>
    <row r="857" spans="7:9" x14ac:dyDescent="0.25">
      <c r="G857" s="1">
        <v>43421</v>
      </c>
      <c r="H857" t="str">
        <f t="shared" si="17"/>
        <v/>
      </c>
      <c r="I857" s="2" t="str">
        <f>IF(OR(AND(G857&gt;=$D$19,G857&lt;=$E$19),AND(G857&gt;=$F$19,G857&lt;=$G$19),AND(G857&gt;=$H$19,G857&lt;=$I$19),AND(G857&gt;=$J$19,G857&lt;=$K$19),AND(G857&gt;=$L$19,G857&lt;=$M$19),AND(G857&gt;=$N$19,G857&lt;=$O$19),AND(G857&gt;=$P$19,G857&lt;=$Q$19),AND(G857&gt;=$R$19,G857&lt;=$S$19),AND(G857&gt;=$T$19,G857&lt;=$U$19)),IF(COUNTIF(I493:I856,"Plein traitement")=90,"Demi-traitement","Plein traitement"),IF(OR(AND(G857&gt;=$D$8,G857&lt;=$E$8),AND(G857&gt;=$F$8,G857&lt;=$G$8),AND(G857&gt;=$H$8,G857&lt;=$I$8),AND(G857&gt;=$J$8,G857&lt;=$K$8),AND(G857&gt;=$L$8,G857&lt;=$M$8),AND(G857&gt;=$N$8,G857&lt;=$O$8),AND(G857&gt;=$P$8,G857&lt;=$Q$8),AND(G857&gt;=$R$8,G857&lt;=$S$8),AND(G857&gt;=$T$8,G857&lt;=$U$8)),IF(COUNTIF($H$537:H857,"CMO")&gt;90,"Demi-traitement","Plein traitement"),""))</f>
        <v/>
      </c>
    </row>
    <row r="858" spans="7:9" x14ac:dyDescent="0.25">
      <c r="G858" s="1">
        <v>43422</v>
      </c>
      <c r="H858" t="str">
        <f t="shared" si="17"/>
        <v/>
      </c>
      <c r="I858" s="2" t="str">
        <f>IF(OR(AND(G858&gt;=$D$19,G858&lt;=$E$19),AND(G858&gt;=$F$19,G858&lt;=$G$19),AND(G858&gt;=$H$19,G858&lt;=$I$19),AND(G858&gt;=$J$19,G858&lt;=$K$19),AND(G858&gt;=$L$19,G858&lt;=$M$19),AND(G858&gt;=$N$19,G858&lt;=$O$19),AND(G858&gt;=$P$19,G858&lt;=$Q$19),AND(G858&gt;=$R$19,G858&lt;=$S$19),AND(G858&gt;=$T$19,G858&lt;=$U$19)),IF(COUNTIF(I494:I857,"Plein traitement")=90,"Demi-traitement","Plein traitement"),IF(OR(AND(G858&gt;=$D$8,G858&lt;=$E$8),AND(G858&gt;=$F$8,G858&lt;=$G$8),AND(G858&gt;=$H$8,G858&lt;=$I$8),AND(G858&gt;=$J$8,G858&lt;=$K$8),AND(G858&gt;=$L$8,G858&lt;=$M$8),AND(G858&gt;=$N$8,G858&lt;=$O$8),AND(G858&gt;=$P$8,G858&lt;=$Q$8),AND(G858&gt;=$R$8,G858&lt;=$S$8),AND(G858&gt;=$T$8,G858&lt;=$U$8)),IF(COUNTIF($H$537:H858,"CMO")&gt;90,"Demi-traitement","Plein traitement"),""))</f>
        <v/>
      </c>
    </row>
    <row r="859" spans="7:9" x14ac:dyDescent="0.25">
      <c r="G859" s="1">
        <v>43423</v>
      </c>
      <c r="H859" t="str">
        <f t="shared" si="17"/>
        <v/>
      </c>
      <c r="I859" s="2" t="str">
        <f>IF(OR(AND(G859&gt;=$D$19,G859&lt;=$E$19),AND(G859&gt;=$F$19,G859&lt;=$G$19),AND(G859&gt;=$H$19,G859&lt;=$I$19),AND(G859&gt;=$J$19,G859&lt;=$K$19),AND(G859&gt;=$L$19,G859&lt;=$M$19),AND(G859&gt;=$N$19,G859&lt;=$O$19),AND(G859&gt;=$P$19,G859&lt;=$Q$19),AND(G859&gt;=$R$19,G859&lt;=$S$19),AND(G859&gt;=$T$19,G859&lt;=$U$19)),IF(COUNTIF(I495:I858,"Plein traitement")=90,"Demi-traitement","Plein traitement"),IF(OR(AND(G859&gt;=$D$8,G859&lt;=$E$8),AND(G859&gt;=$F$8,G859&lt;=$G$8),AND(G859&gt;=$H$8,G859&lt;=$I$8),AND(G859&gt;=$J$8,G859&lt;=$K$8),AND(G859&gt;=$L$8,G859&lt;=$M$8),AND(G859&gt;=$N$8,G859&lt;=$O$8),AND(G859&gt;=$P$8,G859&lt;=$Q$8),AND(G859&gt;=$R$8,G859&lt;=$S$8),AND(G859&gt;=$T$8,G859&lt;=$U$8)),IF(COUNTIF($H$537:H859,"CMO")&gt;90,"Demi-traitement","Plein traitement"),""))</f>
        <v/>
      </c>
    </row>
    <row r="860" spans="7:9" x14ac:dyDescent="0.25">
      <c r="G860" s="1">
        <v>43424</v>
      </c>
      <c r="H860" t="str">
        <f t="shared" si="17"/>
        <v/>
      </c>
      <c r="I860" s="2" t="str">
        <f>IF(OR(AND(G860&gt;=$D$19,G860&lt;=$E$19),AND(G860&gt;=$F$19,G860&lt;=$G$19),AND(G860&gt;=$H$19,G860&lt;=$I$19),AND(G860&gt;=$J$19,G860&lt;=$K$19),AND(G860&gt;=$L$19,G860&lt;=$M$19),AND(G860&gt;=$N$19,G860&lt;=$O$19),AND(G860&gt;=$P$19,G860&lt;=$Q$19),AND(G860&gt;=$R$19,G860&lt;=$S$19),AND(G860&gt;=$T$19,G860&lt;=$U$19)),IF(COUNTIF(I496:I859,"Plein traitement")=90,"Demi-traitement","Plein traitement"),IF(OR(AND(G860&gt;=$D$8,G860&lt;=$E$8),AND(G860&gt;=$F$8,G860&lt;=$G$8),AND(G860&gt;=$H$8,G860&lt;=$I$8),AND(G860&gt;=$J$8,G860&lt;=$K$8),AND(G860&gt;=$L$8,G860&lt;=$M$8),AND(G860&gt;=$N$8,G860&lt;=$O$8),AND(G860&gt;=$P$8,G860&lt;=$Q$8),AND(G860&gt;=$R$8,G860&lt;=$S$8),AND(G860&gt;=$T$8,G860&lt;=$U$8)),IF(COUNTIF($H$537:H860,"CMO")&gt;90,"Demi-traitement","Plein traitement"),""))</f>
        <v/>
      </c>
    </row>
    <row r="861" spans="7:9" x14ac:dyDescent="0.25">
      <c r="G861" s="1">
        <v>43425</v>
      </c>
      <c r="H861" t="str">
        <f t="shared" si="17"/>
        <v/>
      </c>
      <c r="I861" s="2" t="str">
        <f>IF(OR(AND(G861&gt;=$D$19,G861&lt;=$E$19),AND(G861&gt;=$F$19,G861&lt;=$G$19),AND(G861&gt;=$H$19,G861&lt;=$I$19),AND(G861&gt;=$J$19,G861&lt;=$K$19),AND(G861&gt;=$L$19,G861&lt;=$M$19),AND(G861&gt;=$N$19,G861&lt;=$O$19),AND(G861&gt;=$P$19,G861&lt;=$Q$19),AND(G861&gt;=$R$19,G861&lt;=$S$19),AND(G861&gt;=$T$19,G861&lt;=$U$19)),IF(COUNTIF(I497:I860,"Plein traitement")=90,"Demi-traitement","Plein traitement"),IF(OR(AND(G861&gt;=$D$8,G861&lt;=$E$8),AND(G861&gt;=$F$8,G861&lt;=$G$8),AND(G861&gt;=$H$8,G861&lt;=$I$8),AND(G861&gt;=$J$8,G861&lt;=$K$8),AND(G861&gt;=$L$8,G861&lt;=$M$8),AND(G861&gt;=$N$8,G861&lt;=$O$8),AND(G861&gt;=$P$8,G861&lt;=$Q$8),AND(G861&gt;=$R$8,G861&lt;=$S$8),AND(G861&gt;=$T$8,G861&lt;=$U$8)),IF(COUNTIF($H$537:H861,"CMO")&gt;90,"Demi-traitement","Plein traitement"),""))</f>
        <v/>
      </c>
    </row>
    <row r="862" spans="7:9" x14ac:dyDescent="0.25">
      <c r="G862" s="1">
        <v>43426</v>
      </c>
      <c r="H862" t="str">
        <f t="shared" si="17"/>
        <v/>
      </c>
      <c r="I862" s="2" t="str">
        <f>IF(OR(AND(G862&gt;=$D$19,G862&lt;=$E$19),AND(G862&gt;=$F$19,G862&lt;=$G$19),AND(G862&gt;=$H$19,G862&lt;=$I$19),AND(G862&gt;=$J$19,G862&lt;=$K$19),AND(G862&gt;=$L$19,G862&lt;=$M$19),AND(G862&gt;=$N$19,G862&lt;=$O$19),AND(G862&gt;=$P$19,G862&lt;=$Q$19),AND(G862&gt;=$R$19,G862&lt;=$S$19),AND(G862&gt;=$T$19,G862&lt;=$U$19)),IF(COUNTIF(I498:I861,"Plein traitement")=90,"Demi-traitement","Plein traitement"),IF(OR(AND(G862&gt;=$D$8,G862&lt;=$E$8),AND(G862&gt;=$F$8,G862&lt;=$G$8),AND(G862&gt;=$H$8,G862&lt;=$I$8),AND(G862&gt;=$J$8,G862&lt;=$K$8),AND(G862&gt;=$L$8,G862&lt;=$M$8),AND(G862&gt;=$N$8,G862&lt;=$O$8),AND(G862&gt;=$P$8,G862&lt;=$Q$8),AND(G862&gt;=$R$8,G862&lt;=$S$8),AND(G862&gt;=$T$8,G862&lt;=$U$8)),IF(COUNTIF($H$537:H862,"CMO")&gt;90,"Demi-traitement","Plein traitement"),""))</f>
        <v/>
      </c>
    </row>
    <row r="863" spans="7:9" x14ac:dyDescent="0.25">
      <c r="G863" s="1">
        <v>43427</v>
      </c>
      <c r="H863" t="str">
        <f t="shared" si="17"/>
        <v/>
      </c>
      <c r="I863" s="2" t="str">
        <f>IF(OR(AND(G863&gt;=$D$19,G863&lt;=$E$19),AND(G863&gt;=$F$19,G863&lt;=$G$19),AND(G863&gt;=$H$19,G863&lt;=$I$19),AND(G863&gt;=$J$19,G863&lt;=$K$19),AND(G863&gt;=$L$19,G863&lt;=$M$19),AND(G863&gt;=$N$19,G863&lt;=$O$19),AND(G863&gt;=$P$19,G863&lt;=$Q$19),AND(G863&gt;=$R$19,G863&lt;=$S$19),AND(G863&gt;=$T$19,G863&lt;=$U$19)),IF(COUNTIF(I499:I862,"Plein traitement")=90,"Demi-traitement","Plein traitement"),IF(OR(AND(G863&gt;=$D$8,G863&lt;=$E$8),AND(G863&gt;=$F$8,G863&lt;=$G$8),AND(G863&gt;=$H$8,G863&lt;=$I$8),AND(G863&gt;=$J$8,G863&lt;=$K$8),AND(G863&gt;=$L$8,G863&lt;=$M$8),AND(G863&gt;=$N$8,G863&lt;=$O$8),AND(G863&gt;=$P$8,G863&lt;=$Q$8),AND(G863&gt;=$R$8,G863&lt;=$S$8),AND(G863&gt;=$T$8,G863&lt;=$U$8)),IF(COUNTIF($H$537:H863,"CMO")&gt;90,"Demi-traitement","Plein traitement"),""))</f>
        <v/>
      </c>
    </row>
    <row r="864" spans="7:9" x14ac:dyDescent="0.25">
      <c r="G864" s="1">
        <v>43428</v>
      </c>
      <c r="H864" t="str">
        <f t="shared" si="17"/>
        <v/>
      </c>
      <c r="I864" s="2" t="str">
        <f>IF(OR(AND(G864&gt;=$D$19,G864&lt;=$E$19),AND(G864&gt;=$F$19,G864&lt;=$G$19),AND(G864&gt;=$H$19,G864&lt;=$I$19),AND(G864&gt;=$J$19,G864&lt;=$K$19),AND(G864&gt;=$L$19,G864&lt;=$M$19),AND(G864&gt;=$N$19,G864&lt;=$O$19),AND(G864&gt;=$P$19,G864&lt;=$Q$19),AND(G864&gt;=$R$19,G864&lt;=$S$19),AND(G864&gt;=$T$19,G864&lt;=$U$19)),IF(COUNTIF(I500:I863,"Plein traitement")=90,"Demi-traitement","Plein traitement"),IF(OR(AND(G864&gt;=$D$8,G864&lt;=$E$8),AND(G864&gt;=$F$8,G864&lt;=$G$8),AND(G864&gt;=$H$8,G864&lt;=$I$8),AND(G864&gt;=$J$8,G864&lt;=$K$8),AND(G864&gt;=$L$8,G864&lt;=$M$8),AND(G864&gt;=$N$8,G864&lt;=$O$8),AND(G864&gt;=$P$8,G864&lt;=$Q$8),AND(G864&gt;=$R$8,G864&lt;=$S$8),AND(G864&gt;=$T$8,G864&lt;=$U$8)),IF(COUNTIF($H$537:H864,"CMO")&gt;90,"Demi-traitement","Plein traitement"),""))</f>
        <v/>
      </c>
    </row>
    <row r="865" spans="7:9" x14ac:dyDescent="0.25">
      <c r="G865" s="1">
        <v>43429</v>
      </c>
      <c r="H865" t="str">
        <f t="shared" si="17"/>
        <v/>
      </c>
      <c r="I865" s="2" t="str">
        <f>IF(OR(AND(G865&gt;=$D$19,G865&lt;=$E$19),AND(G865&gt;=$F$19,G865&lt;=$G$19),AND(G865&gt;=$H$19,G865&lt;=$I$19),AND(G865&gt;=$J$19,G865&lt;=$K$19),AND(G865&gt;=$L$19,G865&lt;=$M$19),AND(G865&gt;=$N$19,G865&lt;=$O$19),AND(G865&gt;=$P$19,G865&lt;=$Q$19),AND(G865&gt;=$R$19,G865&lt;=$S$19),AND(G865&gt;=$T$19,G865&lt;=$U$19)),IF(COUNTIF(I501:I864,"Plein traitement")=90,"Demi-traitement","Plein traitement"),IF(OR(AND(G865&gt;=$D$8,G865&lt;=$E$8),AND(G865&gt;=$F$8,G865&lt;=$G$8),AND(G865&gt;=$H$8,G865&lt;=$I$8),AND(G865&gt;=$J$8,G865&lt;=$K$8),AND(G865&gt;=$L$8,G865&lt;=$M$8),AND(G865&gt;=$N$8,G865&lt;=$O$8),AND(G865&gt;=$P$8,G865&lt;=$Q$8),AND(G865&gt;=$R$8,G865&lt;=$S$8),AND(G865&gt;=$T$8,G865&lt;=$U$8)),IF(COUNTIF($H$537:H865,"CMO")&gt;90,"Demi-traitement","Plein traitement"),""))</f>
        <v/>
      </c>
    </row>
    <row r="866" spans="7:9" x14ac:dyDescent="0.25">
      <c r="G866" s="1">
        <v>43430</v>
      </c>
      <c r="H866" t="str">
        <f t="shared" si="17"/>
        <v/>
      </c>
      <c r="I866" s="2" t="str">
        <f>IF(OR(AND(G866&gt;=$D$19,G866&lt;=$E$19),AND(G866&gt;=$F$19,G866&lt;=$G$19),AND(G866&gt;=$H$19,G866&lt;=$I$19),AND(G866&gt;=$J$19,G866&lt;=$K$19),AND(G866&gt;=$L$19,G866&lt;=$M$19),AND(G866&gt;=$N$19,G866&lt;=$O$19),AND(G866&gt;=$P$19,G866&lt;=$Q$19),AND(G866&gt;=$R$19,G866&lt;=$S$19),AND(G866&gt;=$T$19,G866&lt;=$U$19)),IF(COUNTIF(I502:I865,"Plein traitement")=90,"Demi-traitement","Plein traitement"),IF(OR(AND(G866&gt;=$D$8,G866&lt;=$E$8),AND(G866&gt;=$F$8,G866&lt;=$G$8),AND(G866&gt;=$H$8,G866&lt;=$I$8),AND(G866&gt;=$J$8,G866&lt;=$K$8),AND(G866&gt;=$L$8,G866&lt;=$M$8),AND(G866&gt;=$N$8,G866&lt;=$O$8),AND(G866&gt;=$P$8,G866&lt;=$Q$8),AND(G866&gt;=$R$8,G866&lt;=$S$8),AND(G866&gt;=$T$8,G866&lt;=$U$8)),IF(COUNTIF($H$537:H866,"CMO")&gt;90,"Demi-traitement","Plein traitement"),""))</f>
        <v/>
      </c>
    </row>
    <row r="867" spans="7:9" x14ac:dyDescent="0.25">
      <c r="G867" s="1">
        <v>43431</v>
      </c>
      <c r="H867" t="str">
        <f t="shared" si="17"/>
        <v/>
      </c>
      <c r="I867" s="2" t="str">
        <f>IF(OR(AND(G867&gt;=$D$19,G867&lt;=$E$19),AND(G867&gt;=$F$19,G867&lt;=$G$19),AND(G867&gt;=$H$19,G867&lt;=$I$19),AND(G867&gt;=$J$19,G867&lt;=$K$19),AND(G867&gt;=$L$19,G867&lt;=$M$19),AND(G867&gt;=$N$19,G867&lt;=$O$19),AND(G867&gt;=$P$19,G867&lt;=$Q$19),AND(G867&gt;=$R$19,G867&lt;=$S$19),AND(G867&gt;=$T$19,G867&lt;=$U$19)),IF(COUNTIF(I503:I866,"Plein traitement")=90,"Demi-traitement","Plein traitement"),IF(OR(AND(G867&gt;=$D$8,G867&lt;=$E$8),AND(G867&gt;=$F$8,G867&lt;=$G$8),AND(G867&gt;=$H$8,G867&lt;=$I$8),AND(G867&gt;=$J$8,G867&lt;=$K$8),AND(G867&gt;=$L$8,G867&lt;=$M$8),AND(G867&gt;=$N$8,G867&lt;=$O$8),AND(G867&gt;=$P$8,G867&lt;=$Q$8),AND(G867&gt;=$R$8,G867&lt;=$S$8),AND(G867&gt;=$T$8,G867&lt;=$U$8)),IF(COUNTIF($H$537:H867,"CMO")&gt;90,"Demi-traitement","Plein traitement"),""))</f>
        <v/>
      </c>
    </row>
    <row r="868" spans="7:9" x14ac:dyDescent="0.25">
      <c r="G868" s="1">
        <v>43432</v>
      </c>
      <c r="H868" t="str">
        <f t="shared" si="17"/>
        <v/>
      </c>
      <c r="I868" s="2" t="str">
        <f>IF(OR(AND(G868&gt;=$D$19,G868&lt;=$E$19),AND(G868&gt;=$F$19,G868&lt;=$G$19),AND(G868&gt;=$H$19,G868&lt;=$I$19),AND(G868&gt;=$J$19,G868&lt;=$K$19),AND(G868&gt;=$L$19,G868&lt;=$M$19),AND(G868&gt;=$N$19,G868&lt;=$O$19),AND(G868&gt;=$P$19,G868&lt;=$Q$19),AND(G868&gt;=$R$19,G868&lt;=$S$19),AND(G868&gt;=$T$19,G868&lt;=$U$19)),IF(COUNTIF(I504:I867,"Plein traitement")=90,"Demi-traitement","Plein traitement"),IF(OR(AND(G868&gt;=$D$8,G868&lt;=$E$8),AND(G868&gt;=$F$8,G868&lt;=$G$8),AND(G868&gt;=$H$8,G868&lt;=$I$8),AND(G868&gt;=$J$8,G868&lt;=$K$8),AND(G868&gt;=$L$8,G868&lt;=$M$8),AND(G868&gt;=$N$8,G868&lt;=$O$8),AND(G868&gt;=$P$8,G868&lt;=$Q$8),AND(G868&gt;=$R$8,G868&lt;=$S$8),AND(G868&gt;=$T$8,G868&lt;=$U$8)),IF(COUNTIF($H$537:H868,"CMO")&gt;90,"Demi-traitement","Plein traitement"),""))</f>
        <v/>
      </c>
    </row>
    <row r="869" spans="7:9" x14ac:dyDescent="0.25">
      <c r="G869" s="1">
        <v>43433</v>
      </c>
      <c r="H869" t="str">
        <f t="shared" si="17"/>
        <v/>
      </c>
      <c r="I869" s="2" t="str">
        <f>IF(OR(AND(G869&gt;=$D$19,G869&lt;=$E$19),AND(G869&gt;=$F$19,G869&lt;=$G$19),AND(G869&gt;=$H$19,G869&lt;=$I$19),AND(G869&gt;=$J$19,G869&lt;=$K$19),AND(G869&gt;=$L$19,G869&lt;=$M$19),AND(G869&gt;=$N$19,G869&lt;=$O$19),AND(G869&gt;=$P$19,G869&lt;=$Q$19),AND(G869&gt;=$R$19,G869&lt;=$S$19),AND(G869&gt;=$T$19,G869&lt;=$U$19)),IF(COUNTIF(I505:I868,"Plein traitement")=90,"Demi-traitement","Plein traitement"),IF(OR(AND(G869&gt;=$D$8,G869&lt;=$E$8),AND(G869&gt;=$F$8,G869&lt;=$G$8),AND(G869&gt;=$H$8,G869&lt;=$I$8),AND(G869&gt;=$J$8,G869&lt;=$K$8),AND(G869&gt;=$L$8,G869&lt;=$M$8),AND(G869&gt;=$N$8,G869&lt;=$O$8),AND(G869&gt;=$P$8,G869&lt;=$Q$8),AND(G869&gt;=$R$8,G869&lt;=$S$8),AND(G869&gt;=$T$8,G869&lt;=$U$8)),IF(COUNTIF($H$537:H869,"CMO")&gt;90,"Demi-traitement","Plein traitement"),""))</f>
        <v/>
      </c>
    </row>
    <row r="870" spans="7:9" x14ac:dyDescent="0.25">
      <c r="G870" s="1">
        <v>43434</v>
      </c>
      <c r="H870" t="str">
        <f t="shared" si="17"/>
        <v/>
      </c>
      <c r="I870" s="2" t="str">
        <f>IF(OR(AND(G870&gt;=$D$19,G870&lt;=$E$19),AND(G870&gt;=$F$19,G870&lt;=$G$19),AND(G870&gt;=$H$19,G870&lt;=$I$19),AND(G870&gt;=$J$19,G870&lt;=$K$19),AND(G870&gt;=$L$19,G870&lt;=$M$19),AND(G870&gt;=$N$19,G870&lt;=$O$19),AND(G870&gt;=$P$19,G870&lt;=$Q$19),AND(G870&gt;=$R$19,G870&lt;=$S$19),AND(G870&gt;=$T$19,G870&lt;=$U$19)),IF(COUNTIF(I506:I869,"Plein traitement")=90,"Demi-traitement","Plein traitement"),IF(OR(AND(G870&gt;=$D$8,G870&lt;=$E$8),AND(G870&gt;=$F$8,G870&lt;=$G$8),AND(G870&gt;=$H$8,G870&lt;=$I$8),AND(G870&gt;=$J$8,G870&lt;=$K$8),AND(G870&gt;=$L$8,G870&lt;=$M$8),AND(G870&gt;=$N$8,G870&lt;=$O$8),AND(G870&gt;=$P$8,G870&lt;=$Q$8),AND(G870&gt;=$R$8,G870&lt;=$S$8),AND(G870&gt;=$T$8,G870&lt;=$U$8)),IF(COUNTIF($H$537:H870,"CMO")&gt;90,"Demi-traitement","Plein traitement"),""))</f>
        <v/>
      </c>
    </row>
    <row r="871" spans="7:9" x14ac:dyDescent="0.25">
      <c r="G871" s="1">
        <v>43435</v>
      </c>
      <c r="H871" t="str">
        <f t="shared" si="17"/>
        <v/>
      </c>
      <c r="I871" s="2" t="str">
        <f>IF(OR(AND(G871&gt;=$D$19,G871&lt;=$E$19),AND(G871&gt;=$F$19,G871&lt;=$G$19),AND(G871&gt;=$H$19,G871&lt;=$I$19),AND(G871&gt;=$J$19,G871&lt;=$K$19),AND(G871&gt;=$L$19,G871&lt;=$M$19),AND(G871&gt;=$N$19,G871&lt;=$O$19),AND(G871&gt;=$P$19,G871&lt;=$Q$19),AND(G871&gt;=$R$19,G871&lt;=$S$19),AND(G871&gt;=$T$19,G871&lt;=$U$19)),IF(COUNTIF(I507:I870,"Plein traitement")=90,"Demi-traitement","Plein traitement"),IF(OR(AND(G871&gt;=$D$8,G871&lt;=$E$8),AND(G871&gt;=$F$8,G871&lt;=$G$8),AND(G871&gt;=$H$8,G871&lt;=$I$8),AND(G871&gt;=$J$8,G871&lt;=$K$8),AND(G871&gt;=$L$8,G871&lt;=$M$8),AND(G871&gt;=$N$8,G871&lt;=$O$8),AND(G871&gt;=$P$8,G871&lt;=$Q$8),AND(G871&gt;=$R$8,G871&lt;=$S$8),AND(G871&gt;=$T$8,G871&lt;=$U$8)),IF(COUNTIF($H$537:H871,"CMO")&gt;90,"Demi-traitement","Plein traitement"),""))</f>
        <v/>
      </c>
    </row>
    <row r="872" spans="7:9" x14ac:dyDescent="0.25">
      <c r="G872" s="1">
        <v>43436</v>
      </c>
      <c r="H872" t="str">
        <f t="shared" si="17"/>
        <v/>
      </c>
      <c r="I872" s="2" t="str">
        <f>IF(OR(AND(G872&gt;=$D$19,G872&lt;=$E$19),AND(G872&gt;=$F$19,G872&lt;=$G$19),AND(G872&gt;=$H$19,G872&lt;=$I$19),AND(G872&gt;=$J$19,G872&lt;=$K$19),AND(G872&gt;=$L$19,G872&lt;=$M$19),AND(G872&gt;=$N$19,G872&lt;=$O$19),AND(G872&gt;=$P$19,G872&lt;=$Q$19),AND(G872&gt;=$R$19,G872&lt;=$S$19),AND(G872&gt;=$T$19,G872&lt;=$U$19)),IF(COUNTIF(I508:I871,"Plein traitement")=90,"Demi-traitement","Plein traitement"),IF(OR(AND(G872&gt;=$D$8,G872&lt;=$E$8),AND(G872&gt;=$F$8,G872&lt;=$G$8),AND(G872&gt;=$H$8,G872&lt;=$I$8),AND(G872&gt;=$J$8,G872&lt;=$K$8),AND(G872&gt;=$L$8,G872&lt;=$M$8),AND(G872&gt;=$N$8,G872&lt;=$O$8),AND(G872&gt;=$P$8,G872&lt;=$Q$8),AND(G872&gt;=$R$8,G872&lt;=$S$8),AND(G872&gt;=$T$8,G872&lt;=$U$8)),IF(COUNTIF($H$537:H872,"CMO")&gt;90,"Demi-traitement","Plein traitement"),""))</f>
        <v/>
      </c>
    </row>
    <row r="873" spans="7:9" x14ac:dyDescent="0.25">
      <c r="G873" s="1">
        <v>43437</v>
      </c>
      <c r="H873" t="str">
        <f t="shared" si="17"/>
        <v/>
      </c>
      <c r="I873" s="2" t="str">
        <f>IF(OR(AND(G873&gt;=$D$19,G873&lt;=$E$19),AND(G873&gt;=$F$19,G873&lt;=$G$19),AND(G873&gt;=$H$19,G873&lt;=$I$19),AND(G873&gt;=$J$19,G873&lt;=$K$19),AND(G873&gt;=$L$19,G873&lt;=$M$19),AND(G873&gt;=$N$19,G873&lt;=$O$19),AND(G873&gt;=$P$19,G873&lt;=$Q$19),AND(G873&gt;=$R$19,G873&lt;=$S$19),AND(G873&gt;=$T$19,G873&lt;=$U$19)),IF(COUNTIF(I509:I872,"Plein traitement")=90,"Demi-traitement","Plein traitement"),IF(OR(AND(G873&gt;=$D$8,G873&lt;=$E$8),AND(G873&gt;=$F$8,G873&lt;=$G$8),AND(G873&gt;=$H$8,G873&lt;=$I$8),AND(G873&gt;=$J$8,G873&lt;=$K$8),AND(G873&gt;=$L$8,G873&lt;=$M$8),AND(G873&gt;=$N$8,G873&lt;=$O$8),AND(G873&gt;=$P$8,G873&lt;=$Q$8),AND(G873&gt;=$R$8,G873&lt;=$S$8),AND(G873&gt;=$T$8,G873&lt;=$U$8)),IF(COUNTIF($H$537:H873,"CMO")&gt;90,"Demi-traitement","Plein traitement"),""))</f>
        <v/>
      </c>
    </row>
    <row r="874" spans="7:9" x14ac:dyDescent="0.25">
      <c r="G874" s="1">
        <v>43438</v>
      </c>
      <c r="H874" t="str">
        <f t="shared" si="17"/>
        <v/>
      </c>
      <c r="I874" s="2" t="str">
        <f>IF(OR(AND(G874&gt;=$D$19,G874&lt;=$E$19),AND(G874&gt;=$F$19,G874&lt;=$G$19),AND(G874&gt;=$H$19,G874&lt;=$I$19),AND(G874&gt;=$J$19,G874&lt;=$K$19),AND(G874&gt;=$L$19,G874&lt;=$M$19),AND(G874&gt;=$N$19,G874&lt;=$O$19),AND(G874&gt;=$P$19,G874&lt;=$Q$19),AND(G874&gt;=$R$19,G874&lt;=$S$19),AND(G874&gt;=$T$19,G874&lt;=$U$19)),IF(COUNTIF(I510:I873,"Plein traitement")=90,"Demi-traitement","Plein traitement"),IF(OR(AND(G874&gt;=$D$8,G874&lt;=$E$8),AND(G874&gt;=$F$8,G874&lt;=$G$8),AND(G874&gt;=$H$8,G874&lt;=$I$8),AND(G874&gt;=$J$8,G874&lt;=$K$8),AND(G874&gt;=$L$8,G874&lt;=$M$8),AND(G874&gt;=$N$8,G874&lt;=$O$8),AND(G874&gt;=$P$8,G874&lt;=$Q$8),AND(G874&gt;=$R$8,G874&lt;=$S$8),AND(G874&gt;=$T$8,G874&lt;=$U$8)),IF(COUNTIF($H$537:H874,"CMO")&gt;90,"Demi-traitement","Plein traitement"),""))</f>
        <v/>
      </c>
    </row>
    <row r="875" spans="7:9" x14ac:dyDescent="0.25">
      <c r="G875" s="1">
        <v>43439</v>
      </c>
      <c r="H875" t="str">
        <f t="shared" si="17"/>
        <v/>
      </c>
      <c r="I875" s="2" t="str">
        <f>IF(OR(AND(G875&gt;=$D$19,G875&lt;=$E$19),AND(G875&gt;=$F$19,G875&lt;=$G$19),AND(G875&gt;=$H$19,G875&lt;=$I$19),AND(G875&gt;=$J$19,G875&lt;=$K$19),AND(G875&gt;=$L$19,G875&lt;=$M$19),AND(G875&gt;=$N$19,G875&lt;=$O$19),AND(G875&gt;=$P$19,G875&lt;=$Q$19),AND(G875&gt;=$R$19,G875&lt;=$S$19),AND(G875&gt;=$T$19,G875&lt;=$U$19)),IF(COUNTIF(I511:I874,"Plein traitement")=90,"Demi-traitement","Plein traitement"),IF(OR(AND(G875&gt;=$D$8,G875&lt;=$E$8),AND(G875&gt;=$F$8,G875&lt;=$G$8),AND(G875&gt;=$H$8,G875&lt;=$I$8),AND(G875&gt;=$J$8,G875&lt;=$K$8),AND(G875&gt;=$L$8,G875&lt;=$M$8),AND(G875&gt;=$N$8,G875&lt;=$O$8),AND(G875&gt;=$P$8,G875&lt;=$Q$8),AND(G875&gt;=$R$8,G875&lt;=$S$8),AND(G875&gt;=$T$8,G875&lt;=$U$8)),IF(COUNTIF($H$537:H875,"CMO")&gt;90,"Demi-traitement","Plein traitement"),""))</f>
        <v/>
      </c>
    </row>
    <row r="876" spans="7:9" x14ac:dyDescent="0.25">
      <c r="G876" s="1">
        <v>43440</v>
      </c>
      <c r="H876" t="str">
        <f t="shared" si="17"/>
        <v/>
      </c>
      <c r="I876" s="2" t="str">
        <f>IF(OR(AND(G876&gt;=$D$19,G876&lt;=$E$19),AND(G876&gt;=$F$19,G876&lt;=$G$19),AND(G876&gt;=$H$19,G876&lt;=$I$19),AND(G876&gt;=$J$19,G876&lt;=$K$19),AND(G876&gt;=$L$19,G876&lt;=$M$19),AND(G876&gt;=$N$19,G876&lt;=$O$19),AND(G876&gt;=$P$19,G876&lt;=$Q$19),AND(G876&gt;=$R$19,G876&lt;=$S$19),AND(G876&gt;=$T$19,G876&lt;=$U$19)),IF(COUNTIF(I512:I875,"Plein traitement")=90,"Demi-traitement","Plein traitement"),IF(OR(AND(G876&gt;=$D$8,G876&lt;=$E$8),AND(G876&gt;=$F$8,G876&lt;=$G$8),AND(G876&gt;=$H$8,G876&lt;=$I$8),AND(G876&gt;=$J$8,G876&lt;=$K$8),AND(G876&gt;=$L$8,G876&lt;=$M$8),AND(G876&gt;=$N$8,G876&lt;=$O$8),AND(G876&gt;=$P$8,G876&lt;=$Q$8),AND(G876&gt;=$R$8,G876&lt;=$S$8),AND(G876&gt;=$T$8,G876&lt;=$U$8)),IF(COUNTIF($H$537:H876,"CMO")&gt;90,"Demi-traitement","Plein traitement"),""))</f>
        <v/>
      </c>
    </row>
    <row r="877" spans="7:9" x14ac:dyDescent="0.25">
      <c r="G877" s="1">
        <v>43441</v>
      </c>
      <c r="H877" t="str">
        <f t="shared" si="17"/>
        <v/>
      </c>
      <c r="I877" s="2" t="str">
        <f>IF(OR(AND(G877&gt;=$D$19,G877&lt;=$E$19),AND(G877&gt;=$F$19,G877&lt;=$G$19),AND(G877&gt;=$H$19,G877&lt;=$I$19),AND(G877&gt;=$J$19,G877&lt;=$K$19),AND(G877&gt;=$L$19,G877&lt;=$M$19),AND(G877&gt;=$N$19,G877&lt;=$O$19),AND(G877&gt;=$P$19,G877&lt;=$Q$19),AND(G877&gt;=$R$19,G877&lt;=$S$19),AND(G877&gt;=$T$19,G877&lt;=$U$19)),IF(COUNTIF(I513:I876,"Plein traitement")=90,"Demi-traitement","Plein traitement"),IF(OR(AND(G877&gt;=$D$8,G877&lt;=$E$8),AND(G877&gt;=$F$8,G877&lt;=$G$8),AND(G877&gt;=$H$8,G877&lt;=$I$8),AND(G877&gt;=$J$8,G877&lt;=$K$8),AND(G877&gt;=$L$8,G877&lt;=$M$8),AND(G877&gt;=$N$8,G877&lt;=$O$8),AND(G877&gt;=$P$8,G877&lt;=$Q$8),AND(G877&gt;=$R$8,G877&lt;=$S$8),AND(G877&gt;=$T$8,G877&lt;=$U$8)),IF(COUNTIF($H$537:H877,"CMO")&gt;90,"Demi-traitement","Plein traitement"),""))</f>
        <v/>
      </c>
    </row>
    <row r="878" spans="7:9" x14ac:dyDescent="0.25">
      <c r="G878" s="1">
        <v>43442</v>
      </c>
      <c r="H878" t="str">
        <f t="shared" si="17"/>
        <v/>
      </c>
      <c r="I878" s="2" t="str">
        <f>IF(OR(AND(G878&gt;=$D$19,G878&lt;=$E$19),AND(G878&gt;=$F$19,G878&lt;=$G$19),AND(G878&gt;=$H$19,G878&lt;=$I$19),AND(G878&gt;=$J$19,G878&lt;=$K$19),AND(G878&gt;=$L$19,G878&lt;=$M$19),AND(G878&gt;=$N$19,G878&lt;=$O$19),AND(G878&gt;=$P$19,G878&lt;=$Q$19),AND(G878&gt;=$R$19,G878&lt;=$S$19),AND(G878&gt;=$T$19,G878&lt;=$U$19)),IF(COUNTIF(I514:I877,"Plein traitement")=90,"Demi-traitement","Plein traitement"),IF(OR(AND(G878&gt;=$D$8,G878&lt;=$E$8),AND(G878&gt;=$F$8,G878&lt;=$G$8),AND(G878&gt;=$H$8,G878&lt;=$I$8),AND(G878&gt;=$J$8,G878&lt;=$K$8),AND(G878&gt;=$L$8,G878&lt;=$M$8),AND(G878&gt;=$N$8,G878&lt;=$O$8),AND(G878&gt;=$P$8,G878&lt;=$Q$8),AND(G878&gt;=$R$8,G878&lt;=$S$8),AND(G878&gt;=$T$8,G878&lt;=$U$8)),IF(COUNTIF($H$537:H878,"CMO")&gt;90,"Demi-traitement","Plein traitement"),""))</f>
        <v/>
      </c>
    </row>
    <row r="879" spans="7:9" x14ac:dyDescent="0.25">
      <c r="G879" s="1">
        <v>43443</v>
      </c>
      <c r="H879" t="str">
        <f t="shared" si="17"/>
        <v/>
      </c>
      <c r="I879" s="2" t="str">
        <f>IF(OR(AND(G879&gt;=$D$19,G879&lt;=$E$19),AND(G879&gt;=$F$19,G879&lt;=$G$19),AND(G879&gt;=$H$19,G879&lt;=$I$19),AND(G879&gt;=$J$19,G879&lt;=$K$19),AND(G879&gt;=$L$19,G879&lt;=$M$19),AND(G879&gt;=$N$19,G879&lt;=$O$19),AND(G879&gt;=$P$19,G879&lt;=$Q$19),AND(G879&gt;=$R$19,G879&lt;=$S$19),AND(G879&gt;=$T$19,G879&lt;=$U$19)),IF(COUNTIF(I515:I878,"Plein traitement")=90,"Demi-traitement","Plein traitement"),IF(OR(AND(G879&gt;=$D$8,G879&lt;=$E$8),AND(G879&gt;=$F$8,G879&lt;=$G$8),AND(G879&gt;=$H$8,G879&lt;=$I$8),AND(G879&gt;=$J$8,G879&lt;=$K$8),AND(G879&gt;=$L$8,G879&lt;=$M$8),AND(G879&gt;=$N$8,G879&lt;=$O$8),AND(G879&gt;=$P$8,G879&lt;=$Q$8),AND(G879&gt;=$R$8,G879&lt;=$S$8),AND(G879&gt;=$T$8,G879&lt;=$U$8)),IF(COUNTIF($H$537:H879,"CMO")&gt;90,"Demi-traitement","Plein traitement"),""))</f>
        <v/>
      </c>
    </row>
    <row r="880" spans="7:9" x14ac:dyDescent="0.25">
      <c r="G880" s="1">
        <v>43444</v>
      </c>
      <c r="H880" t="str">
        <f t="shared" si="17"/>
        <v/>
      </c>
      <c r="I880" s="2" t="str">
        <f>IF(OR(AND(G880&gt;=$D$19,G880&lt;=$E$19),AND(G880&gt;=$F$19,G880&lt;=$G$19),AND(G880&gt;=$H$19,G880&lt;=$I$19),AND(G880&gt;=$J$19,G880&lt;=$K$19),AND(G880&gt;=$L$19,G880&lt;=$M$19),AND(G880&gt;=$N$19,G880&lt;=$O$19),AND(G880&gt;=$P$19,G880&lt;=$Q$19),AND(G880&gt;=$R$19,G880&lt;=$S$19),AND(G880&gt;=$T$19,G880&lt;=$U$19)),IF(COUNTIF(I516:I879,"Plein traitement")=90,"Demi-traitement","Plein traitement"),IF(OR(AND(G880&gt;=$D$8,G880&lt;=$E$8),AND(G880&gt;=$F$8,G880&lt;=$G$8),AND(G880&gt;=$H$8,G880&lt;=$I$8),AND(G880&gt;=$J$8,G880&lt;=$K$8),AND(G880&gt;=$L$8,G880&lt;=$M$8),AND(G880&gt;=$N$8,G880&lt;=$O$8),AND(G880&gt;=$P$8,G880&lt;=$Q$8),AND(G880&gt;=$R$8,G880&lt;=$S$8),AND(G880&gt;=$T$8,G880&lt;=$U$8)),IF(COUNTIF($H$537:H880,"CMO")&gt;90,"Demi-traitement","Plein traitement"),""))</f>
        <v/>
      </c>
    </row>
    <row r="881" spans="7:9" x14ac:dyDescent="0.25">
      <c r="G881" s="1">
        <v>43445</v>
      </c>
      <c r="H881" t="str">
        <f t="shared" si="17"/>
        <v/>
      </c>
      <c r="I881" s="2" t="str">
        <f>IF(OR(AND(G881&gt;=$D$19,G881&lt;=$E$19),AND(G881&gt;=$F$19,G881&lt;=$G$19),AND(G881&gt;=$H$19,G881&lt;=$I$19),AND(G881&gt;=$J$19,G881&lt;=$K$19),AND(G881&gt;=$L$19,G881&lt;=$M$19),AND(G881&gt;=$N$19,G881&lt;=$O$19),AND(G881&gt;=$P$19,G881&lt;=$Q$19),AND(G881&gt;=$R$19,G881&lt;=$S$19),AND(G881&gt;=$T$19,G881&lt;=$U$19)),IF(COUNTIF(I517:I880,"Plein traitement")=90,"Demi-traitement","Plein traitement"),IF(OR(AND(G881&gt;=$D$8,G881&lt;=$E$8),AND(G881&gt;=$F$8,G881&lt;=$G$8),AND(G881&gt;=$H$8,G881&lt;=$I$8),AND(G881&gt;=$J$8,G881&lt;=$K$8),AND(G881&gt;=$L$8,G881&lt;=$M$8),AND(G881&gt;=$N$8,G881&lt;=$O$8),AND(G881&gt;=$P$8,G881&lt;=$Q$8),AND(G881&gt;=$R$8,G881&lt;=$S$8),AND(G881&gt;=$T$8,G881&lt;=$U$8)),IF(COUNTIF($H$537:H881,"CMO")&gt;90,"Demi-traitement","Plein traitement"),""))</f>
        <v/>
      </c>
    </row>
    <row r="882" spans="7:9" x14ac:dyDescent="0.25">
      <c r="G882" s="1">
        <v>43446</v>
      </c>
      <c r="H882" t="str">
        <f t="shared" si="17"/>
        <v/>
      </c>
      <c r="I882" s="2" t="str">
        <f>IF(OR(AND(G882&gt;=$D$19,G882&lt;=$E$19),AND(G882&gt;=$F$19,G882&lt;=$G$19),AND(G882&gt;=$H$19,G882&lt;=$I$19),AND(G882&gt;=$J$19,G882&lt;=$K$19),AND(G882&gt;=$L$19,G882&lt;=$M$19),AND(G882&gt;=$N$19,G882&lt;=$O$19),AND(G882&gt;=$P$19,G882&lt;=$Q$19),AND(G882&gt;=$R$19,G882&lt;=$S$19),AND(G882&gt;=$T$19,G882&lt;=$U$19)),IF(COUNTIF(I518:I881,"Plein traitement")=90,"Demi-traitement","Plein traitement"),IF(OR(AND(G882&gt;=$D$8,G882&lt;=$E$8),AND(G882&gt;=$F$8,G882&lt;=$G$8),AND(G882&gt;=$H$8,G882&lt;=$I$8),AND(G882&gt;=$J$8,G882&lt;=$K$8),AND(G882&gt;=$L$8,G882&lt;=$M$8),AND(G882&gt;=$N$8,G882&lt;=$O$8),AND(G882&gt;=$P$8,G882&lt;=$Q$8),AND(G882&gt;=$R$8,G882&lt;=$S$8),AND(G882&gt;=$T$8,G882&lt;=$U$8)),IF(COUNTIF($H$537:H882,"CMO")&gt;90,"Demi-traitement","Plein traitement"),""))</f>
        <v/>
      </c>
    </row>
    <row r="883" spans="7:9" x14ac:dyDescent="0.25">
      <c r="G883" s="1">
        <v>43447</v>
      </c>
      <c r="H883" t="str">
        <f t="shared" si="17"/>
        <v/>
      </c>
      <c r="I883" s="2" t="str">
        <f>IF(OR(AND(G883&gt;=$D$19,G883&lt;=$E$19),AND(G883&gt;=$F$19,G883&lt;=$G$19),AND(G883&gt;=$H$19,G883&lt;=$I$19),AND(G883&gt;=$J$19,G883&lt;=$K$19),AND(G883&gt;=$L$19,G883&lt;=$M$19),AND(G883&gt;=$N$19,G883&lt;=$O$19),AND(G883&gt;=$P$19,G883&lt;=$Q$19),AND(G883&gt;=$R$19,G883&lt;=$S$19),AND(G883&gt;=$T$19,G883&lt;=$U$19)),IF(COUNTIF(I519:I882,"Plein traitement")=90,"Demi-traitement","Plein traitement"),IF(OR(AND(G883&gt;=$D$8,G883&lt;=$E$8),AND(G883&gt;=$F$8,G883&lt;=$G$8),AND(G883&gt;=$H$8,G883&lt;=$I$8),AND(G883&gt;=$J$8,G883&lt;=$K$8),AND(G883&gt;=$L$8,G883&lt;=$M$8),AND(G883&gt;=$N$8,G883&lt;=$O$8),AND(G883&gt;=$P$8,G883&lt;=$Q$8),AND(G883&gt;=$R$8,G883&lt;=$S$8),AND(G883&gt;=$T$8,G883&lt;=$U$8)),IF(COUNTIF($H$537:H883,"CMO")&gt;90,"Demi-traitement","Plein traitement"),""))</f>
        <v/>
      </c>
    </row>
    <row r="884" spans="7:9" x14ac:dyDescent="0.25">
      <c r="G884" s="1">
        <v>43448</v>
      </c>
      <c r="H884" t="str">
        <f t="shared" si="17"/>
        <v/>
      </c>
      <c r="I884" s="2" t="str">
        <f>IF(OR(AND(G884&gt;=$D$19,G884&lt;=$E$19),AND(G884&gt;=$F$19,G884&lt;=$G$19),AND(G884&gt;=$H$19,G884&lt;=$I$19),AND(G884&gt;=$J$19,G884&lt;=$K$19),AND(G884&gt;=$L$19,G884&lt;=$M$19),AND(G884&gt;=$N$19,G884&lt;=$O$19),AND(G884&gt;=$P$19,G884&lt;=$Q$19),AND(G884&gt;=$R$19,G884&lt;=$S$19),AND(G884&gt;=$T$19,G884&lt;=$U$19)),IF(COUNTIF(I520:I883,"Plein traitement")=90,"Demi-traitement","Plein traitement"),IF(OR(AND(G884&gt;=$D$8,G884&lt;=$E$8),AND(G884&gt;=$F$8,G884&lt;=$G$8),AND(G884&gt;=$H$8,G884&lt;=$I$8),AND(G884&gt;=$J$8,G884&lt;=$K$8),AND(G884&gt;=$L$8,G884&lt;=$M$8),AND(G884&gt;=$N$8,G884&lt;=$O$8),AND(G884&gt;=$P$8,G884&lt;=$Q$8),AND(G884&gt;=$R$8,G884&lt;=$S$8),AND(G884&gt;=$T$8,G884&lt;=$U$8)),IF(COUNTIF($H$537:H884,"CMO")&gt;90,"Demi-traitement","Plein traitement"),""))</f>
        <v/>
      </c>
    </row>
    <row r="885" spans="7:9" x14ac:dyDescent="0.25">
      <c r="G885" s="1">
        <v>43449</v>
      </c>
      <c r="H885" t="str">
        <f t="shared" ref="H885:H948" si="18">IF(OR(AND(G885&gt;=$D$8,G885&lt;=$E$8),AND(G885&gt;=$F$8,G885&lt;=$G$8),AND(G885&gt;=$H$8,G885&lt;=$I$8),AND(G885&gt;=$J$8,G885&lt;=$K$8),AND(G885&gt;=$L$8,G885&lt;=$M$8),AND(G885&gt;=$N$8,G885&lt;=$O$8),AND(G885&gt;=$P$8,G885&lt;=$Q$8),AND(G885&gt;=$R$8,G885&lt;=$S$8),AND(G885&gt;=$T$8,G885&lt;=$U$8)),"CMO","")</f>
        <v/>
      </c>
      <c r="I885" s="2" t="str">
        <f>IF(OR(AND(G885&gt;=$D$19,G885&lt;=$E$19),AND(G885&gt;=$F$19,G885&lt;=$G$19),AND(G885&gt;=$H$19,G885&lt;=$I$19),AND(G885&gt;=$J$19,G885&lt;=$K$19),AND(G885&gt;=$L$19,G885&lt;=$M$19),AND(G885&gt;=$N$19,G885&lt;=$O$19),AND(G885&gt;=$P$19,G885&lt;=$Q$19),AND(G885&gt;=$R$19,G885&lt;=$S$19),AND(G885&gt;=$T$19,G885&lt;=$U$19)),IF(COUNTIF(I521:I884,"Plein traitement")=90,"Demi-traitement","Plein traitement"),IF(OR(AND(G885&gt;=$D$8,G885&lt;=$E$8),AND(G885&gt;=$F$8,G885&lt;=$G$8),AND(G885&gt;=$H$8,G885&lt;=$I$8),AND(G885&gt;=$J$8,G885&lt;=$K$8),AND(G885&gt;=$L$8,G885&lt;=$M$8),AND(G885&gt;=$N$8,G885&lt;=$O$8),AND(G885&gt;=$P$8,G885&lt;=$Q$8),AND(G885&gt;=$R$8,G885&lt;=$S$8),AND(G885&gt;=$T$8,G885&lt;=$U$8)),IF(COUNTIF($H$537:H885,"CMO")&gt;90,"Demi-traitement","Plein traitement"),""))</f>
        <v/>
      </c>
    </row>
    <row r="886" spans="7:9" x14ac:dyDescent="0.25">
      <c r="G886" s="1">
        <v>43450</v>
      </c>
      <c r="H886" t="str">
        <f t="shared" si="18"/>
        <v/>
      </c>
      <c r="I886" s="2" t="str">
        <f>IF(OR(AND(G886&gt;=$D$19,G886&lt;=$E$19),AND(G886&gt;=$F$19,G886&lt;=$G$19),AND(G886&gt;=$H$19,G886&lt;=$I$19),AND(G886&gt;=$J$19,G886&lt;=$K$19),AND(G886&gt;=$L$19,G886&lt;=$M$19),AND(G886&gt;=$N$19,G886&lt;=$O$19),AND(G886&gt;=$P$19,G886&lt;=$Q$19),AND(G886&gt;=$R$19,G886&lt;=$S$19),AND(G886&gt;=$T$19,G886&lt;=$U$19)),IF(COUNTIF(I522:I885,"Plein traitement")=90,"Demi-traitement","Plein traitement"),IF(OR(AND(G886&gt;=$D$8,G886&lt;=$E$8),AND(G886&gt;=$F$8,G886&lt;=$G$8),AND(G886&gt;=$H$8,G886&lt;=$I$8),AND(G886&gt;=$J$8,G886&lt;=$K$8),AND(G886&gt;=$L$8,G886&lt;=$M$8),AND(G886&gt;=$N$8,G886&lt;=$O$8),AND(G886&gt;=$P$8,G886&lt;=$Q$8),AND(G886&gt;=$R$8,G886&lt;=$S$8),AND(G886&gt;=$T$8,G886&lt;=$U$8)),IF(COUNTIF($H$537:H886,"CMO")&gt;90,"Demi-traitement","Plein traitement"),""))</f>
        <v/>
      </c>
    </row>
    <row r="887" spans="7:9" x14ac:dyDescent="0.25">
      <c r="G887" s="1">
        <v>43451</v>
      </c>
      <c r="H887" t="str">
        <f t="shared" si="18"/>
        <v/>
      </c>
      <c r="I887" s="2" t="str">
        <f>IF(OR(AND(G887&gt;=$D$19,G887&lt;=$E$19),AND(G887&gt;=$F$19,G887&lt;=$G$19),AND(G887&gt;=$H$19,G887&lt;=$I$19),AND(G887&gt;=$J$19,G887&lt;=$K$19),AND(G887&gt;=$L$19,G887&lt;=$M$19),AND(G887&gt;=$N$19,G887&lt;=$O$19),AND(G887&gt;=$P$19,G887&lt;=$Q$19),AND(G887&gt;=$R$19,G887&lt;=$S$19),AND(G887&gt;=$T$19,G887&lt;=$U$19)),IF(COUNTIF(I523:I886,"Plein traitement")=90,"Demi-traitement","Plein traitement"),IF(OR(AND(G887&gt;=$D$8,G887&lt;=$E$8),AND(G887&gt;=$F$8,G887&lt;=$G$8),AND(G887&gt;=$H$8,G887&lt;=$I$8),AND(G887&gt;=$J$8,G887&lt;=$K$8),AND(G887&gt;=$L$8,G887&lt;=$M$8),AND(G887&gt;=$N$8,G887&lt;=$O$8),AND(G887&gt;=$P$8,G887&lt;=$Q$8),AND(G887&gt;=$R$8,G887&lt;=$S$8),AND(G887&gt;=$T$8,G887&lt;=$U$8)),IF(COUNTIF($H$537:H887,"CMO")&gt;90,"Demi-traitement","Plein traitement"),""))</f>
        <v/>
      </c>
    </row>
    <row r="888" spans="7:9" x14ac:dyDescent="0.25">
      <c r="G888" s="1">
        <v>43452</v>
      </c>
      <c r="H888" t="str">
        <f t="shared" si="18"/>
        <v/>
      </c>
      <c r="I888" s="2" t="str">
        <f>IF(OR(AND(G888&gt;=$D$19,G888&lt;=$E$19),AND(G888&gt;=$F$19,G888&lt;=$G$19),AND(G888&gt;=$H$19,G888&lt;=$I$19),AND(G888&gt;=$J$19,G888&lt;=$K$19),AND(G888&gt;=$L$19,G888&lt;=$M$19),AND(G888&gt;=$N$19,G888&lt;=$O$19),AND(G888&gt;=$P$19,G888&lt;=$Q$19),AND(G888&gt;=$R$19,G888&lt;=$S$19),AND(G888&gt;=$T$19,G888&lt;=$U$19)),IF(COUNTIF(I524:I887,"Plein traitement")=90,"Demi-traitement","Plein traitement"),IF(OR(AND(G888&gt;=$D$8,G888&lt;=$E$8),AND(G888&gt;=$F$8,G888&lt;=$G$8),AND(G888&gt;=$H$8,G888&lt;=$I$8),AND(G888&gt;=$J$8,G888&lt;=$K$8),AND(G888&gt;=$L$8,G888&lt;=$M$8),AND(G888&gt;=$N$8,G888&lt;=$O$8),AND(G888&gt;=$P$8,G888&lt;=$Q$8),AND(G888&gt;=$R$8,G888&lt;=$S$8),AND(G888&gt;=$T$8,G888&lt;=$U$8)),IF(COUNTIF($H$537:H888,"CMO")&gt;90,"Demi-traitement","Plein traitement"),""))</f>
        <v/>
      </c>
    </row>
    <row r="889" spans="7:9" x14ac:dyDescent="0.25">
      <c r="G889" s="1">
        <v>43453</v>
      </c>
      <c r="H889" t="str">
        <f t="shared" si="18"/>
        <v/>
      </c>
      <c r="I889" s="2" t="str">
        <f>IF(OR(AND(G889&gt;=$D$19,G889&lt;=$E$19),AND(G889&gt;=$F$19,G889&lt;=$G$19),AND(G889&gt;=$H$19,G889&lt;=$I$19),AND(G889&gt;=$J$19,G889&lt;=$K$19),AND(G889&gt;=$L$19,G889&lt;=$M$19),AND(G889&gt;=$N$19,G889&lt;=$O$19),AND(G889&gt;=$P$19,G889&lt;=$Q$19),AND(G889&gt;=$R$19,G889&lt;=$S$19),AND(G889&gt;=$T$19,G889&lt;=$U$19)),IF(COUNTIF(I525:I888,"Plein traitement")=90,"Demi-traitement","Plein traitement"),IF(OR(AND(G889&gt;=$D$8,G889&lt;=$E$8),AND(G889&gt;=$F$8,G889&lt;=$G$8),AND(G889&gt;=$H$8,G889&lt;=$I$8),AND(G889&gt;=$J$8,G889&lt;=$K$8),AND(G889&gt;=$L$8,G889&lt;=$M$8),AND(G889&gt;=$N$8,G889&lt;=$O$8),AND(G889&gt;=$P$8,G889&lt;=$Q$8),AND(G889&gt;=$R$8,G889&lt;=$S$8),AND(G889&gt;=$T$8,G889&lt;=$U$8)),IF(COUNTIF($H$537:H889,"CMO")&gt;90,"Demi-traitement","Plein traitement"),""))</f>
        <v/>
      </c>
    </row>
    <row r="890" spans="7:9" x14ac:dyDescent="0.25">
      <c r="G890" s="1">
        <v>43454</v>
      </c>
      <c r="H890" t="str">
        <f t="shared" si="18"/>
        <v/>
      </c>
      <c r="I890" s="2" t="str">
        <f>IF(OR(AND(G890&gt;=$D$19,G890&lt;=$E$19),AND(G890&gt;=$F$19,G890&lt;=$G$19),AND(G890&gt;=$H$19,G890&lt;=$I$19),AND(G890&gt;=$J$19,G890&lt;=$K$19),AND(G890&gt;=$L$19,G890&lt;=$M$19),AND(G890&gt;=$N$19,G890&lt;=$O$19),AND(G890&gt;=$P$19,G890&lt;=$Q$19),AND(G890&gt;=$R$19,G890&lt;=$S$19),AND(G890&gt;=$T$19,G890&lt;=$U$19)),IF(COUNTIF(I526:I889,"Plein traitement")=90,"Demi-traitement","Plein traitement"),IF(OR(AND(G890&gt;=$D$8,G890&lt;=$E$8),AND(G890&gt;=$F$8,G890&lt;=$G$8),AND(G890&gt;=$H$8,G890&lt;=$I$8),AND(G890&gt;=$J$8,G890&lt;=$K$8),AND(G890&gt;=$L$8,G890&lt;=$M$8),AND(G890&gt;=$N$8,G890&lt;=$O$8),AND(G890&gt;=$P$8,G890&lt;=$Q$8),AND(G890&gt;=$R$8,G890&lt;=$S$8),AND(G890&gt;=$T$8,G890&lt;=$U$8)),IF(COUNTIF($H$537:H890,"CMO")&gt;90,"Demi-traitement","Plein traitement"),""))</f>
        <v/>
      </c>
    </row>
    <row r="891" spans="7:9" x14ac:dyDescent="0.25">
      <c r="G891" s="1">
        <v>43455</v>
      </c>
      <c r="H891" t="str">
        <f t="shared" si="18"/>
        <v/>
      </c>
      <c r="I891" s="2" t="str">
        <f>IF(OR(AND(G891&gt;=$D$19,G891&lt;=$E$19),AND(G891&gt;=$F$19,G891&lt;=$G$19),AND(G891&gt;=$H$19,G891&lt;=$I$19),AND(G891&gt;=$J$19,G891&lt;=$K$19),AND(G891&gt;=$L$19,G891&lt;=$M$19),AND(G891&gt;=$N$19,G891&lt;=$O$19),AND(G891&gt;=$P$19,G891&lt;=$Q$19),AND(G891&gt;=$R$19,G891&lt;=$S$19),AND(G891&gt;=$T$19,G891&lt;=$U$19)),IF(COUNTIF(I527:I890,"Plein traitement")=90,"Demi-traitement","Plein traitement"),IF(OR(AND(G891&gt;=$D$8,G891&lt;=$E$8),AND(G891&gt;=$F$8,G891&lt;=$G$8),AND(G891&gt;=$H$8,G891&lt;=$I$8),AND(G891&gt;=$J$8,G891&lt;=$K$8),AND(G891&gt;=$L$8,G891&lt;=$M$8),AND(G891&gt;=$N$8,G891&lt;=$O$8),AND(G891&gt;=$P$8,G891&lt;=$Q$8),AND(G891&gt;=$R$8,G891&lt;=$S$8),AND(G891&gt;=$T$8,G891&lt;=$U$8)),IF(COUNTIF($H$537:H891,"CMO")&gt;90,"Demi-traitement","Plein traitement"),""))</f>
        <v/>
      </c>
    </row>
    <row r="892" spans="7:9" x14ac:dyDescent="0.25">
      <c r="G892" s="1">
        <v>43456</v>
      </c>
      <c r="H892" t="str">
        <f t="shared" si="18"/>
        <v/>
      </c>
      <c r="I892" s="2" t="str">
        <f>IF(OR(AND(G892&gt;=$D$19,G892&lt;=$E$19),AND(G892&gt;=$F$19,G892&lt;=$G$19),AND(G892&gt;=$H$19,G892&lt;=$I$19),AND(G892&gt;=$J$19,G892&lt;=$K$19),AND(G892&gt;=$L$19,G892&lt;=$M$19),AND(G892&gt;=$N$19,G892&lt;=$O$19),AND(G892&gt;=$P$19,G892&lt;=$Q$19),AND(G892&gt;=$R$19,G892&lt;=$S$19),AND(G892&gt;=$T$19,G892&lt;=$U$19)),IF(COUNTIF(I528:I891,"Plein traitement")=90,"Demi-traitement","Plein traitement"),IF(OR(AND(G892&gt;=$D$8,G892&lt;=$E$8),AND(G892&gt;=$F$8,G892&lt;=$G$8),AND(G892&gt;=$H$8,G892&lt;=$I$8),AND(G892&gt;=$J$8,G892&lt;=$K$8),AND(G892&gt;=$L$8,G892&lt;=$M$8),AND(G892&gt;=$N$8,G892&lt;=$O$8),AND(G892&gt;=$P$8,G892&lt;=$Q$8),AND(G892&gt;=$R$8,G892&lt;=$S$8),AND(G892&gt;=$T$8,G892&lt;=$U$8)),IF(COUNTIF($H$537:H892,"CMO")&gt;90,"Demi-traitement","Plein traitement"),""))</f>
        <v/>
      </c>
    </row>
    <row r="893" spans="7:9" x14ac:dyDescent="0.25">
      <c r="G893" s="1">
        <v>43457</v>
      </c>
      <c r="H893" t="str">
        <f t="shared" si="18"/>
        <v/>
      </c>
      <c r="I893" s="2" t="str">
        <f>IF(OR(AND(G893&gt;=$D$19,G893&lt;=$E$19),AND(G893&gt;=$F$19,G893&lt;=$G$19),AND(G893&gt;=$H$19,G893&lt;=$I$19),AND(G893&gt;=$J$19,G893&lt;=$K$19),AND(G893&gt;=$L$19,G893&lt;=$M$19),AND(G893&gt;=$N$19,G893&lt;=$O$19),AND(G893&gt;=$P$19,G893&lt;=$Q$19),AND(G893&gt;=$R$19,G893&lt;=$S$19),AND(G893&gt;=$T$19,G893&lt;=$U$19)),IF(COUNTIF(I529:I892,"Plein traitement")=90,"Demi-traitement","Plein traitement"),IF(OR(AND(G893&gt;=$D$8,G893&lt;=$E$8),AND(G893&gt;=$F$8,G893&lt;=$G$8),AND(G893&gt;=$H$8,G893&lt;=$I$8),AND(G893&gt;=$J$8,G893&lt;=$K$8),AND(G893&gt;=$L$8,G893&lt;=$M$8),AND(G893&gt;=$N$8,G893&lt;=$O$8),AND(G893&gt;=$P$8,G893&lt;=$Q$8),AND(G893&gt;=$R$8,G893&lt;=$S$8),AND(G893&gt;=$T$8,G893&lt;=$U$8)),IF(COUNTIF($H$537:H893,"CMO")&gt;90,"Demi-traitement","Plein traitement"),""))</f>
        <v/>
      </c>
    </row>
    <row r="894" spans="7:9" x14ac:dyDescent="0.25">
      <c r="G894" s="1">
        <v>43458</v>
      </c>
      <c r="H894" t="str">
        <f t="shared" si="18"/>
        <v/>
      </c>
      <c r="I894" s="2" t="str">
        <f>IF(OR(AND(G894&gt;=$D$19,G894&lt;=$E$19),AND(G894&gt;=$F$19,G894&lt;=$G$19),AND(G894&gt;=$H$19,G894&lt;=$I$19),AND(G894&gt;=$J$19,G894&lt;=$K$19),AND(G894&gt;=$L$19,G894&lt;=$M$19),AND(G894&gt;=$N$19,G894&lt;=$O$19),AND(G894&gt;=$P$19,G894&lt;=$Q$19),AND(G894&gt;=$R$19,G894&lt;=$S$19),AND(G894&gt;=$T$19,G894&lt;=$U$19)),IF(COUNTIF(I530:I893,"Plein traitement")=90,"Demi-traitement","Plein traitement"),IF(OR(AND(G894&gt;=$D$8,G894&lt;=$E$8),AND(G894&gt;=$F$8,G894&lt;=$G$8),AND(G894&gt;=$H$8,G894&lt;=$I$8),AND(G894&gt;=$J$8,G894&lt;=$K$8),AND(G894&gt;=$L$8,G894&lt;=$M$8),AND(G894&gt;=$N$8,G894&lt;=$O$8),AND(G894&gt;=$P$8,G894&lt;=$Q$8),AND(G894&gt;=$R$8,G894&lt;=$S$8),AND(G894&gt;=$T$8,G894&lt;=$U$8)),IF(COUNTIF($H$537:H894,"CMO")&gt;90,"Demi-traitement","Plein traitement"),""))</f>
        <v/>
      </c>
    </row>
    <row r="895" spans="7:9" x14ac:dyDescent="0.25">
      <c r="G895" s="1">
        <v>43459</v>
      </c>
      <c r="H895" t="str">
        <f t="shared" si="18"/>
        <v/>
      </c>
      <c r="I895" s="2" t="str">
        <f>IF(OR(AND(G895&gt;=$D$19,G895&lt;=$E$19),AND(G895&gt;=$F$19,G895&lt;=$G$19),AND(G895&gt;=$H$19,G895&lt;=$I$19),AND(G895&gt;=$J$19,G895&lt;=$K$19),AND(G895&gt;=$L$19,G895&lt;=$M$19),AND(G895&gt;=$N$19,G895&lt;=$O$19),AND(G895&gt;=$P$19,G895&lt;=$Q$19),AND(G895&gt;=$R$19,G895&lt;=$S$19),AND(G895&gt;=$T$19,G895&lt;=$U$19)),IF(COUNTIF(I531:I894,"Plein traitement")=90,"Demi-traitement","Plein traitement"),IF(OR(AND(G895&gt;=$D$8,G895&lt;=$E$8),AND(G895&gt;=$F$8,G895&lt;=$G$8),AND(G895&gt;=$H$8,G895&lt;=$I$8),AND(G895&gt;=$J$8,G895&lt;=$K$8),AND(G895&gt;=$L$8,G895&lt;=$M$8),AND(G895&gt;=$N$8,G895&lt;=$O$8),AND(G895&gt;=$P$8,G895&lt;=$Q$8),AND(G895&gt;=$R$8,G895&lt;=$S$8),AND(G895&gt;=$T$8,G895&lt;=$U$8)),IF(COUNTIF($H$537:H895,"CMO")&gt;90,"Demi-traitement","Plein traitement"),""))</f>
        <v/>
      </c>
    </row>
    <row r="896" spans="7:9" x14ac:dyDescent="0.25">
      <c r="G896" s="1">
        <v>43460</v>
      </c>
      <c r="H896" t="str">
        <f t="shared" si="18"/>
        <v/>
      </c>
      <c r="I896" s="2" t="str">
        <f>IF(OR(AND(G896&gt;=$D$19,G896&lt;=$E$19),AND(G896&gt;=$F$19,G896&lt;=$G$19),AND(G896&gt;=$H$19,G896&lt;=$I$19),AND(G896&gt;=$J$19,G896&lt;=$K$19),AND(G896&gt;=$L$19,G896&lt;=$M$19),AND(G896&gt;=$N$19,G896&lt;=$O$19),AND(G896&gt;=$P$19,G896&lt;=$Q$19),AND(G896&gt;=$R$19,G896&lt;=$S$19),AND(G896&gt;=$T$19,G896&lt;=$U$19)),IF(COUNTIF(I532:I895,"Plein traitement")=90,"Demi-traitement","Plein traitement"),IF(OR(AND(G896&gt;=$D$8,G896&lt;=$E$8),AND(G896&gt;=$F$8,G896&lt;=$G$8),AND(G896&gt;=$H$8,G896&lt;=$I$8),AND(G896&gt;=$J$8,G896&lt;=$K$8),AND(G896&gt;=$L$8,G896&lt;=$M$8),AND(G896&gt;=$N$8,G896&lt;=$O$8),AND(G896&gt;=$P$8,G896&lt;=$Q$8),AND(G896&gt;=$R$8,G896&lt;=$S$8),AND(G896&gt;=$T$8,G896&lt;=$U$8)),IF(COUNTIF($H$537:H896,"CMO")&gt;90,"Demi-traitement","Plein traitement"),""))</f>
        <v/>
      </c>
    </row>
    <row r="897" spans="7:9" x14ac:dyDescent="0.25">
      <c r="G897" s="1">
        <v>43461</v>
      </c>
      <c r="H897" t="str">
        <f t="shared" si="18"/>
        <v/>
      </c>
      <c r="I897" s="2" t="str">
        <f>IF(OR(AND(G897&gt;=$D$19,G897&lt;=$E$19),AND(G897&gt;=$F$19,G897&lt;=$G$19),AND(G897&gt;=$H$19,G897&lt;=$I$19),AND(G897&gt;=$J$19,G897&lt;=$K$19),AND(G897&gt;=$L$19,G897&lt;=$M$19),AND(G897&gt;=$N$19,G897&lt;=$O$19),AND(G897&gt;=$P$19,G897&lt;=$Q$19),AND(G897&gt;=$R$19,G897&lt;=$S$19),AND(G897&gt;=$T$19,G897&lt;=$U$19)),IF(COUNTIF(I533:I896,"Plein traitement")=90,"Demi-traitement","Plein traitement"),IF(OR(AND(G897&gt;=$D$8,G897&lt;=$E$8),AND(G897&gt;=$F$8,G897&lt;=$G$8),AND(G897&gt;=$H$8,G897&lt;=$I$8),AND(G897&gt;=$J$8,G897&lt;=$K$8),AND(G897&gt;=$L$8,G897&lt;=$M$8),AND(G897&gt;=$N$8,G897&lt;=$O$8),AND(G897&gt;=$P$8,G897&lt;=$Q$8),AND(G897&gt;=$R$8,G897&lt;=$S$8),AND(G897&gt;=$T$8,G897&lt;=$U$8)),IF(COUNTIF($H$537:H897,"CMO")&gt;90,"Demi-traitement","Plein traitement"),""))</f>
        <v/>
      </c>
    </row>
    <row r="898" spans="7:9" x14ac:dyDescent="0.25">
      <c r="G898" s="1">
        <v>43462</v>
      </c>
      <c r="H898" t="str">
        <f t="shared" si="18"/>
        <v/>
      </c>
      <c r="I898" s="2" t="str">
        <f>IF(OR(AND(G898&gt;=$D$19,G898&lt;=$E$19),AND(G898&gt;=$F$19,G898&lt;=$G$19),AND(G898&gt;=$H$19,G898&lt;=$I$19),AND(G898&gt;=$J$19,G898&lt;=$K$19),AND(G898&gt;=$L$19,G898&lt;=$M$19),AND(G898&gt;=$N$19,G898&lt;=$O$19),AND(G898&gt;=$P$19,G898&lt;=$Q$19),AND(G898&gt;=$R$19,G898&lt;=$S$19),AND(G898&gt;=$T$19,G898&lt;=$U$19)),IF(COUNTIF(I534:I897,"Plein traitement")=90,"Demi-traitement","Plein traitement"),IF(OR(AND(G898&gt;=$D$8,G898&lt;=$E$8),AND(G898&gt;=$F$8,G898&lt;=$G$8),AND(G898&gt;=$H$8,G898&lt;=$I$8),AND(G898&gt;=$J$8,G898&lt;=$K$8),AND(G898&gt;=$L$8,G898&lt;=$M$8),AND(G898&gt;=$N$8,G898&lt;=$O$8),AND(G898&gt;=$P$8,G898&lt;=$Q$8),AND(G898&gt;=$R$8,G898&lt;=$S$8),AND(G898&gt;=$T$8,G898&lt;=$U$8)),IF(COUNTIF($H$537:H898,"CMO")&gt;90,"Demi-traitement","Plein traitement"),""))</f>
        <v/>
      </c>
    </row>
    <row r="899" spans="7:9" x14ac:dyDescent="0.25">
      <c r="G899" s="1">
        <v>43463</v>
      </c>
      <c r="H899" t="str">
        <f t="shared" si="18"/>
        <v/>
      </c>
      <c r="I899" s="2" t="str">
        <f>IF(OR(AND(G899&gt;=$D$19,G899&lt;=$E$19),AND(G899&gt;=$F$19,G899&lt;=$G$19),AND(G899&gt;=$H$19,G899&lt;=$I$19),AND(G899&gt;=$J$19,G899&lt;=$K$19),AND(G899&gt;=$L$19,G899&lt;=$M$19),AND(G899&gt;=$N$19,G899&lt;=$O$19),AND(G899&gt;=$P$19,G899&lt;=$Q$19),AND(G899&gt;=$R$19,G899&lt;=$S$19),AND(G899&gt;=$T$19,G899&lt;=$U$19)),IF(COUNTIF(I535:I898,"Plein traitement")=90,"Demi-traitement","Plein traitement"),IF(OR(AND(G899&gt;=$D$8,G899&lt;=$E$8),AND(G899&gt;=$F$8,G899&lt;=$G$8),AND(G899&gt;=$H$8,G899&lt;=$I$8),AND(G899&gt;=$J$8,G899&lt;=$K$8),AND(G899&gt;=$L$8,G899&lt;=$M$8),AND(G899&gt;=$N$8,G899&lt;=$O$8),AND(G899&gt;=$P$8,G899&lt;=$Q$8),AND(G899&gt;=$R$8,G899&lt;=$S$8),AND(G899&gt;=$T$8,G899&lt;=$U$8)),IF(COUNTIF($H$537:H899,"CMO")&gt;90,"Demi-traitement","Plein traitement"),""))</f>
        <v/>
      </c>
    </row>
    <row r="900" spans="7:9" x14ac:dyDescent="0.25">
      <c r="G900" s="1">
        <v>43464</v>
      </c>
      <c r="H900" t="str">
        <f t="shared" si="18"/>
        <v/>
      </c>
      <c r="I900" s="2" t="str">
        <f>IF(OR(AND(G900&gt;=$D$19,G900&lt;=$E$19),AND(G900&gt;=$F$19,G900&lt;=$G$19),AND(G900&gt;=$H$19,G900&lt;=$I$19),AND(G900&gt;=$J$19,G900&lt;=$K$19),AND(G900&gt;=$L$19,G900&lt;=$M$19),AND(G900&gt;=$N$19,G900&lt;=$O$19),AND(G900&gt;=$P$19,G900&lt;=$Q$19),AND(G900&gt;=$R$19,G900&lt;=$S$19),AND(G900&gt;=$T$19,G900&lt;=$U$19)),IF(COUNTIF(I536:I899,"Plein traitement")=90,"Demi-traitement","Plein traitement"),IF(OR(AND(G900&gt;=$D$8,G900&lt;=$E$8),AND(G900&gt;=$F$8,G900&lt;=$G$8),AND(G900&gt;=$H$8,G900&lt;=$I$8),AND(G900&gt;=$J$8,G900&lt;=$K$8),AND(G900&gt;=$L$8,G900&lt;=$M$8),AND(G900&gt;=$N$8,G900&lt;=$O$8),AND(G900&gt;=$P$8,G900&lt;=$Q$8),AND(G900&gt;=$R$8,G900&lt;=$S$8),AND(G900&gt;=$T$8,G900&lt;=$U$8)),IF(COUNTIF($H$537:H900,"CMO")&gt;90,"Demi-traitement","Plein traitement"),""))</f>
        <v/>
      </c>
    </row>
    <row r="901" spans="7:9" x14ac:dyDescent="0.25">
      <c r="G901" s="1">
        <v>43465</v>
      </c>
      <c r="H901" t="str">
        <f t="shared" si="18"/>
        <v/>
      </c>
      <c r="I901" s="2" t="str">
        <f>IF(OR(AND(G901&gt;=$D$19,G901&lt;=$E$19),AND(G901&gt;=$F$19,G901&lt;=$G$19),AND(G901&gt;=$H$19,G901&lt;=$I$19),AND(G901&gt;=$J$19,G901&lt;=$K$19),AND(G901&gt;=$L$19,G901&lt;=$M$19),AND(G901&gt;=$N$19,G901&lt;=$O$19),AND(G901&gt;=$P$19,G901&lt;=$Q$19),AND(G901&gt;=$R$19,G901&lt;=$S$19),AND(G901&gt;=$T$19,G901&lt;=$U$19)),IF(COUNTIF(I537:I900,"Plein traitement")=90,"Demi-traitement","Plein traitement"),IF(OR(AND(G901&gt;=$D$8,G901&lt;=$E$8),AND(G901&gt;=$F$8,G901&lt;=$G$8),AND(G901&gt;=$H$8,G901&lt;=$I$8),AND(G901&gt;=$J$8,G901&lt;=$K$8),AND(G901&gt;=$L$8,G901&lt;=$M$8),AND(G901&gt;=$N$8,G901&lt;=$O$8),AND(G901&gt;=$P$8,G901&lt;=$Q$8),AND(G901&gt;=$R$8,G901&lt;=$S$8),AND(G901&gt;=$T$8,G901&lt;=$U$8)),IF(COUNTIF($H$537:H901,"CMO")&gt;90,"Demi-traitement","Plein traitement"),""))</f>
        <v/>
      </c>
    </row>
    <row r="902" spans="7:9" x14ac:dyDescent="0.25">
      <c r="G902" s="1">
        <v>43466</v>
      </c>
      <c r="H902" t="str">
        <f t="shared" si="18"/>
        <v/>
      </c>
      <c r="I902" s="2" t="str">
        <f>IF(OR(AND(G902&gt;=$D$19,G902&lt;=$E$19),AND(G902&gt;=$F$19,G902&lt;=$G$19),AND(G902&gt;=$H$19,G902&lt;=$I$19),AND(G902&gt;=$J$19,G902&lt;=$K$19),AND(G902&gt;=$L$19,G902&lt;=$M$19),AND(G902&gt;=$N$19,G902&lt;=$O$19),AND(G902&gt;=$P$19,G902&lt;=$Q$19),AND(G902&gt;=$R$19,G902&lt;=$S$19),AND(G902&gt;=$T$19,G902&lt;=$U$19)),IF(COUNTIF(I538:I901,"Plein traitement")=90,"Demi-traitement","Plein traitement"),IF(OR(AND(G902&gt;=$D$8,G902&lt;=$E$8),AND(G902&gt;=$F$8,G902&lt;=$G$8),AND(G902&gt;=$H$8,G902&lt;=$I$8),AND(G902&gt;=$J$8,G902&lt;=$K$8),AND(G902&gt;=$L$8,G902&lt;=$M$8),AND(G902&gt;=$N$8,G902&lt;=$O$8),AND(G902&gt;=$P$8,G902&lt;=$Q$8),AND(G902&gt;=$R$8,G902&lt;=$S$8),AND(G902&gt;=$T$8,G902&lt;=$U$8)),IF(COUNTIF($H$537:H902,"CMO")&gt;90,"Demi-traitement","Plein traitement"),""))</f>
        <v/>
      </c>
    </row>
    <row r="903" spans="7:9" x14ac:dyDescent="0.25">
      <c r="G903" s="1">
        <v>43467</v>
      </c>
      <c r="H903" t="str">
        <f t="shared" si="18"/>
        <v/>
      </c>
      <c r="I903" s="2" t="str">
        <f>IF(OR(AND(G903&gt;=$D$19,G903&lt;=$E$19),AND(G903&gt;=$F$19,G903&lt;=$G$19),AND(G903&gt;=$H$19,G903&lt;=$I$19),AND(G903&gt;=$J$19,G903&lt;=$K$19),AND(G903&gt;=$L$19,G903&lt;=$M$19),AND(G903&gt;=$N$19,G903&lt;=$O$19),AND(G903&gt;=$P$19,G903&lt;=$Q$19),AND(G903&gt;=$R$19,G903&lt;=$S$19),AND(G903&gt;=$T$19,G903&lt;=$U$19)),IF(COUNTIF(I539:I902,"Plein traitement")=90,"Demi-traitement","Plein traitement"),IF(OR(AND(G903&gt;=$D$8,G903&lt;=$E$8),AND(G903&gt;=$F$8,G903&lt;=$G$8),AND(G903&gt;=$H$8,G903&lt;=$I$8),AND(G903&gt;=$J$8,G903&lt;=$K$8),AND(G903&gt;=$L$8,G903&lt;=$M$8),AND(G903&gt;=$N$8,G903&lt;=$O$8),AND(G903&gt;=$P$8,G903&lt;=$Q$8),AND(G903&gt;=$R$8,G903&lt;=$S$8),AND(G903&gt;=$T$8,G903&lt;=$U$8)),IF(COUNTIF($H$537:H903,"CMO")&gt;90,"Demi-traitement","Plein traitement"),""))</f>
        <v/>
      </c>
    </row>
    <row r="904" spans="7:9" x14ac:dyDescent="0.25">
      <c r="G904" s="1">
        <v>43468</v>
      </c>
      <c r="H904" t="str">
        <f t="shared" si="18"/>
        <v/>
      </c>
      <c r="I904" s="2" t="str">
        <f>IF(OR(AND(G904&gt;=$D$19,G904&lt;=$E$19),AND(G904&gt;=$F$19,G904&lt;=$G$19),AND(G904&gt;=$H$19,G904&lt;=$I$19),AND(G904&gt;=$J$19,G904&lt;=$K$19),AND(G904&gt;=$L$19,G904&lt;=$M$19),AND(G904&gt;=$N$19,G904&lt;=$O$19),AND(G904&gt;=$P$19,G904&lt;=$Q$19),AND(G904&gt;=$R$19,G904&lt;=$S$19),AND(G904&gt;=$T$19,G904&lt;=$U$19)),IF(COUNTIF(I540:I903,"Plein traitement")=90,"Demi-traitement","Plein traitement"),IF(OR(AND(G904&gt;=$D$8,G904&lt;=$E$8),AND(G904&gt;=$F$8,G904&lt;=$G$8),AND(G904&gt;=$H$8,G904&lt;=$I$8),AND(G904&gt;=$J$8,G904&lt;=$K$8),AND(G904&gt;=$L$8,G904&lt;=$M$8),AND(G904&gt;=$N$8,G904&lt;=$O$8),AND(G904&gt;=$P$8,G904&lt;=$Q$8),AND(G904&gt;=$R$8,G904&lt;=$S$8),AND(G904&gt;=$T$8,G904&lt;=$U$8)),IF(COUNTIF($H$537:H904,"CMO")&gt;90,"Demi-traitement","Plein traitement"),""))</f>
        <v/>
      </c>
    </row>
    <row r="905" spans="7:9" x14ac:dyDescent="0.25">
      <c r="G905" s="1">
        <v>43469</v>
      </c>
      <c r="H905" t="str">
        <f t="shared" si="18"/>
        <v/>
      </c>
      <c r="I905" s="2" t="str">
        <f>IF(OR(AND(G905&gt;=$D$19,G905&lt;=$E$19),AND(G905&gt;=$F$19,G905&lt;=$G$19),AND(G905&gt;=$H$19,G905&lt;=$I$19),AND(G905&gt;=$J$19,G905&lt;=$K$19),AND(G905&gt;=$L$19,G905&lt;=$M$19),AND(G905&gt;=$N$19,G905&lt;=$O$19),AND(G905&gt;=$P$19,G905&lt;=$Q$19),AND(G905&gt;=$R$19,G905&lt;=$S$19),AND(G905&gt;=$T$19,G905&lt;=$U$19)),IF(COUNTIF(I541:I904,"Plein traitement")=90,"Demi-traitement","Plein traitement"),IF(OR(AND(G905&gt;=$D$8,G905&lt;=$E$8),AND(G905&gt;=$F$8,G905&lt;=$G$8),AND(G905&gt;=$H$8,G905&lt;=$I$8),AND(G905&gt;=$J$8,G905&lt;=$K$8),AND(G905&gt;=$L$8,G905&lt;=$M$8),AND(G905&gt;=$N$8,G905&lt;=$O$8),AND(G905&gt;=$P$8,G905&lt;=$Q$8),AND(G905&gt;=$R$8,G905&lt;=$S$8),AND(G905&gt;=$T$8,G905&lt;=$U$8)),IF(COUNTIF($H$537:H905,"CMO")&gt;90,"Demi-traitement","Plein traitement"),""))</f>
        <v/>
      </c>
    </row>
    <row r="906" spans="7:9" x14ac:dyDescent="0.25">
      <c r="G906" s="1">
        <v>43470</v>
      </c>
      <c r="H906" t="str">
        <f t="shared" si="18"/>
        <v/>
      </c>
      <c r="I906" s="2" t="str">
        <f>IF(OR(AND(G906&gt;=$D$19,G906&lt;=$E$19),AND(G906&gt;=$F$19,G906&lt;=$G$19),AND(G906&gt;=$H$19,G906&lt;=$I$19),AND(G906&gt;=$J$19,G906&lt;=$K$19),AND(G906&gt;=$L$19,G906&lt;=$M$19),AND(G906&gt;=$N$19,G906&lt;=$O$19),AND(G906&gt;=$P$19,G906&lt;=$Q$19),AND(G906&gt;=$R$19,G906&lt;=$S$19),AND(G906&gt;=$T$19,G906&lt;=$U$19)),IF(COUNTIF(I542:I905,"Plein traitement")=90,"Demi-traitement","Plein traitement"),IF(OR(AND(G906&gt;=$D$8,G906&lt;=$E$8),AND(G906&gt;=$F$8,G906&lt;=$G$8),AND(G906&gt;=$H$8,G906&lt;=$I$8),AND(G906&gt;=$J$8,G906&lt;=$K$8),AND(G906&gt;=$L$8,G906&lt;=$M$8),AND(G906&gt;=$N$8,G906&lt;=$O$8),AND(G906&gt;=$P$8,G906&lt;=$Q$8),AND(G906&gt;=$R$8,G906&lt;=$S$8),AND(G906&gt;=$T$8,G906&lt;=$U$8)),IF(COUNTIF($H$537:H906,"CMO")&gt;90,"Demi-traitement","Plein traitement"),""))</f>
        <v/>
      </c>
    </row>
    <row r="907" spans="7:9" x14ac:dyDescent="0.25">
      <c r="G907" s="1">
        <v>43471</v>
      </c>
      <c r="H907" t="str">
        <f t="shared" si="18"/>
        <v/>
      </c>
      <c r="I907" s="2" t="str">
        <f>IF(OR(AND(G907&gt;=$D$19,G907&lt;=$E$19),AND(G907&gt;=$F$19,G907&lt;=$G$19),AND(G907&gt;=$H$19,G907&lt;=$I$19),AND(G907&gt;=$J$19,G907&lt;=$K$19),AND(G907&gt;=$L$19,G907&lt;=$M$19),AND(G907&gt;=$N$19,G907&lt;=$O$19),AND(G907&gt;=$P$19,G907&lt;=$Q$19),AND(G907&gt;=$R$19,G907&lt;=$S$19),AND(G907&gt;=$T$19,G907&lt;=$U$19)),IF(COUNTIF(I543:I906,"Plein traitement")=90,"Demi-traitement","Plein traitement"),IF(OR(AND(G907&gt;=$D$8,G907&lt;=$E$8),AND(G907&gt;=$F$8,G907&lt;=$G$8),AND(G907&gt;=$H$8,G907&lt;=$I$8),AND(G907&gt;=$J$8,G907&lt;=$K$8),AND(G907&gt;=$L$8,G907&lt;=$M$8),AND(G907&gt;=$N$8,G907&lt;=$O$8),AND(G907&gt;=$P$8,G907&lt;=$Q$8),AND(G907&gt;=$R$8,G907&lt;=$S$8),AND(G907&gt;=$T$8,G907&lt;=$U$8)),IF(COUNTIF($H$537:H907,"CMO")&gt;90,"Demi-traitement","Plein traitement"),""))</f>
        <v/>
      </c>
    </row>
    <row r="908" spans="7:9" x14ac:dyDescent="0.25">
      <c r="G908" s="1">
        <v>43472</v>
      </c>
      <c r="H908" t="str">
        <f t="shared" si="18"/>
        <v/>
      </c>
      <c r="I908" s="2" t="str">
        <f>IF(OR(AND(G908&gt;=$D$19,G908&lt;=$E$19),AND(G908&gt;=$F$19,G908&lt;=$G$19),AND(G908&gt;=$H$19,G908&lt;=$I$19),AND(G908&gt;=$J$19,G908&lt;=$K$19),AND(G908&gt;=$L$19,G908&lt;=$M$19),AND(G908&gt;=$N$19,G908&lt;=$O$19),AND(G908&gt;=$P$19,G908&lt;=$Q$19),AND(G908&gt;=$R$19,G908&lt;=$S$19),AND(G908&gt;=$T$19,G908&lt;=$U$19)),IF(COUNTIF(I544:I907,"Plein traitement")=90,"Demi-traitement","Plein traitement"),IF(OR(AND(G908&gt;=$D$8,G908&lt;=$E$8),AND(G908&gt;=$F$8,G908&lt;=$G$8),AND(G908&gt;=$H$8,G908&lt;=$I$8),AND(G908&gt;=$J$8,G908&lt;=$K$8),AND(G908&gt;=$L$8,G908&lt;=$M$8),AND(G908&gt;=$N$8,G908&lt;=$O$8),AND(G908&gt;=$P$8,G908&lt;=$Q$8),AND(G908&gt;=$R$8,G908&lt;=$S$8),AND(G908&gt;=$T$8,G908&lt;=$U$8)),IF(COUNTIF($H$537:H908,"CMO")&gt;90,"Demi-traitement","Plein traitement"),""))</f>
        <v/>
      </c>
    </row>
    <row r="909" spans="7:9" x14ac:dyDescent="0.25">
      <c r="G909" s="1">
        <v>43473</v>
      </c>
      <c r="H909" t="str">
        <f t="shared" si="18"/>
        <v/>
      </c>
      <c r="I909" s="2" t="str">
        <f>IF(OR(AND(G909&gt;=$D$19,G909&lt;=$E$19),AND(G909&gt;=$F$19,G909&lt;=$G$19),AND(G909&gt;=$H$19,G909&lt;=$I$19),AND(G909&gt;=$J$19,G909&lt;=$K$19),AND(G909&gt;=$L$19,G909&lt;=$M$19),AND(G909&gt;=$N$19,G909&lt;=$O$19),AND(G909&gt;=$P$19,G909&lt;=$Q$19),AND(G909&gt;=$R$19,G909&lt;=$S$19),AND(G909&gt;=$T$19,G909&lt;=$U$19)),IF(COUNTIF(I545:I908,"Plein traitement")=90,"Demi-traitement","Plein traitement"),IF(OR(AND(G909&gt;=$D$8,G909&lt;=$E$8),AND(G909&gt;=$F$8,G909&lt;=$G$8),AND(G909&gt;=$H$8,G909&lt;=$I$8),AND(G909&gt;=$J$8,G909&lt;=$K$8),AND(G909&gt;=$L$8,G909&lt;=$M$8),AND(G909&gt;=$N$8,G909&lt;=$O$8),AND(G909&gt;=$P$8,G909&lt;=$Q$8),AND(G909&gt;=$R$8,G909&lt;=$S$8),AND(G909&gt;=$T$8,G909&lt;=$U$8)),IF(COUNTIF($H$537:H909,"CMO")&gt;90,"Demi-traitement","Plein traitement"),""))</f>
        <v/>
      </c>
    </row>
    <row r="910" spans="7:9" x14ac:dyDescent="0.25">
      <c r="G910" s="1">
        <v>43474</v>
      </c>
      <c r="H910" t="str">
        <f t="shared" si="18"/>
        <v/>
      </c>
      <c r="I910" s="2" t="str">
        <f>IF(OR(AND(G910&gt;=$D$19,G910&lt;=$E$19),AND(G910&gt;=$F$19,G910&lt;=$G$19),AND(G910&gt;=$H$19,G910&lt;=$I$19),AND(G910&gt;=$J$19,G910&lt;=$K$19),AND(G910&gt;=$L$19,G910&lt;=$M$19),AND(G910&gt;=$N$19,G910&lt;=$O$19),AND(G910&gt;=$P$19,G910&lt;=$Q$19),AND(G910&gt;=$R$19,G910&lt;=$S$19),AND(G910&gt;=$T$19,G910&lt;=$U$19)),IF(COUNTIF(I546:I909,"Plein traitement")=90,"Demi-traitement","Plein traitement"),IF(OR(AND(G910&gt;=$D$8,G910&lt;=$E$8),AND(G910&gt;=$F$8,G910&lt;=$G$8),AND(G910&gt;=$H$8,G910&lt;=$I$8),AND(G910&gt;=$J$8,G910&lt;=$K$8),AND(G910&gt;=$L$8,G910&lt;=$M$8),AND(G910&gt;=$N$8,G910&lt;=$O$8),AND(G910&gt;=$P$8,G910&lt;=$Q$8),AND(G910&gt;=$R$8,G910&lt;=$S$8),AND(G910&gt;=$T$8,G910&lt;=$U$8)),IF(COUNTIF($H$537:H910,"CMO")&gt;90,"Demi-traitement","Plein traitement"),""))</f>
        <v/>
      </c>
    </row>
    <row r="911" spans="7:9" x14ac:dyDescent="0.25">
      <c r="G911" s="1">
        <v>43475</v>
      </c>
      <c r="H911" t="str">
        <f t="shared" si="18"/>
        <v/>
      </c>
      <c r="I911" s="2" t="str">
        <f>IF(OR(AND(G911&gt;=$D$19,G911&lt;=$E$19),AND(G911&gt;=$F$19,G911&lt;=$G$19),AND(G911&gt;=$H$19,G911&lt;=$I$19),AND(G911&gt;=$J$19,G911&lt;=$K$19),AND(G911&gt;=$L$19,G911&lt;=$M$19),AND(G911&gt;=$N$19,G911&lt;=$O$19),AND(G911&gt;=$P$19,G911&lt;=$Q$19),AND(G911&gt;=$R$19,G911&lt;=$S$19),AND(G911&gt;=$T$19,G911&lt;=$U$19)),IF(COUNTIF(I547:I910,"Plein traitement")=90,"Demi-traitement","Plein traitement"),IF(OR(AND(G911&gt;=$D$8,G911&lt;=$E$8),AND(G911&gt;=$F$8,G911&lt;=$G$8),AND(G911&gt;=$H$8,G911&lt;=$I$8),AND(G911&gt;=$J$8,G911&lt;=$K$8),AND(G911&gt;=$L$8,G911&lt;=$M$8),AND(G911&gt;=$N$8,G911&lt;=$O$8),AND(G911&gt;=$P$8,G911&lt;=$Q$8),AND(G911&gt;=$R$8,G911&lt;=$S$8),AND(G911&gt;=$T$8,G911&lt;=$U$8)),IF(COUNTIF($H$537:H911,"CMO")&gt;90,"Demi-traitement","Plein traitement"),""))</f>
        <v/>
      </c>
    </row>
    <row r="912" spans="7:9" x14ac:dyDescent="0.25">
      <c r="G912" s="1">
        <v>43476</v>
      </c>
      <c r="H912" t="str">
        <f t="shared" si="18"/>
        <v/>
      </c>
      <c r="I912" s="2" t="str">
        <f>IF(OR(AND(G912&gt;=$D$19,G912&lt;=$E$19),AND(G912&gt;=$F$19,G912&lt;=$G$19),AND(G912&gt;=$H$19,G912&lt;=$I$19),AND(G912&gt;=$J$19,G912&lt;=$K$19),AND(G912&gt;=$L$19,G912&lt;=$M$19),AND(G912&gt;=$N$19,G912&lt;=$O$19),AND(G912&gt;=$P$19,G912&lt;=$Q$19),AND(G912&gt;=$R$19,G912&lt;=$S$19),AND(G912&gt;=$T$19,G912&lt;=$U$19)),IF(COUNTIF(I548:I911,"Plein traitement")=90,"Demi-traitement","Plein traitement"),IF(OR(AND(G912&gt;=$D$8,G912&lt;=$E$8),AND(G912&gt;=$F$8,G912&lt;=$G$8),AND(G912&gt;=$H$8,G912&lt;=$I$8),AND(G912&gt;=$J$8,G912&lt;=$K$8),AND(G912&gt;=$L$8,G912&lt;=$M$8),AND(G912&gt;=$N$8,G912&lt;=$O$8),AND(G912&gt;=$P$8,G912&lt;=$Q$8),AND(G912&gt;=$R$8,G912&lt;=$S$8),AND(G912&gt;=$T$8,G912&lt;=$U$8)),IF(COUNTIF($H$537:H912,"CMO")&gt;90,"Demi-traitement","Plein traitement"),""))</f>
        <v/>
      </c>
    </row>
    <row r="913" spans="7:9" x14ac:dyDescent="0.25">
      <c r="G913" s="1">
        <v>43477</v>
      </c>
      <c r="H913" t="str">
        <f t="shared" si="18"/>
        <v/>
      </c>
      <c r="I913" s="2" t="str">
        <f>IF(OR(AND(G913&gt;=$D$19,G913&lt;=$E$19),AND(G913&gt;=$F$19,G913&lt;=$G$19),AND(G913&gt;=$H$19,G913&lt;=$I$19),AND(G913&gt;=$J$19,G913&lt;=$K$19),AND(G913&gt;=$L$19,G913&lt;=$M$19),AND(G913&gt;=$N$19,G913&lt;=$O$19),AND(G913&gt;=$P$19,G913&lt;=$Q$19),AND(G913&gt;=$R$19,G913&lt;=$S$19),AND(G913&gt;=$T$19,G913&lt;=$U$19)),IF(COUNTIF(I549:I912,"Plein traitement")=90,"Demi-traitement","Plein traitement"),IF(OR(AND(G913&gt;=$D$8,G913&lt;=$E$8),AND(G913&gt;=$F$8,G913&lt;=$G$8),AND(G913&gt;=$H$8,G913&lt;=$I$8),AND(G913&gt;=$J$8,G913&lt;=$K$8),AND(G913&gt;=$L$8,G913&lt;=$M$8),AND(G913&gt;=$N$8,G913&lt;=$O$8),AND(G913&gt;=$P$8,G913&lt;=$Q$8),AND(G913&gt;=$R$8,G913&lt;=$S$8),AND(G913&gt;=$T$8,G913&lt;=$U$8)),IF(COUNTIF($H$537:H913,"CMO")&gt;90,"Demi-traitement","Plein traitement"),""))</f>
        <v/>
      </c>
    </row>
    <row r="914" spans="7:9" x14ac:dyDescent="0.25">
      <c r="G914" s="1">
        <v>43478</v>
      </c>
      <c r="H914" t="str">
        <f t="shared" si="18"/>
        <v/>
      </c>
      <c r="I914" s="2" t="str">
        <f>IF(OR(AND(G914&gt;=$D$19,G914&lt;=$E$19),AND(G914&gt;=$F$19,G914&lt;=$G$19),AND(G914&gt;=$H$19,G914&lt;=$I$19),AND(G914&gt;=$J$19,G914&lt;=$K$19),AND(G914&gt;=$L$19,G914&lt;=$M$19),AND(G914&gt;=$N$19,G914&lt;=$O$19),AND(G914&gt;=$P$19,G914&lt;=$Q$19),AND(G914&gt;=$R$19,G914&lt;=$S$19),AND(G914&gt;=$T$19,G914&lt;=$U$19)),IF(COUNTIF(I550:I913,"Plein traitement")=90,"Demi-traitement","Plein traitement"),IF(OR(AND(G914&gt;=$D$8,G914&lt;=$E$8),AND(G914&gt;=$F$8,G914&lt;=$G$8),AND(G914&gt;=$H$8,G914&lt;=$I$8),AND(G914&gt;=$J$8,G914&lt;=$K$8),AND(G914&gt;=$L$8,G914&lt;=$M$8),AND(G914&gt;=$N$8,G914&lt;=$O$8),AND(G914&gt;=$P$8,G914&lt;=$Q$8),AND(G914&gt;=$R$8,G914&lt;=$S$8),AND(G914&gt;=$T$8,G914&lt;=$U$8)),IF(COUNTIF($H$537:H914,"CMO")&gt;90,"Demi-traitement","Plein traitement"),""))</f>
        <v/>
      </c>
    </row>
    <row r="915" spans="7:9" x14ac:dyDescent="0.25">
      <c r="G915" s="1">
        <v>43479</v>
      </c>
      <c r="H915" t="str">
        <f t="shared" si="18"/>
        <v/>
      </c>
      <c r="I915" s="2" t="str">
        <f>IF(OR(AND(G915&gt;=$D$19,G915&lt;=$E$19),AND(G915&gt;=$F$19,G915&lt;=$G$19),AND(G915&gt;=$H$19,G915&lt;=$I$19),AND(G915&gt;=$J$19,G915&lt;=$K$19),AND(G915&gt;=$L$19,G915&lt;=$M$19),AND(G915&gt;=$N$19,G915&lt;=$O$19),AND(G915&gt;=$P$19,G915&lt;=$Q$19),AND(G915&gt;=$R$19,G915&lt;=$S$19),AND(G915&gt;=$T$19,G915&lt;=$U$19)),IF(COUNTIF(I551:I914,"Plein traitement")=90,"Demi-traitement","Plein traitement"),IF(OR(AND(G915&gt;=$D$8,G915&lt;=$E$8),AND(G915&gt;=$F$8,G915&lt;=$G$8),AND(G915&gt;=$H$8,G915&lt;=$I$8),AND(G915&gt;=$J$8,G915&lt;=$K$8),AND(G915&gt;=$L$8,G915&lt;=$M$8),AND(G915&gt;=$N$8,G915&lt;=$O$8),AND(G915&gt;=$P$8,G915&lt;=$Q$8),AND(G915&gt;=$R$8,G915&lt;=$S$8),AND(G915&gt;=$T$8,G915&lt;=$U$8)),IF(COUNTIF($H$537:H915,"CMO")&gt;90,"Demi-traitement","Plein traitement"),""))</f>
        <v/>
      </c>
    </row>
    <row r="916" spans="7:9" x14ac:dyDescent="0.25">
      <c r="G916" s="1">
        <v>43480</v>
      </c>
      <c r="H916" t="str">
        <f t="shared" si="18"/>
        <v/>
      </c>
      <c r="I916" s="2" t="str">
        <f>IF(OR(AND(G916&gt;=$D$19,G916&lt;=$E$19),AND(G916&gt;=$F$19,G916&lt;=$G$19),AND(G916&gt;=$H$19,G916&lt;=$I$19),AND(G916&gt;=$J$19,G916&lt;=$K$19),AND(G916&gt;=$L$19,G916&lt;=$M$19),AND(G916&gt;=$N$19,G916&lt;=$O$19),AND(G916&gt;=$P$19,G916&lt;=$Q$19),AND(G916&gt;=$R$19,G916&lt;=$S$19),AND(G916&gt;=$T$19,G916&lt;=$U$19)),IF(COUNTIF(I552:I915,"Plein traitement")=90,"Demi-traitement","Plein traitement"),IF(OR(AND(G916&gt;=$D$8,G916&lt;=$E$8),AND(G916&gt;=$F$8,G916&lt;=$G$8),AND(G916&gt;=$H$8,G916&lt;=$I$8),AND(G916&gt;=$J$8,G916&lt;=$K$8),AND(G916&gt;=$L$8,G916&lt;=$M$8),AND(G916&gt;=$N$8,G916&lt;=$O$8),AND(G916&gt;=$P$8,G916&lt;=$Q$8),AND(G916&gt;=$R$8,G916&lt;=$S$8),AND(G916&gt;=$T$8,G916&lt;=$U$8)),IF(COUNTIF($H$537:H916,"CMO")&gt;90,"Demi-traitement","Plein traitement"),""))</f>
        <v/>
      </c>
    </row>
    <row r="917" spans="7:9" x14ac:dyDescent="0.25">
      <c r="G917" s="1">
        <v>43481</v>
      </c>
      <c r="H917" t="str">
        <f t="shared" si="18"/>
        <v/>
      </c>
      <c r="I917" s="2" t="str">
        <f>IF(OR(AND(G917&gt;=$D$19,G917&lt;=$E$19),AND(G917&gt;=$F$19,G917&lt;=$G$19),AND(G917&gt;=$H$19,G917&lt;=$I$19),AND(G917&gt;=$J$19,G917&lt;=$K$19),AND(G917&gt;=$L$19,G917&lt;=$M$19),AND(G917&gt;=$N$19,G917&lt;=$O$19),AND(G917&gt;=$P$19,G917&lt;=$Q$19),AND(G917&gt;=$R$19,G917&lt;=$S$19),AND(G917&gt;=$T$19,G917&lt;=$U$19)),IF(COUNTIF(I553:I916,"Plein traitement")=90,"Demi-traitement","Plein traitement"),IF(OR(AND(G917&gt;=$D$8,G917&lt;=$E$8),AND(G917&gt;=$F$8,G917&lt;=$G$8),AND(G917&gt;=$H$8,G917&lt;=$I$8),AND(G917&gt;=$J$8,G917&lt;=$K$8),AND(G917&gt;=$L$8,G917&lt;=$M$8),AND(G917&gt;=$N$8,G917&lt;=$O$8),AND(G917&gt;=$P$8,G917&lt;=$Q$8),AND(G917&gt;=$R$8,G917&lt;=$S$8),AND(G917&gt;=$T$8,G917&lt;=$U$8)),IF(COUNTIF($H$537:H917,"CMO")&gt;90,"Demi-traitement","Plein traitement"),""))</f>
        <v/>
      </c>
    </row>
    <row r="918" spans="7:9" x14ac:dyDescent="0.25">
      <c r="G918" s="1">
        <v>43482</v>
      </c>
      <c r="H918" t="str">
        <f t="shared" si="18"/>
        <v/>
      </c>
      <c r="I918" s="2" t="str">
        <f>IF(OR(AND(G918&gt;=$D$19,G918&lt;=$E$19),AND(G918&gt;=$F$19,G918&lt;=$G$19),AND(G918&gt;=$H$19,G918&lt;=$I$19),AND(G918&gt;=$J$19,G918&lt;=$K$19),AND(G918&gt;=$L$19,G918&lt;=$M$19),AND(G918&gt;=$N$19,G918&lt;=$O$19),AND(G918&gt;=$P$19,G918&lt;=$Q$19),AND(G918&gt;=$R$19,G918&lt;=$S$19),AND(G918&gt;=$T$19,G918&lt;=$U$19)),IF(COUNTIF(I554:I917,"Plein traitement")=90,"Demi-traitement","Plein traitement"),IF(OR(AND(G918&gt;=$D$8,G918&lt;=$E$8),AND(G918&gt;=$F$8,G918&lt;=$G$8),AND(G918&gt;=$H$8,G918&lt;=$I$8),AND(G918&gt;=$J$8,G918&lt;=$K$8),AND(G918&gt;=$L$8,G918&lt;=$M$8),AND(G918&gt;=$N$8,G918&lt;=$O$8),AND(G918&gt;=$P$8,G918&lt;=$Q$8),AND(G918&gt;=$R$8,G918&lt;=$S$8),AND(G918&gt;=$T$8,G918&lt;=$U$8)),IF(COUNTIF($H$537:H918,"CMO")&gt;90,"Demi-traitement","Plein traitement"),""))</f>
        <v/>
      </c>
    </row>
    <row r="919" spans="7:9" x14ac:dyDescent="0.25">
      <c r="G919" s="1">
        <v>43483</v>
      </c>
      <c r="H919" t="str">
        <f t="shared" si="18"/>
        <v/>
      </c>
      <c r="I919" s="2" t="str">
        <f>IF(OR(AND(G919&gt;=$D$19,G919&lt;=$E$19),AND(G919&gt;=$F$19,G919&lt;=$G$19),AND(G919&gt;=$H$19,G919&lt;=$I$19),AND(G919&gt;=$J$19,G919&lt;=$K$19),AND(G919&gt;=$L$19,G919&lt;=$M$19),AND(G919&gt;=$N$19,G919&lt;=$O$19),AND(G919&gt;=$P$19,G919&lt;=$Q$19),AND(G919&gt;=$R$19,G919&lt;=$S$19),AND(G919&gt;=$T$19,G919&lt;=$U$19)),IF(COUNTIF(I555:I918,"Plein traitement")=90,"Demi-traitement","Plein traitement"),IF(OR(AND(G919&gt;=$D$8,G919&lt;=$E$8),AND(G919&gt;=$F$8,G919&lt;=$G$8),AND(G919&gt;=$H$8,G919&lt;=$I$8),AND(G919&gt;=$J$8,G919&lt;=$K$8),AND(G919&gt;=$L$8,G919&lt;=$M$8),AND(G919&gt;=$N$8,G919&lt;=$O$8),AND(G919&gt;=$P$8,G919&lt;=$Q$8),AND(G919&gt;=$R$8,G919&lt;=$S$8),AND(G919&gt;=$T$8,G919&lt;=$U$8)),IF(COUNTIF($H$537:H919,"CMO")&gt;90,"Demi-traitement","Plein traitement"),""))</f>
        <v/>
      </c>
    </row>
    <row r="920" spans="7:9" x14ac:dyDescent="0.25">
      <c r="G920" s="1">
        <v>43484</v>
      </c>
      <c r="H920" t="str">
        <f t="shared" si="18"/>
        <v/>
      </c>
      <c r="I920" s="2" t="str">
        <f>IF(OR(AND(G920&gt;=$D$19,G920&lt;=$E$19),AND(G920&gt;=$F$19,G920&lt;=$G$19),AND(G920&gt;=$H$19,G920&lt;=$I$19),AND(G920&gt;=$J$19,G920&lt;=$K$19),AND(G920&gt;=$L$19,G920&lt;=$M$19),AND(G920&gt;=$N$19,G920&lt;=$O$19),AND(G920&gt;=$P$19,G920&lt;=$Q$19),AND(G920&gt;=$R$19,G920&lt;=$S$19),AND(G920&gt;=$T$19,G920&lt;=$U$19)),IF(COUNTIF(I556:I919,"Plein traitement")=90,"Demi-traitement","Plein traitement"),IF(OR(AND(G920&gt;=$D$8,G920&lt;=$E$8),AND(G920&gt;=$F$8,G920&lt;=$G$8),AND(G920&gt;=$H$8,G920&lt;=$I$8),AND(G920&gt;=$J$8,G920&lt;=$K$8),AND(G920&gt;=$L$8,G920&lt;=$M$8),AND(G920&gt;=$N$8,G920&lt;=$O$8),AND(G920&gt;=$P$8,G920&lt;=$Q$8),AND(G920&gt;=$R$8,G920&lt;=$S$8),AND(G920&gt;=$T$8,G920&lt;=$U$8)),IF(COUNTIF($H$537:H920,"CMO")&gt;90,"Demi-traitement","Plein traitement"),""))</f>
        <v/>
      </c>
    </row>
    <row r="921" spans="7:9" x14ac:dyDescent="0.25">
      <c r="G921" s="1">
        <v>43485</v>
      </c>
      <c r="H921" t="str">
        <f t="shared" si="18"/>
        <v/>
      </c>
      <c r="I921" s="2" t="str">
        <f>IF(OR(AND(G921&gt;=$D$19,G921&lt;=$E$19),AND(G921&gt;=$F$19,G921&lt;=$G$19),AND(G921&gt;=$H$19,G921&lt;=$I$19),AND(G921&gt;=$J$19,G921&lt;=$K$19),AND(G921&gt;=$L$19,G921&lt;=$M$19),AND(G921&gt;=$N$19,G921&lt;=$O$19),AND(G921&gt;=$P$19,G921&lt;=$Q$19),AND(G921&gt;=$R$19,G921&lt;=$S$19),AND(G921&gt;=$T$19,G921&lt;=$U$19)),IF(COUNTIF(I557:I920,"Plein traitement")=90,"Demi-traitement","Plein traitement"),IF(OR(AND(G921&gt;=$D$8,G921&lt;=$E$8),AND(G921&gt;=$F$8,G921&lt;=$G$8),AND(G921&gt;=$H$8,G921&lt;=$I$8),AND(G921&gt;=$J$8,G921&lt;=$K$8),AND(G921&gt;=$L$8,G921&lt;=$M$8),AND(G921&gt;=$N$8,G921&lt;=$O$8),AND(G921&gt;=$P$8,G921&lt;=$Q$8),AND(G921&gt;=$R$8,G921&lt;=$S$8),AND(G921&gt;=$T$8,G921&lt;=$U$8)),IF(COUNTIF($H$537:H921,"CMO")&gt;90,"Demi-traitement","Plein traitement"),""))</f>
        <v/>
      </c>
    </row>
    <row r="922" spans="7:9" x14ac:dyDescent="0.25">
      <c r="G922" s="1">
        <v>43486</v>
      </c>
      <c r="H922" t="str">
        <f t="shared" si="18"/>
        <v/>
      </c>
      <c r="I922" s="2" t="str">
        <f>IF(OR(AND(G922&gt;=$D$19,G922&lt;=$E$19),AND(G922&gt;=$F$19,G922&lt;=$G$19),AND(G922&gt;=$H$19,G922&lt;=$I$19),AND(G922&gt;=$J$19,G922&lt;=$K$19),AND(G922&gt;=$L$19,G922&lt;=$M$19),AND(G922&gt;=$N$19,G922&lt;=$O$19),AND(G922&gt;=$P$19,G922&lt;=$Q$19),AND(G922&gt;=$R$19,G922&lt;=$S$19),AND(G922&gt;=$T$19,G922&lt;=$U$19)),IF(COUNTIF(I558:I921,"Plein traitement")=90,"Demi-traitement","Plein traitement"),IF(OR(AND(G922&gt;=$D$8,G922&lt;=$E$8),AND(G922&gt;=$F$8,G922&lt;=$G$8),AND(G922&gt;=$H$8,G922&lt;=$I$8),AND(G922&gt;=$J$8,G922&lt;=$K$8),AND(G922&gt;=$L$8,G922&lt;=$M$8),AND(G922&gt;=$N$8,G922&lt;=$O$8),AND(G922&gt;=$P$8,G922&lt;=$Q$8),AND(G922&gt;=$R$8,G922&lt;=$S$8),AND(G922&gt;=$T$8,G922&lt;=$U$8)),IF(COUNTIF($H$537:H922,"CMO")&gt;90,"Demi-traitement","Plein traitement"),""))</f>
        <v/>
      </c>
    </row>
    <row r="923" spans="7:9" x14ac:dyDescent="0.25">
      <c r="G923" s="1">
        <v>43487</v>
      </c>
      <c r="H923" t="str">
        <f t="shared" si="18"/>
        <v/>
      </c>
      <c r="I923" s="2" t="str">
        <f>IF(OR(AND(G923&gt;=$D$19,G923&lt;=$E$19),AND(G923&gt;=$F$19,G923&lt;=$G$19),AND(G923&gt;=$H$19,G923&lt;=$I$19),AND(G923&gt;=$J$19,G923&lt;=$K$19),AND(G923&gt;=$L$19,G923&lt;=$M$19),AND(G923&gt;=$N$19,G923&lt;=$O$19),AND(G923&gt;=$P$19,G923&lt;=$Q$19),AND(G923&gt;=$R$19,G923&lt;=$S$19),AND(G923&gt;=$T$19,G923&lt;=$U$19)),IF(COUNTIF(I559:I922,"Plein traitement")=90,"Demi-traitement","Plein traitement"),IF(OR(AND(G923&gt;=$D$8,G923&lt;=$E$8),AND(G923&gt;=$F$8,G923&lt;=$G$8),AND(G923&gt;=$H$8,G923&lt;=$I$8),AND(G923&gt;=$J$8,G923&lt;=$K$8),AND(G923&gt;=$L$8,G923&lt;=$M$8),AND(G923&gt;=$N$8,G923&lt;=$O$8),AND(G923&gt;=$P$8,G923&lt;=$Q$8),AND(G923&gt;=$R$8,G923&lt;=$S$8),AND(G923&gt;=$T$8,G923&lt;=$U$8)),IF(COUNTIF($H$537:H923,"CMO")&gt;90,"Demi-traitement","Plein traitement"),""))</f>
        <v/>
      </c>
    </row>
    <row r="924" spans="7:9" x14ac:dyDescent="0.25">
      <c r="G924" s="1">
        <v>43488</v>
      </c>
      <c r="H924" t="str">
        <f t="shared" si="18"/>
        <v/>
      </c>
      <c r="I924" s="2" t="str">
        <f>IF(OR(AND(G924&gt;=$D$19,G924&lt;=$E$19),AND(G924&gt;=$F$19,G924&lt;=$G$19),AND(G924&gt;=$H$19,G924&lt;=$I$19),AND(G924&gt;=$J$19,G924&lt;=$K$19),AND(G924&gt;=$L$19,G924&lt;=$M$19),AND(G924&gt;=$N$19,G924&lt;=$O$19),AND(G924&gt;=$P$19,G924&lt;=$Q$19),AND(G924&gt;=$R$19,G924&lt;=$S$19),AND(G924&gt;=$T$19,G924&lt;=$U$19)),IF(COUNTIF(I560:I923,"Plein traitement")=90,"Demi-traitement","Plein traitement"),IF(OR(AND(G924&gt;=$D$8,G924&lt;=$E$8),AND(G924&gt;=$F$8,G924&lt;=$G$8),AND(G924&gt;=$H$8,G924&lt;=$I$8),AND(G924&gt;=$J$8,G924&lt;=$K$8),AND(G924&gt;=$L$8,G924&lt;=$M$8),AND(G924&gt;=$N$8,G924&lt;=$O$8),AND(G924&gt;=$P$8,G924&lt;=$Q$8),AND(G924&gt;=$R$8,G924&lt;=$S$8),AND(G924&gt;=$T$8,G924&lt;=$U$8)),IF(COUNTIF($H$537:H924,"CMO")&gt;90,"Demi-traitement","Plein traitement"),""))</f>
        <v/>
      </c>
    </row>
    <row r="925" spans="7:9" x14ac:dyDescent="0.25">
      <c r="G925" s="1">
        <v>43489</v>
      </c>
      <c r="H925" t="str">
        <f t="shared" si="18"/>
        <v/>
      </c>
      <c r="I925" s="2" t="str">
        <f>IF(OR(AND(G925&gt;=$D$19,G925&lt;=$E$19),AND(G925&gt;=$F$19,G925&lt;=$G$19),AND(G925&gt;=$H$19,G925&lt;=$I$19),AND(G925&gt;=$J$19,G925&lt;=$K$19),AND(G925&gt;=$L$19,G925&lt;=$M$19),AND(G925&gt;=$N$19,G925&lt;=$O$19),AND(G925&gt;=$P$19,G925&lt;=$Q$19),AND(G925&gt;=$R$19,G925&lt;=$S$19),AND(G925&gt;=$T$19,G925&lt;=$U$19)),IF(COUNTIF(I561:I924,"Plein traitement")=90,"Demi-traitement","Plein traitement"),IF(OR(AND(G925&gt;=$D$8,G925&lt;=$E$8),AND(G925&gt;=$F$8,G925&lt;=$G$8),AND(G925&gt;=$H$8,G925&lt;=$I$8),AND(G925&gt;=$J$8,G925&lt;=$K$8),AND(G925&gt;=$L$8,G925&lt;=$M$8),AND(G925&gt;=$N$8,G925&lt;=$O$8),AND(G925&gt;=$P$8,G925&lt;=$Q$8),AND(G925&gt;=$R$8,G925&lt;=$S$8),AND(G925&gt;=$T$8,G925&lt;=$U$8)),IF(COUNTIF($H$537:H925,"CMO")&gt;90,"Demi-traitement","Plein traitement"),""))</f>
        <v/>
      </c>
    </row>
    <row r="926" spans="7:9" x14ac:dyDescent="0.25">
      <c r="G926" s="1">
        <v>43490</v>
      </c>
      <c r="H926" t="str">
        <f t="shared" si="18"/>
        <v/>
      </c>
      <c r="I926" s="2" t="str">
        <f>IF(OR(AND(G926&gt;=$D$19,G926&lt;=$E$19),AND(G926&gt;=$F$19,G926&lt;=$G$19),AND(G926&gt;=$H$19,G926&lt;=$I$19),AND(G926&gt;=$J$19,G926&lt;=$K$19),AND(G926&gt;=$L$19,G926&lt;=$M$19),AND(G926&gt;=$N$19,G926&lt;=$O$19),AND(G926&gt;=$P$19,G926&lt;=$Q$19),AND(G926&gt;=$R$19,G926&lt;=$S$19),AND(G926&gt;=$T$19,G926&lt;=$U$19)),IF(COUNTIF(I562:I925,"Plein traitement")=90,"Demi-traitement","Plein traitement"),IF(OR(AND(G926&gt;=$D$8,G926&lt;=$E$8),AND(G926&gt;=$F$8,G926&lt;=$G$8),AND(G926&gt;=$H$8,G926&lt;=$I$8),AND(G926&gt;=$J$8,G926&lt;=$K$8),AND(G926&gt;=$L$8,G926&lt;=$M$8),AND(G926&gt;=$N$8,G926&lt;=$O$8),AND(G926&gt;=$P$8,G926&lt;=$Q$8),AND(G926&gt;=$R$8,G926&lt;=$S$8),AND(G926&gt;=$T$8,G926&lt;=$U$8)),IF(COUNTIF($H$537:H926,"CMO")&gt;90,"Demi-traitement","Plein traitement"),""))</f>
        <v/>
      </c>
    </row>
    <row r="927" spans="7:9" x14ac:dyDescent="0.25">
      <c r="G927" s="1">
        <v>43491</v>
      </c>
      <c r="H927" t="str">
        <f t="shared" si="18"/>
        <v/>
      </c>
      <c r="I927" s="2" t="str">
        <f>IF(OR(AND(G927&gt;=$D$19,G927&lt;=$E$19),AND(G927&gt;=$F$19,G927&lt;=$G$19),AND(G927&gt;=$H$19,G927&lt;=$I$19),AND(G927&gt;=$J$19,G927&lt;=$K$19),AND(G927&gt;=$L$19,G927&lt;=$M$19),AND(G927&gt;=$N$19,G927&lt;=$O$19),AND(G927&gt;=$P$19,G927&lt;=$Q$19),AND(G927&gt;=$R$19,G927&lt;=$S$19),AND(G927&gt;=$T$19,G927&lt;=$U$19)),IF(COUNTIF(I563:I926,"Plein traitement")=90,"Demi-traitement","Plein traitement"),IF(OR(AND(G927&gt;=$D$8,G927&lt;=$E$8),AND(G927&gt;=$F$8,G927&lt;=$G$8),AND(G927&gt;=$H$8,G927&lt;=$I$8),AND(G927&gt;=$J$8,G927&lt;=$K$8),AND(G927&gt;=$L$8,G927&lt;=$M$8),AND(G927&gt;=$N$8,G927&lt;=$O$8),AND(G927&gt;=$P$8,G927&lt;=$Q$8),AND(G927&gt;=$R$8,G927&lt;=$S$8),AND(G927&gt;=$T$8,G927&lt;=$U$8)),IF(COUNTIF($H$537:H927,"CMO")&gt;90,"Demi-traitement","Plein traitement"),""))</f>
        <v/>
      </c>
    </row>
    <row r="928" spans="7:9" x14ac:dyDescent="0.25">
      <c r="G928" s="1">
        <v>43492</v>
      </c>
      <c r="H928" t="str">
        <f t="shared" si="18"/>
        <v/>
      </c>
      <c r="I928" s="2" t="str">
        <f>IF(OR(AND(G928&gt;=$D$19,G928&lt;=$E$19),AND(G928&gt;=$F$19,G928&lt;=$G$19),AND(G928&gt;=$H$19,G928&lt;=$I$19),AND(G928&gt;=$J$19,G928&lt;=$K$19),AND(G928&gt;=$L$19,G928&lt;=$M$19),AND(G928&gt;=$N$19,G928&lt;=$O$19),AND(G928&gt;=$P$19,G928&lt;=$Q$19),AND(G928&gt;=$R$19,G928&lt;=$S$19),AND(G928&gt;=$T$19,G928&lt;=$U$19)),IF(COUNTIF(I564:I927,"Plein traitement")=90,"Demi-traitement","Plein traitement"),IF(OR(AND(G928&gt;=$D$8,G928&lt;=$E$8),AND(G928&gt;=$F$8,G928&lt;=$G$8),AND(G928&gt;=$H$8,G928&lt;=$I$8),AND(G928&gt;=$J$8,G928&lt;=$K$8),AND(G928&gt;=$L$8,G928&lt;=$M$8),AND(G928&gt;=$N$8,G928&lt;=$O$8),AND(G928&gt;=$P$8,G928&lt;=$Q$8),AND(G928&gt;=$R$8,G928&lt;=$S$8),AND(G928&gt;=$T$8,G928&lt;=$U$8)),IF(COUNTIF($H$537:H928,"CMO")&gt;90,"Demi-traitement","Plein traitement"),""))</f>
        <v/>
      </c>
    </row>
    <row r="929" spans="7:9" x14ac:dyDescent="0.25">
      <c r="G929" s="1">
        <v>43493</v>
      </c>
      <c r="H929" t="str">
        <f t="shared" si="18"/>
        <v/>
      </c>
      <c r="I929" s="2" t="str">
        <f>IF(OR(AND(G929&gt;=$D$19,G929&lt;=$E$19),AND(G929&gt;=$F$19,G929&lt;=$G$19),AND(G929&gt;=$H$19,G929&lt;=$I$19),AND(G929&gt;=$J$19,G929&lt;=$K$19),AND(G929&gt;=$L$19,G929&lt;=$M$19),AND(G929&gt;=$N$19,G929&lt;=$O$19),AND(G929&gt;=$P$19,G929&lt;=$Q$19),AND(G929&gt;=$R$19,G929&lt;=$S$19),AND(G929&gt;=$T$19,G929&lt;=$U$19)),IF(COUNTIF(I565:I928,"Plein traitement")=90,"Demi-traitement","Plein traitement"),IF(OR(AND(G929&gt;=$D$8,G929&lt;=$E$8),AND(G929&gt;=$F$8,G929&lt;=$G$8),AND(G929&gt;=$H$8,G929&lt;=$I$8),AND(G929&gt;=$J$8,G929&lt;=$K$8),AND(G929&gt;=$L$8,G929&lt;=$M$8),AND(G929&gt;=$N$8,G929&lt;=$O$8),AND(G929&gt;=$P$8,G929&lt;=$Q$8),AND(G929&gt;=$R$8,G929&lt;=$S$8),AND(G929&gt;=$T$8,G929&lt;=$U$8)),IF(COUNTIF($H$537:H929,"CMO")&gt;90,"Demi-traitement","Plein traitement"),""))</f>
        <v/>
      </c>
    </row>
    <row r="930" spans="7:9" x14ac:dyDescent="0.25">
      <c r="G930" s="1">
        <v>43494</v>
      </c>
      <c r="H930" t="str">
        <f t="shared" si="18"/>
        <v/>
      </c>
      <c r="I930" s="2" t="str">
        <f>IF(OR(AND(G930&gt;=$D$19,G930&lt;=$E$19),AND(G930&gt;=$F$19,G930&lt;=$G$19),AND(G930&gt;=$H$19,G930&lt;=$I$19),AND(G930&gt;=$J$19,G930&lt;=$K$19),AND(G930&gt;=$L$19,G930&lt;=$M$19),AND(G930&gt;=$N$19,G930&lt;=$O$19),AND(G930&gt;=$P$19,G930&lt;=$Q$19),AND(G930&gt;=$R$19,G930&lt;=$S$19),AND(G930&gt;=$T$19,G930&lt;=$U$19)),IF(COUNTIF(I566:I929,"Plein traitement")=90,"Demi-traitement","Plein traitement"),IF(OR(AND(G930&gt;=$D$8,G930&lt;=$E$8),AND(G930&gt;=$F$8,G930&lt;=$G$8),AND(G930&gt;=$H$8,G930&lt;=$I$8),AND(G930&gt;=$J$8,G930&lt;=$K$8),AND(G930&gt;=$L$8,G930&lt;=$M$8),AND(G930&gt;=$N$8,G930&lt;=$O$8),AND(G930&gt;=$P$8,G930&lt;=$Q$8),AND(G930&gt;=$R$8,G930&lt;=$S$8),AND(G930&gt;=$T$8,G930&lt;=$U$8)),IF(COUNTIF($H$537:H930,"CMO")&gt;90,"Demi-traitement","Plein traitement"),""))</f>
        <v/>
      </c>
    </row>
    <row r="931" spans="7:9" x14ac:dyDescent="0.25">
      <c r="G931" s="1">
        <v>43495</v>
      </c>
      <c r="H931" t="str">
        <f t="shared" si="18"/>
        <v/>
      </c>
      <c r="I931" s="2" t="str">
        <f>IF(OR(AND(G931&gt;=$D$19,G931&lt;=$E$19),AND(G931&gt;=$F$19,G931&lt;=$G$19),AND(G931&gt;=$H$19,G931&lt;=$I$19),AND(G931&gt;=$J$19,G931&lt;=$K$19),AND(G931&gt;=$L$19,G931&lt;=$M$19),AND(G931&gt;=$N$19,G931&lt;=$O$19),AND(G931&gt;=$P$19,G931&lt;=$Q$19),AND(G931&gt;=$R$19,G931&lt;=$S$19),AND(G931&gt;=$T$19,G931&lt;=$U$19)),IF(COUNTIF(I567:I930,"Plein traitement")=90,"Demi-traitement","Plein traitement"),IF(OR(AND(G931&gt;=$D$8,G931&lt;=$E$8),AND(G931&gt;=$F$8,G931&lt;=$G$8),AND(G931&gt;=$H$8,G931&lt;=$I$8),AND(G931&gt;=$J$8,G931&lt;=$K$8),AND(G931&gt;=$L$8,G931&lt;=$M$8),AND(G931&gt;=$N$8,G931&lt;=$O$8),AND(G931&gt;=$P$8,G931&lt;=$Q$8),AND(G931&gt;=$R$8,G931&lt;=$S$8),AND(G931&gt;=$T$8,G931&lt;=$U$8)),IF(COUNTIF($H$537:H931,"CMO")&gt;90,"Demi-traitement","Plein traitement"),""))</f>
        <v/>
      </c>
    </row>
    <row r="932" spans="7:9" x14ac:dyDescent="0.25">
      <c r="G932" s="1">
        <v>43496</v>
      </c>
      <c r="H932" t="str">
        <f t="shared" si="18"/>
        <v/>
      </c>
      <c r="I932" s="2" t="str">
        <f>IF(OR(AND(G932&gt;=$D$19,G932&lt;=$E$19),AND(G932&gt;=$F$19,G932&lt;=$G$19),AND(G932&gt;=$H$19,G932&lt;=$I$19),AND(G932&gt;=$J$19,G932&lt;=$K$19),AND(G932&gt;=$L$19,G932&lt;=$M$19),AND(G932&gt;=$N$19,G932&lt;=$O$19),AND(G932&gt;=$P$19,G932&lt;=$Q$19),AND(G932&gt;=$R$19,G932&lt;=$S$19),AND(G932&gt;=$T$19,G932&lt;=$U$19)),IF(COUNTIF(I568:I931,"Plein traitement")=90,"Demi-traitement","Plein traitement"),IF(OR(AND(G932&gt;=$D$8,G932&lt;=$E$8),AND(G932&gt;=$F$8,G932&lt;=$G$8),AND(G932&gt;=$H$8,G932&lt;=$I$8),AND(G932&gt;=$J$8,G932&lt;=$K$8),AND(G932&gt;=$L$8,G932&lt;=$M$8),AND(G932&gt;=$N$8,G932&lt;=$O$8),AND(G932&gt;=$P$8,G932&lt;=$Q$8),AND(G932&gt;=$R$8,G932&lt;=$S$8),AND(G932&gt;=$T$8,G932&lt;=$U$8)),IF(COUNTIF($H$537:H932,"CMO")&gt;90,"Demi-traitement","Plein traitement"),""))</f>
        <v/>
      </c>
    </row>
    <row r="933" spans="7:9" x14ac:dyDescent="0.25">
      <c r="G933" s="1">
        <v>43497</v>
      </c>
      <c r="H933" t="str">
        <f t="shared" si="18"/>
        <v/>
      </c>
      <c r="I933" s="2" t="str">
        <f>IF(OR(AND(G933&gt;=$D$19,G933&lt;=$E$19),AND(G933&gt;=$F$19,G933&lt;=$G$19),AND(G933&gt;=$H$19,G933&lt;=$I$19),AND(G933&gt;=$J$19,G933&lt;=$K$19),AND(G933&gt;=$L$19,G933&lt;=$M$19),AND(G933&gt;=$N$19,G933&lt;=$O$19),AND(G933&gt;=$P$19,G933&lt;=$Q$19),AND(G933&gt;=$R$19,G933&lt;=$S$19),AND(G933&gt;=$T$19,G933&lt;=$U$19)),IF(COUNTIF(I569:I932,"Plein traitement")=90,"Demi-traitement","Plein traitement"),IF(OR(AND(G933&gt;=$D$8,G933&lt;=$E$8),AND(G933&gt;=$F$8,G933&lt;=$G$8),AND(G933&gt;=$H$8,G933&lt;=$I$8),AND(G933&gt;=$J$8,G933&lt;=$K$8),AND(G933&gt;=$L$8,G933&lt;=$M$8),AND(G933&gt;=$N$8,G933&lt;=$O$8),AND(G933&gt;=$P$8,G933&lt;=$Q$8),AND(G933&gt;=$R$8,G933&lt;=$S$8),AND(G933&gt;=$T$8,G933&lt;=$U$8)),IF(COUNTIF($H$537:H933,"CMO")&gt;90,"Demi-traitement","Plein traitement"),""))</f>
        <v/>
      </c>
    </row>
    <row r="934" spans="7:9" x14ac:dyDescent="0.25">
      <c r="G934" s="1">
        <v>43498</v>
      </c>
      <c r="H934" t="str">
        <f t="shared" si="18"/>
        <v/>
      </c>
      <c r="I934" s="2" t="str">
        <f>IF(OR(AND(G934&gt;=$D$19,G934&lt;=$E$19),AND(G934&gt;=$F$19,G934&lt;=$G$19),AND(G934&gt;=$H$19,G934&lt;=$I$19),AND(G934&gt;=$J$19,G934&lt;=$K$19),AND(G934&gt;=$L$19,G934&lt;=$M$19),AND(G934&gt;=$N$19,G934&lt;=$O$19),AND(G934&gt;=$P$19,G934&lt;=$Q$19),AND(G934&gt;=$R$19,G934&lt;=$S$19),AND(G934&gt;=$T$19,G934&lt;=$U$19)),IF(COUNTIF(I570:I933,"Plein traitement")=90,"Demi-traitement","Plein traitement"),IF(OR(AND(G934&gt;=$D$8,G934&lt;=$E$8),AND(G934&gt;=$F$8,G934&lt;=$G$8),AND(G934&gt;=$H$8,G934&lt;=$I$8),AND(G934&gt;=$J$8,G934&lt;=$K$8),AND(G934&gt;=$L$8,G934&lt;=$M$8),AND(G934&gt;=$N$8,G934&lt;=$O$8),AND(G934&gt;=$P$8,G934&lt;=$Q$8),AND(G934&gt;=$R$8,G934&lt;=$S$8),AND(G934&gt;=$T$8,G934&lt;=$U$8)),IF(COUNTIF($H$537:H934,"CMO")&gt;90,"Demi-traitement","Plein traitement"),""))</f>
        <v/>
      </c>
    </row>
    <row r="935" spans="7:9" x14ac:dyDescent="0.25">
      <c r="G935" s="1">
        <v>43499</v>
      </c>
      <c r="H935" t="str">
        <f t="shared" si="18"/>
        <v/>
      </c>
      <c r="I935" s="2" t="str">
        <f>IF(OR(AND(G935&gt;=$D$19,G935&lt;=$E$19),AND(G935&gt;=$F$19,G935&lt;=$G$19),AND(G935&gt;=$H$19,G935&lt;=$I$19),AND(G935&gt;=$J$19,G935&lt;=$K$19),AND(G935&gt;=$L$19,G935&lt;=$M$19),AND(G935&gt;=$N$19,G935&lt;=$O$19),AND(G935&gt;=$P$19,G935&lt;=$Q$19),AND(G935&gt;=$R$19,G935&lt;=$S$19),AND(G935&gt;=$T$19,G935&lt;=$U$19)),IF(COUNTIF(I571:I934,"Plein traitement")=90,"Demi-traitement","Plein traitement"),IF(OR(AND(G935&gt;=$D$8,G935&lt;=$E$8),AND(G935&gt;=$F$8,G935&lt;=$G$8),AND(G935&gt;=$H$8,G935&lt;=$I$8),AND(G935&gt;=$J$8,G935&lt;=$K$8),AND(G935&gt;=$L$8,G935&lt;=$M$8),AND(G935&gt;=$N$8,G935&lt;=$O$8),AND(G935&gt;=$P$8,G935&lt;=$Q$8),AND(G935&gt;=$R$8,G935&lt;=$S$8),AND(G935&gt;=$T$8,G935&lt;=$U$8)),IF(COUNTIF($H$537:H935,"CMO")&gt;90,"Demi-traitement","Plein traitement"),""))</f>
        <v/>
      </c>
    </row>
    <row r="936" spans="7:9" x14ac:dyDescent="0.25">
      <c r="G936" s="1">
        <v>43500</v>
      </c>
      <c r="H936" t="str">
        <f t="shared" si="18"/>
        <v/>
      </c>
      <c r="I936" s="2" t="str">
        <f>IF(OR(AND(G936&gt;=$D$19,G936&lt;=$E$19),AND(G936&gt;=$F$19,G936&lt;=$G$19),AND(G936&gt;=$H$19,G936&lt;=$I$19),AND(G936&gt;=$J$19,G936&lt;=$K$19),AND(G936&gt;=$L$19,G936&lt;=$M$19),AND(G936&gt;=$N$19,G936&lt;=$O$19),AND(G936&gt;=$P$19,G936&lt;=$Q$19),AND(G936&gt;=$R$19,G936&lt;=$S$19),AND(G936&gt;=$T$19,G936&lt;=$U$19)),IF(COUNTIF(I572:I935,"Plein traitement")=90,"Demi-traitement","Plein traitement"),IF(OR(AND(G936&gt;=$D$8,G936&lt;=$E$8),AND(G936&gt;=$F$8,G936&lt;=$G$8),AND(G936&gt;=$H$8,G936&lt;=$I$8),AND(G936&gt;=$J$8,G936&lt;=$K$8),AND(G936&gt;=$L$8,G936&lt;=$M$8),AND(G936&gt;=$N$8,G936&lt;=$O$8),AND(G936&gt;=$P$8,G936&lt;=$Q$8),AND(G936&gt;=$R$8,G936&lt;=$S$8),AND(G936&gt;=$T$8,G936&lt;=$U$8)),IF(COUNTIF($H$537:H936,"CMO")&gt;90,"Demi-traitement","Plein traitement"),""))</f>
        <v/>
      </c>
    </row>
    <row r="937" spans="7:9" x14ac:dyDescent="0.25">
      <c r="G937" s="1">
        <v>43501</v>
      </c>
      <c r="H937" t="str">
        <f t="shared" si="18"/>
        <v/>
      </c>
      <c r="I937" s="2" t="str">
        <f>IF(OR(AND(G937&gt;=$D$19,G937&lt;=$E$19),AND(G937&gt;=$F$19,G937&lt;=$G$19),AND(G937&gt;=$H$19,G937&lt;=$I$19),AND(G937&gt;=$J$19,G937&lt;=$K$19),AND(G937&gt;=$L$19,G937&lt;=$M$19),AND(G937&gt;=$N$19,G937&lt;=$O$19),AND(G937&gt;=$P$19,G937&lt;=$Q$19),AND(G937&gt;=$R$19,G937&lt;=$S$19),AND(G937&gt;=$T$19,G937&lt;=$U$19)),IF(COUNTIF(I573:I936,"Plein traitement")=90,"Demi-traitement","Plein traitement"),IF(OR(AND(G937&gt;=$D$8,G937&lt;=$E$8),AND(G937&gt;=$F$8,G937&lt;=$G$8),AND(G937&gt;=$H$8,G937&lt;=$I$8),AND(G937&gt;=$J$8,G937&lt;=$K$8),AND(G937&gt;=$L$8,G937&lt;=$M$8),AND(G937&gt;=$N$8,G937&lt;=$O$8),AND(G937&gt;=$P$8,G937&lt;=$Q$8),AND(G937&gt;=$R$8,G937&lt;=$S$8),AND(G937&gt;=$T$8,G937&lt;=$U$8)),IF(COUNTIF($H$537:H937,"CMO")&gt;90,"Demi-traitement","Plein traitement"),""))</f>
        <v/>
      </c>
    </row>
    <row r="938" spans="7:9" x14ac:dyDescent="0.25">
      <c r="G938" s="1">
        <v>43502</v>
      </c>
      <c r="H938" t="str">
        <f t="shared" si="18"/>
        <v/>
      </c>
      <c r="I938" s="2" t="str">
        <f>IF(OR(AND(G938&gt;=$D$19,G938&lt;=$E$19),AND(G938&gt;=$F$19,G938&lt;=$G$19),AND(G938&gt;=$H$19,G938&lt;=$I$19),AND(G938&gt;=$J$19,G938&lt;=$K$19),AND(G938&gt;=$L$19,G938&lt;=$M$19),AND(G938&gt;=$N$19,G938&lt;=$O$19),AND(G938&gt;=$P$19,G938&lt;=$Q$19),AND(G938&gt;=$R$19,G938&lt;=$S$19),AND(G938&gt;=$T$19,G938&lt;=$U$19)),IF(COUNTIF(I574:I937,"Plein traitement")=90,"Demi-traitement","Plein traitement"),IF(OR(AND(G938&gt;=$D$8,G938&lt;=$E$8),AND(G938&gt;=$F$8,G938&lt;=$G$8),AND(G938&gt;=$H$8,G938&lt;=$I$8),AND(G938&gt;=$J$8,G938&lt;=$K$8),AND(G938&gt;=$L$8,G938&lt;=$M$8),AND(G938&gt;=$N$8,G938&lt;=$O$8),AND(G938&gt;=$P$8,G938&lt;=$Q$8),AND(G938&gt;=$R$8,G938&lt;=$S$8),AND(G938&gt;=$T$8,G938&lt;=$U$8)),IF(COUNTIF($H$537:H938,"CMO")&gt;90,"Demi-traitement","Plein traitement"),""))</f>
        <v/>
      </c>
    </row>
    <row r="939" spans="7:9" x14ac:dyDescent="0.25">
      <c r="G939" s="1">
        <v>43503</v>
      </c>
      <c r="H939" t="str">
        <f t="shared" si="18"/>
        <v/>
      </c>
      <c r="I939" s="2" t="str">
        <f>IF(OR(AND(G939&gt;=$D$19,G939&lt;=$E$19),AND(G939&gt;=$F$19,G939&lt;=$G$19),AND(G939&gt;=$H$19,G939&lt;=$I$19),AND(G939&gt;=$J$19,G939&lt;=$K$19),AND(G939&gt;=$L$19,G939&lt;=$M$19),AND(G939&gt;=$N$19,G939&lt;=$O$19),AND(G939&gt;=$P$19,G939&lt;=$Q$19),AND(G939&gt;=$R$19,G939&lt;=$S$19),AND(G939&gt;=$T$19,G939&lt;=$U$19)),IF(COUNTIF(I575:I938,"Plein traitement")=90,"Demi-traitement","Plein traitement"),IF(OR(AND(G939&gt;=$D$8,G939&lt;=$E$8),AND(G939&gt;=$F$8,G939&lt;=$G$8),AND(G939&gt;=$H$8,G939&lt;=$I$8),AND(G939&gt;=$J$8,G939&lt;=$K$8),AND(G939&gt;=$L$8,G939&lt;=$M$8),AND(G939&gt;=$N$8,G939&lt;=$O$8),AND(G939&gt;=$P$8,G939&lt;=$Q$8),AND(G939&gt;=$R$8,G939&lt;=$S$8),AND(G939&gt;=$T$8,G939&lt;=$U$8)),IF(COUNTIF($H$537:H939,"CMO")&gt;90,"Demi-traitement","Plein traitement"),""))</f>
        <v/>
      </c>
    </row>
    <row r="940" spans="7:9" x14ac:dyDescent="0.25">
      <c r="G940" s="1">
        <v>43504</v>
      </c>
      <c r="H940" t="str">
        <f t="shared" si="18"/>
        <v/>
      </c>
      <c r="I940" s="2" t="str">
        <f>IF(OR(AND(G940&gt;=$D$19,G940&lt;=$E$19),AND(G940&gt;=$F$19,G940&lt;=$G$19),AND(G940&gt;=$H$19,G940&lt;=$I$19),AND(G940&gt;=$J$19,G940&lt;=$K$19),AND(G940&gt;=$L$19,G940&lt;=$M$19),AND(G940&gt;=$N$19,G940&lt;=$O$19),AND(G940&gt;=$P$19,G940&lt;=$Q$19),AND(G940&gt;=$R$19,G940&lt;=$S$19),AND(G940&gt;=$T$19,G940&lt;=$U$19)),IF(COUNTIF(I576:I939,"Plein traitement")=90,"Demi-traitement","Plein traitement"),IF(OR(AND(G940&gt;=$D$8,G940&lt;=$E$8),AND(G940&gt;=$F$8,G940&lt;=$G$8),AND(G940&gt;=$H$8,G940&lt;=$I$8),AND(G940&gt;=$J$8,G940&lt;=$K$8),AND(G940&gt;=$L$8,G940&lt;=$M$8),AND(G940&gt;=$N$8,G940&lt;=$O$8),AND(G940&gt;=$P$8,G940&lt;=$Q$8),AND(G940&gt;=$R$8,G940&lt;=$S$8),AND(G940&gt;=$T$8,G940&lt;=$U$8)),IF(COUNTIF($H$537:H940,"CMO")&gt;90,"Demi-traitement","Plein traitement"),""))</f>
        <v/>
      </c>
    </row>
    <row r="941" spans="7:9" x14ac:dyDescent="0.25">
      <c r="G941" s="1">
        <v>43505</v>
      </c>
      <c r="H941" t="str">
        <f t="shared" si="18"/>
        <v/>
      </c>
      <c r="I941" s="2" t="str">
        <f>IF(OR(AND(G941&gt;=$D$19,G941&lt;=$E$19),AND(G941&gt;=$F$19,G941&lt;=$G$19),AND(G941&gt;=$H$19,G941&lt;=$I$19),AND(G941&gt;=$J$19,G941&lt;=$K$19),AND(G941&gt;=$L$19,G941&lt;=$M$19),AND(G941&gt;=$N$19,G941&lt;=$O$19),AND(G941&gt;=$P$19,G941&lt;=$Q$19),AND(G941&gt;=$R$19,G941&lt;=$S$19),AND(G941&gt;=$T$19,G941&lt;=$U$19)),IF(COUNTIF(I577:I940,"Plein traitement")=90,"Demi-traitement","Plein traitement"),IF(OR(AND(G941&gt;=$D$8,G941&lt;=$E$8),AND(G941&gt;=$F$8,G941&lt;=$G$8),AND(G941&gt;=$H$8,G941&lt;=$I$8),AND(G941&gt;=$J$8,G941&lt;=$K$8),AND(G941&gt;=$L$8,G941&lt;=$M$8),AND(G941&gt;=$N$8,G941&lt;=$O$8),AND(G941&gt;=$P$8,G941&lt;=$Q$8),AND(G941&gt;=$R$8,G941&lt;=$S$8),AND(G941&gt;=$T$8,G941&lt;=$U$8)),IF(COUNTIF($H$537:H941,"CMO")&gt;90,"Demi-traitement","Plein traitement"),""))</f>
        <v/>
      </c>
    </row>
    <row r="942" spans="7:9" x14ac:dyDescent="0.25">
      <c r="G942" s="1">
        <v>43506</v>
      </c>
      <c r="H942" t="str">
        <f t="shared" si="18"/>
        <v/>
      </c>
      <c r="I942" s="2" t="str">
        <f>IF(OR(AND(G942&gt;=$D$19,G942&lt;=$E$19),AND(G942&gt;=$F$19,G942&lt;=$G$19),AND(G942&gt;=$H$19,G942&lt;=$I$19),AND(G942&gt;=$J$19,G942&lt;=$K$19),AND(G942&gt;=$L$19,G942&lt;=$M$19),AND(G942&gt;=$N$19,G942&lt;=$O$19),AND(G942&gt;=$P$19,G942&lt;=$Q$19),AND(G942&gt;=$R$19,G942&lt;=$S$19),AND(G942&gt;=$T$19,G942&lt;=$U$19)),IF(COUNTIF(I578:I941,"Plein traitement")=90,"Demi-traitement","Plein traitement"),IF(OR(AND(G942&gt;=$D$8,G942&lt;=$E$8),AND(G942&gt;=$F$8,G942&lt;=$G$8),AND(G942&gt;=$H$8,G942&lt;=$I$8),AND(G942&gt;=$J$8,G942&lt;=$K$8),AND(G942&gt;=$L$8,G942&lt;=$M$8),AND(G942&gt;=$N$8,G942&lt;=$O$8),AND(G942&gt;=$P$8,G942&lt;=$Q$8),AND(G942&gt;=$R$8,G942&lt;=$S$8),AND(G942&gt;=$T$8,G942&lt;=$U$8)),IF(COUNTIF($H$537:H942,"CMO")&gt;90,"Demi-traitement","Plein traitement"),""))</f>
        <v/>
      </c>
    </row>
    <row r="943" spans="7:9" x14ac:dyDescent="0.25">
      <c r="G943" s="1">
        <v>43507</v>
      </c>
      <c r="H943" t="str">
        <f t="shared" si="18"/>
        <v/>
      </c>
      <c r="I943" s="2" t="str">
        <f>IF(OR(AND(G943&gt;=$D$19,G943&lt;=$E$19),AND(G943&gt;=$F$19,G943&lt;=$G$19),AND(G943&gt;=$H$19,G943&lt;=$I$19),AND(G943&gt;=$J$19,G943&lt;=$K$19),AND(G943&gt;=$L$19,G943&lt;=$M$19),AND(G943&gt;=$N$19,G943&lt;=$O$19),AND(G943&gt;=$P$19,G943&lt;=$Q$19),AND(G943&gt;=$R$19,G943&lt;=$S$19),AND(G943&gt;=$T$19,G943&lt;=$U$19)),IF(COUNTIF(I579:I942,"Plein traitement")=90,"Demi-traitement","Plein traitement"),IF(OR(AND(G943&gt;=$D$8,G943&lt;=$E$8),AND(G943&gt;=$F$8,G943&lt;=$G$8),AND(G943&gt;=$H$8,G943&lt;=$I$8),AND(G943&gt;=$J$8,G943&lt;=$K$8),AND(G943&gt;=$L$8,G943&lt;=$M$8),AND(G943&gt;=$N$8,G943&lt;=$O$8),AND(G943&gt;=$P$8,G943&lt;=$Q$8),AND(G943&gt;=$R$8,G943&lt;=$S$8),AND(G943&gt;=$T$8,G943&lt;=$U$8)),IF(COUNTIF($H$537:H943,"CMO")&gt;90,"Demi-traitement","Plein traitement"),""))</f>
        <v/>
      </c>
    </row>
    <row r="944" spans="7:9" x14ac:dyDescent="0.25">
      <c r="G944" s="1">
        <v>43508</v>
      </c>
      <c r="H944" t="str">
        <f t="shared" si="18"/>
        <v/>
      </c>
      <c r="I944" s="2" t="str">
        <f>IF(OR(AND(G944&gt;=$D$19,G944&lt;=$E$19),AND(G944&gt;=$F$19,G944&lt;=$G$19),AND(G944&gt;=$H$19,G944&lt;=$I$19),AND(G944&gt;=$J$19,G944&lt;=$K$19),AND(G944&gt;=$L$19,G944&lt;=$M$19),AND(G944&gt;=$N$19,G944&lt;=$O$19),AND(G944&gt;=$P$19,G944&lt;=$Q$19),AND(G944&gt;=$R$19,G944&lt;=$S$19),AND(G944&gt;=$T$19,G944&lt;=$U$19)),IF(COUNTIF(I580:I943,"Plein traitement")=90,"Demi-traitement","Plein traitement"),IF(OR(AND(G944&gt;=$D$8,G944&lt;=$E$8),AND(G944&gt;=$F$8,G944&lt;=$G$8),AND(G944&gt;=$H$8,G944&lt;=$I$8),AND(G944&gt;=$J$8,G944&lt;=$K$8),AND(G944&gt;=$L$8,G944&lt;=$M$8),AND(G944&gt;=$N$8,G944&lt;=$O$8),AND(G944&gt;=$P$8,G944&lt;=$Q$8),AND(G944&gt;=$R$8,G944&lt;=$S$8),AND(G944&gt;=$T$8,G944&lt;=$U$8)),IF(COUNTIF($H$537:H944,"CMO")&gt;90,"Demi-traitement","Plein traitement"),""))</f>
        <v/>
      </c>
    </row>
    <row r="945" spans="7:9" x14ac:dyDescent="0.25">
      <c r="G945" s="1">
        <v>43509</v>
      </c>
      <c r="H945" t="str">
        <f t="shared" si="18"/>
        <v/>
      </c>
      <c r="I945" s="2" t="str">
        <f>IF(OR(AND(G945&gt;=$D$19,G945&lt;=$E$19),AND(G945&gt;=$F$19,G945&lt;=$G$19),AND(G945&gt;=$H$19,G945&lt;=$I$19),AND(G945&gt;=$J$19,G945&lt;=$K$19),AND(G945&gt;=$L$19,G945&lt;=$M$19),AND(G945&gt;=$N$19,G945&lt;=$O$19),AND(G945&gt;=$P$19,G945&lt;=$Q$19),AND(G945&gt;=$R$19,G945&lt;=$S$19),AND(G945&gt;=$T$19,G945&lt;=$U$19)),IF(COUNTIF(I581:I944,"Plein traitement")=90,"Demi-traitement","Plein traitement"),IF(OR(AND(G945&gt;=$D$8,G945&lt;=$E$8),AND(G945&gt;=$F$8,G945&lt;=$G$8),AND(G945&gt;=$H$8,G945&lt;=$I$8),AND(G945&gt;=$J$8,G945&lt;=$K$8),AND(G945&gt;=$L$8,G945&lt;=$M$8),AND(G945&gt;=$N$8,G945&lt;=$O$8),AND(G945&gt;=$P$8,G945&lt;=$Q$8),AND(G945&gt;=$R$8,G945&lt;=$S$8),AND(G945&gt;=$T$8,G945&lt;=$U$8)),IF(COUNTIF($H$537:H945,"CMO")&gt;90,"Demi-traitement","Plein traitement"),""))</f>
        <v/>
      </c>
    </row>
    <row r="946" spans="7:9" x14ac:dyDescent="0.25">
      <c r="G946" s="1">
        <v>43510</v>
      </c>
      <c r="H946" t="str">
        <f t="shared" si="18"/>
        <v/>
      </c>
      <c r="I946" s="2" t="str">
        <f>IF(OR(AND(G946&gt;=$D$19,G946&lt;=$E$19),AND(G946&gt;=$F$19,G946&lt;=$G$19),AND(G946&gt;=$H$19,G946&lt;=$I$19),AND(G946&gt;=$J$19,G946&lt;=$K$19),AND(G946&gt;=$L$19,G946&lt;=$M$19),AND(G946&gt;=$N$19,G946&lt;=$O$19),AND(G946&gt;=$P$19,G946&lt;=$Q$19),AND(G946&gt;=$R$19,G946&lt;=$S$19),AND(G946&gt;=$T$19,G946&lt;=$U$19)),IF(COUNTIF(I582:I945,"Plein traitement")=90,"Demi-traitement","Plein traitement"),IF(OR(AND(G946&gt;=$D$8,G946&lt;=$E$8),AND(G946&gt;=$F$8,G946&lt;=$G$8),AND(G946&gt;=$H$8,G946&lt;=$I$8),AND(G946&gt;=$J$8,G946&lt;=$K$8),AND(G946&gt;=$L$8,G946&lt;=$M$8),AND(G946&gt;=$N$8,G946&lt;=$O$8),AND(G946&gt;=$P$8,G946&lt;=$Q$8),AND(G946&gt;=$R$8,G946&lt;=$S$8),AND(G946&gt;=$T$8,G946&lt;=$U$8)),IF(COUNTIF($H$537:H946,"CMO")&gt;90,"Demi-traitement","Plein traitement"),""))</f>
        <v/>
      </c>
    </row>
    <row r="947" spans="7:9" x14ac:dyDescent="0.25">
      <c r="G947" s="1">
        <v>43511</v>
      </c>
      <c r="H947" t="str">
        <f t="shared" si="18"/>
        <v/>
      </c>
      <c r="I947" s="2" t="str">
        <f>IF(OR(AND(G947&gt;=$D$19,G947&lt;=$E$19),AND(G947&gt;=$F$19,G947&lt;=$G$19),AND(G947&gt;=$H$19,G947&lt;=$I$19),AND(G947&gt;=$J$19,G947&lt;=$K$19),AND(G947&gt;=$L$19,G947&lt;=$M$19),AND(G947&gt;=$N$19,G947&lt;=$O$19),AND(G947&gt;=$P$19,G947&lt;=$Q$19),AND(G947&gt;=$R$19,G947&lt;=$S$19),AND(G947&gt;=$T$19,G947&lt;=$U$19)),IF(COUNTIF(I583:I946,"Plein traitement")=90,"Demi-traitement","Plein traitement"),IF(OR(AND(G947&gt;=$D$8,G947&lt;=$E$8),AND(G947&gt;=$F$8,G947&lt;=$G$8),AND(G947&gt;=$H$8,G947&lt;=$I$8),AND(G947&gt;=$J$8,G947&lt;=$K$8),AND(G947&gt;=$L$8,G947&lt;=$M$8),AND(G947&gt;=$N$8,G947&lt;=$O$8),AND(G947&gt;=$P$8,G947&lt;=$Q$8),AND(G947&gt;=$R$8,G947&lt;=$S$8),AND(G947&gt;=$T$8,G947&lt;=$U$8)),IF(COUNTIF($H$537:H947,"CMO")&gt;90,"Demi-traitement","Plein traitement"),""))</f>
        <v/>
      </c>
    </row>
    <row r="948" spans="7:9" x14ac:dyDescent="0.25">
      <c r="G948" s="1">
        <v>43512</v>
      </c>
      <c r="H948" t="str">
        <f t="shared" si="18"/>
        <v/>
      </c>
      <c r="I948" s="2" t="str">
        <f>IF(OR(AND(G948&gt;=$D$19,G948&lt;=$E$19),AND(G948&gt;=$F$19,G948&lt;=$G$19),AND(G948&gt;=$H$19,G948&lt;=$I$19),AND(G948&gt;=$J$19,G948&lt;=$K$19),AND(G948&gt;=$L$19,G948&lt;=$M$19),AND(G948&gt;=$N$19,G948&lt;=$O$19),AND(G948&gt;=$P$19,G948&lt;=$Q$19),AND(G948&gt;=$R$19,G948&lt;=$S$19),AND(G948&gt;=$T$19,G948&lt;=$U$19)),IF(COUNTIF(I584:I947,"Plein traitement")=90,"Demi-traitement","Plein traitement"),IF(OR(AND(G948&gt;=$D$8,G948&lt;=$E$8),AND(G948&gt;=$F$8,G948&lt;=$G$8),AND(G948&gt;=$H$8,G948&lt;=$I$8),AND(G948&gt;=$J$8,G948&lt;=$K$8),AND(G948&gt;=$L$8,G948&lt;=$M$8),AND(G948&gt;=$N$8,G948&lt;=$O$8),AND(G948&gt;=$P$8,G948&lt;=$Q$8),AND(G948&gt;=$R$8,G948&lt;=$S$8),AND(G948&gt;=$T$8,G948&lt;=$U$8)),IF(COUNTIF($H$537:H948,"CMO")&gt;90,"Demi-traitement","Plein traitement"),""))</f>
        <v/>
      </c>
    </row>
    <row r="949" spans="7:9" x14ac:dyDescent="0.25">
      <c r="G949" s="1">
        <v>43513</v>
      </c>
      <c r="H949" t="str">
        <f t="shared" ref="H949:H1012" si="19">IF(OR(AND(G949&gt;=$D$8,G949&lt;=$E$8),AND(G949&gt;=$F$8,G949&lt;=$G$8),AND(G949&gt;=$H$8,G949&lt;=$I$8),AND(G949&gt;=$J$8,G949&lt;=$K$8),AND(G949&gt;=$L$8,G949&lt;=$M$8),AND(G949&gt;=$N$8,G949&lt;=$O$8),AND(G949&gt;=$P$8,G949&lt;=$Q$8),AND(G949&gt;=$R$8,G949&lt;=$S$8),AND(G949&gt;=$T$8,G949&lt;=$U$8)),"CMO","")</f>
        <v/>
      </c>
      <c r="I949" s="2" t="str">
        <f>IF(OR(AND(G949&gt;=$D$19,G949&lt;=$E$19),AND(G949&gt;=$F$19,G949&lt;=$G$19),AND(G949&gt;=$H$19,G949&lt;=$I$19),AND(G949&gt;=$J$19,G949&lt;=$K$19),AND(G949&gt;=$L$19,G949&lt;=$M$19),AND(G949&gt;=$N$19,G949&lt;=$O$19),AND(G949&gt;=$P$19,G949&lt;=$Q$19),AND(G949&gt;=$R$19,G949&lt;=$S$19),AND(G949&gt;=$T$19,G949&lt;=$U$19)),IF(COUNTIF(I585:I948,"Plein traitement")=90,"Demi-traitement","Plein traitement"),IF(OR(AND(G949&gt;=$D$8,G949&lt;=$E$8),AND(G949&gt;=$F$8,G949&lt;=$G$8),AND(G949&gt;=$H$8,G949&lt;=$I$8),AND(G949&gt;=$J$8,G949&lt;=$K$8),AND(G949&gt;=$L$8,G949&lt;=$M$8),AND(G949&gt;=$N$8,G949&lt;=$O$8),AND(G949&gt;=$P$8,G949&lt;=$Q$8),AND(G949&gt;=$R$8,G949&lt;=$S$8),AND(G949&gt;=$T$8,G949&lt;=$U$8)),IF(COUNTIF($H$537:H949,"CMO")&gt;90,"Demi-traitement","Plein traitement"),""))</f>
        <v/>
      </c>
    </row>
    <row r="950" spans="7:9" x14ac:dyDescent="0.25">
      <c r="G950" s="1">
        <v>43514</v>
      </c>
      <c r="H950" t="str">
        <f t="shared" si="19"/>
        <v/>
      </c>
      <c r="I950" s="2" t="str">
        <f>IF(OR(AND(G950&gt;=$D$19,G950&lt;=$E$19),AND(G950&gt;=$F$19,G950&lt;=$G$19),AND(G950&gt;=$H$19,G950&lt;=$I$19),AND(G950&gt;=$J$19,G950&lt;=$K$19),AND(G950&gt;=$L$19,G950&lt;=$M$19),AND(G950&gt;=$N$19,G950&lt;=$O$19),AND(G950&gt;=$P$19,G950&lt;=$Q$19),AND(G950&gt;=$R$19,G950&lt;=$S$19),AND(G950&gt;=$T$19,G950&lt;=$U$19)),IF(COUNTIF(I586:I949,"Plein traitement")=90,"Demi-traitement","Plein traitement"),IF(OR(AND(G950&gt;=$D$8,G950&lt;=$E$8),AND(G950&gt;=$F$8,G950&lt;=$G$8),AND(G950&gt;=$H$8,G950&lt;=$I$8),AND(G950&gt;=$J$8,G950&lt;=$K$8),AND(G950&gt;=$L$8,G950&lt;=$M$8),AND(G950&gt;=$N$8,G950&lt;=$O$8),AND(G950&gt;=$P$8,G950&lt;=$Q$8),AND(G950&gt;=$R$8,G950&lt;=$S$8),AND(G950&gt;=$T$8,G950&lt;=$U$8)),IF(COUNTIF($H$537:H950,"CMO")&gt;90,"Demi-traitement","Plein traitement"),""))</f>
        <v/>
      </c>
    </row>
    <row r="951" spans="7:9" x14ac:dyDescent="0.25">
      <c r="G951" s="1">
        <v>43515</v>
      </c>
      <c r="H951" t="str">
        <f t="shared" si="19"/>
        <v/>
      </c>
      <c r="I951" s="2" t="str">
        <f>IF(OR(AND(G951&gt;=$D$19,G951&lt;=$E$19),AND(G951&gt;=$F$19,G951&lt;=$G$19),AND(G951&gt;=$H$19,G951&lt;=$I$19),AND(G951&gt;=$J$19,G951&lt;=$K$19),AND(G951&gt;=$L$19,G951&lt;=$M$19),AND(G951&gt;=$N$19,G951&lt;=$O$19),AND(G951&gt;=$P$19,G951&lt;=$Q$19),AND(G951&gt;=$R$19,G951&lt;=$S$19),AND(G951&gt;=$T$19,G951&lt;=$U$19)),IF(COUNTIF(I587:I950,"Plein traitement")=90,"Demi-traitement","Plein traitement"),IF(OR(AND(G951&gt;=$D$8,G951&lt;=$E$8),AND(G951&gt;=$F$8,G951&lt;=$G$8),AND(G951&gt;=$H$8,G951&lt;=$I$8),AND(G951&gt;=$J$8,G951&lt;=$K$8),AND(G951&gt;=$L$8,G951&lt;=$M$8),AND(G951&gt;=$N$8,G951&lt;=$O$8),AND(G951&gt;=$P$8,G951&lt;=$Q$8),AND(G951&gt;=$R$8,G951&lt;=$S$8),AND(G951&gt;=$T$8,G951&lt;=$U$8)),IF(COUNTIF($H$537:H951,"CMO")&gt;90,"Demi-traitement","Plein traitement"),""))</f>
        <v/>
      </c>
    </row>
    <row r="952" spans="7:9" x14ac:dyDescent="0.25">
      <c r="G952" s="1">
        <v>43516</v>
      </c>
      <c r="H952" t="str">
        <f t="shared" si="19"/>
        <v/>
      </c>
      <c r="I952" s="2" t="str">
        <f>IF(OR(AND(G952&gt;=$D$19,G952&lt;=$E$19),AND(G952&gt;=$F$19,G952&lt;=$G$19),AND(G952&gt;=$H$19,G952&lt;=$I$19),AND(G952&gt;=$J$19,G952&lt;=$K$19),AND(G952&gt;=$L$19,G952&lt;=$M$19),AND(G952&gt;=$N$19,G952&lt;=$O$19),AND(G952&gt;=$P$19,G952&lt;=$Q$19),AND(G952&gt;=$R$19,G952&lt;=$S$19),AND(G952&gt;=$T$19,G952&lt;=$U$19)),IF(COUNTIF(I588:I951,"Plein traitement")=90,"Demi-traitement","Plein traitement"),IF(OR(AND(G952&gt;=$D$8,G952&lt;=$E$8),AND(G952&gt;=$F$8,G952&lt;=$G$8),AND(G952&gt;=$H$8,G952&lt;=$I$8),AND(G952&gt;=$J$8,G952&lt;=$K$8),AND(G952&gt;=$L$8,G952&lt;=$M$8),AND(G952&gt;=$N$8,G952&lt;=$O$8),AND(G952&gt;=$P$8,G952&lt;=$Q$8),AND(G952&gt;=$R$8,G952&lt;=$S$8),AND(G952&gt;=$T$8,G952&lt;=$U$8)),IF(COUNTIF($H$537:H952,"CMO")&gt;90,"Demi-traitement","Plein traitement"),""))</f>
        <v/>
      </c>
    </row>
    <row r="953" spans="7:9" x14ac:dyDescent="0.25">
      <c r="G953" s="1">
        <v>43517</v>
      </c>
      <c r="H953" t="str">
        <f t="shared" si="19"/>
        <v/>
      </c>
      <c r="I953" s="2" t="str">
        <f>IF(OR(AND(G953&gt;=$D$19,G953&lt;=$E$19),AND(G953&gt;=$F$19,G953&lt;=$G$19),AND(G953&gt;=$H$19,G953&lt;=$I$19),AND(G953&gt;=$J$19,G953&lt;=$K$19),AND(G953&gt;=$L$19,G953&lt;=$M$19),AND(G953&gt;=$N$19,G953&lt;=$O$19),AND(G953&gt;=$P$19,G953&lt;=$Q$19),AND(G953&gt;=$R$19,G953&lt;=$S$19),AND(G953&gt;=$T$19,G953&lt;=$U$19)),IF(COUNTIF(I589:I952,"Plein traitement")=90,"Demi-traitement","Plein traitement"),IF(OR(AND(G953&gt;=$D$8,G953&lt;=$E$8),AND(G953&gt;=$F$8,G953&lt;=$G$8),AND(G953&gt;=$H$8,G953&lt;=$I$8),AND(G953&gt;=$J$8,G953&lt;=$K$8),AND(G953&gt;=$L$8,G953&lt;=$M$8),AND(G953&gt;=$N$8,G953&lt;=$O$8),AND(G953&gt;=$P$8,G953&lt;=$Q$8),AND(G953&gt;=$R$8,G953&lt;=$S$8),AND(G953&gt;=$T$8,G953&lt;=$U$8)),IF(COUNTIF($H$537:H953,"CMO")&gt;90,"Demi-traitement","Plein traitement"),""))</f>
        <v/>
      </c>
    </row>
    <row r="954" spans="7:9" x14ac:dyDescent="0.25">
      <c r="G954" s="1">
        <v>43518</v>
      </c>
      <c r="H954" t="str">
        <f t="shared" si="19"/>
        <v/>
      </c>
      <c r="I954" s="2" t="str">
        <f>IF(OR(AND(G954&gt;=$D$19,G954&lt;=$E$19),AND(G954&gt;=$F$19,G954&lt;=$G$19),AND(G954&gt;=$H$19,G954&lt;=$I$19),AND(G954&gt;=$J$19,G954&lt;=$K$19),AND(G954&gt;=$L$19,G954&lt;=$M$19),AND(G954&gt;=$N$19,G954&lt;=$O$19),AND(G954&gt;=$P$19,G954&lt;=$Q$19),AND(G954&gt;=$R$19,G954&lt;=$S$19),AND(G954&gt;=$T$19,G954&lt;=$U$19)),IF(COUNTIF(I590:I953,"Plein traitement")=90,"Demi-traitement","Plein traitement"),IF(OR(AND(G954&gt;=$D$8,G954&lt;=$E$8),AND(G954&gt;=$F$8,G954&lt;=$G$8),AND(G954&gt;=$H$8,G954&lt;=$I$8),AND(G954&gt;=$J$8,G954&lt;=$K$8),AND(G954&gt;=$L$8,G954&lt;=$M$8),AND(G954&gt;=$N$8,G954&lt;=$O$8),AND(G954&gt;=$P$8,G954&lt;=$Q$8),AND(G954&gt;=$R$8,G954&lt;=$S$8),AND(G954&gt;=$T$8,G954&lt;=$U$8)),IF(COUNTIF($H$537:H954,"CMO")&gt;90,"Demi-traitement","Plein traitement"),""))</f>
        <v/>
      </c>
    </row>
    <row r="955" spans="7:9" x14ac:dyDescent="0.25">
      <c r="G955" s="1">
        <v>43519</v>
      </c>
      <c r="H955" t="str">
        <f t="shared" si="19"/>
        <v/>
      </c>
      <c r="I955" s="2" t="str">
        <f>IF(OR(AND(G955&gt;=$D$19,G955&lt;=$E$19),AND(G955&gt;=$F$19,G955&lt;=$G$19),AND(G955&gt;=$H$19,G955&lt;=$I$19),AND(G955&gt;=$J$19,G955&lt;=$K$19),AND(G955&gt;=$L$19,G955&lt;=$M$19),AND(G955&gt;=$N$19,G955&lt;=$O$19),AND(G955&gt;=$P$19,G955&lt;=$Q$19),AND(G955&gt;=$R$19,G955&lt;=$S$19),AND(G955&gt;=$T$19,G955&lt;=$U$19)),IF(COUNTIF(I591:I954,"Plein traitement")=90,"Demi-traitement","Plein traitement"),IF(OR(AND(G955&gt;=$D$8,G955&lt;=$E$8),AND(G955&gt;=$F$8,G955&lt;=$G$8),AND(G955&gt;=$H$8,G955&lt;=$I$8),AND(G955&gt;=$J$8,G955&lt;=$K$8),AND(G955&gt;=$L$8,G955&lt;=$M$8),AND(G955&gt;=$N$8,G955&lt;=$O$8),AND(G955&gt;=$P$8,G955&lt;=$Q$8),AND(G955&gt;=$R$8,G955&lt;=$S$8),AND(G955&gt;=$T$8,G955&lt;=$U$8)),IF(COUNTIF($H$537:H955,"CMO")&gt;90,"Demi-traitement","Plein traitement"),""))</f>
        <v/>
      </c>
    </row>
    <row r="956" spans="7:9" x14ac:dyDescent="0.25">
      <c r="G956" s="1">
        <v>43520</v>
      </c>
      <c r="H956" t="str">
        <f t="shared" si="19"/>
        <v/>
      </c>
      <c r="I956" s="2" t="str">
        <f>IF(OR(AND(G956&gt;=$D$19,G956&lt;=$E$19),AND(G956&gt;=$F$19,G956&lt;=$G$19),AND(G956&gt;=$H$19,G956&lt;=$I$19),AND(G956&gt;=$J$19,G956&lt;=$K$19),AND(G956&gt;=$L$19,G956&lt;=$M$19),AND(G956&gt;=$N$19,G956&lt;=$O$19),AND(G956&gt;=$P$19,G956&lt;=$Q$19),AND(G956&gt;=$R$19,G956&lt;=$S$19),AND(G956&gt;=$T$19,G956&lt;=$U$19)),IF(COUNTIF(I592:I955,"Plein traitement")=90,"Demi-traitement","Plein traitement"),IF(OR(AND(G956&gt;=$D$8,G956&lt;=$E$8),AND(G956&gt;=$F$8,G956&lt;=$G$8),AND(G956&gt;=$H$8,G956&lt;=$I$8),AND(G956&gt;=$J$8,G956&lt;=$K$8),AND(G956&gt;=$L$8,G956&lt;=$M$8),AND(G956&gt;=$N$8,G956&lt;=$O$8),AND(G956&gt;=$P$8,G956&lt;=$Q$8),AND(G956&gt;=$R$8,G956&lt;=$S$8),AND(G956&gt;=$T$8,G956&lt;=$U$8)),IF(COUNTIF($H$537:H956,"CMO")&gt;90,"Demi-traitement","Plein traitement"),""))</f>
        <v/>
      </c>
    </row>
    <row r="957" spans="7:9" x14ac:dyDescent="0.25">
      <c r="G957" s="1">
        <v>43521</v>
      </c>
      <c r="H957" t="str">
        <f t="shared" si="19"/>
        <v/>
      </c>
      <c r="I957" s="2" t="str">
        <f>IF(OR(AND(G957&gt;=$D$19,G957&lt;=$E$19),AND(G957&gt;=$F$19,G957&lt;=$G$19),AND(G957&gt;=$H$19,G957&lt;=$I$19),AND(G957&gt;=$J$19,G957&lt;=$K$19),AND(G957&gt;=$L$19,G957&lt;=$M$19),AND(G957&gt;=$N$19,G957&lt;=$O$19),AND(G957&gt;=$P$19,G957&lt;=$Q$19),AND(G957&gt;=$R$19,G957&lt;=$S$19),AND(G957&gt;=$T$19,G957&lt;=$U$19)),IF(COUNTIF(I593:I956,"Plein traitement")=90,"Demi-traitement","Plein traitement"),IF(OR(AND(G957&gt;=$D$8,G957&lt;=$E$8),AND(G957&gt;=$F$8,G957&lt;=$G$8),AND(G957&gt;=$H$8,G957&lt;=$I$8),AND(G957&gt;=$J$8,G957&lt;=$K$8),AND(G957&gt;=$L$8,G957&lt;=$M$8),AND(G957&gt;=$N$8,G957&lt;=$O$8),AND(G957&gt;=$P$8,G957&lt;=$Q$8),AND(G957&gt;=$R$8,G957&lt;=$S$8),AND(G957&gt;=$T$8,G957&lt;=$U$8)),IF(COUNTIF($H$537:H957,"CMO")&gt;90,"Demi-traitement","Plein traitement"),""))</f>
        <v/>
      </c>
    </row>
    <row r="958" spans="7:9" x14ac:dyDescent="0.25">
      <c r="G958" s="1">
        <v>43522</v>
      </c>
      <c r="H958" t="str">
        <f t="shared" si="19"/>
        <v/>
      </c>
      <c r="I958" s="2" t="str">
        <f>IF(OR(AND(G958&gt;=$D$19,G958&lt;=$E$19),AND(G958&gt;=$F$19,G958&lt;=$G$19),AND(G958&gt;=$H$19,G958&lt;=$I$19),AND(G958&gt;=$J$19,G958&lt;=$K$19),AND(G958&gt;=$L$19,G958&lt;=$M$19),AND(G958&gt;=$N$19,G958&lt;=$O$19),AND(G958&gt;=$P$19,G958&lt;=$Q$19),AND(G958&gt;=$R$19,G958&lt;=$S$19),AND(G958&gt;=$T$19,G958&lt;=$U$19)),IF(COUNTIF(I594:I957,"Plein traitement")=90,"Demi-traitement","Plein traitement"),IF(OR(AND(G958&gt;=$D$8,G958&lt;=$E$8),AND(G958&gt;=$F$8,G958&lt;=$G$8),AND(G958&gt;=$H$8,G958&lt;=$I$8),AND(G958&gt;=$J$8,G958&lt;=$K$8),AND(G958&gt;=$L$8,G958&lt;=$M$8),AND(G958&gt;=$N$8,G958&lt;=$O$8),AND(G958&gt;=$P$8,G958&lt;=$Q$8),AND(G958&gt;=$R$8,G958&lt;=$S$8),AND(G958&gt;=$T$8,G958&lt;=$U$8)),IF(COUNTIF($H$537:H958,"CMO")&gt;90,"Demi-traitement","Plein traitement"),""))</f>
        <v/>
      </c>
    </row>
    <row r="959" spans="7:9" x14ac:dyDescent="0.25">
      <c r="G959" s="1">
        <v>43523</v>
      </c>
      <c r="H959" t="str">
        <f t="shared" si="19"/>
        <v/>
      </c>
      <c r="I959" s="2" t="str">
        <f>IF(OR(AND(G959&gt;=$D$19,G959&lt;=$E$19),AND(G959&gt;=$F$19,G959&lt;=$G$19),AND(G959&gt;=$H$19,G959&lt;=$I$19),AND(G959&gt;=$J$19,G959&lt;=$K$19),AND(G959&gt;=$L$19,G959&lt;=$M$19),AND(G959&gt;=$N$19,G959&lt;=$O$19),AND(G959&gt;=$P$19,G959&lt;=$Q$19),AND(G959&gt;=$R$19,G959&lt;=$S$19),AND(G959&gt;=$T$19,G959&lt;=$U$19)),IF(COUNTIF(I595:I958,"Plein traitement")=90,"Demi-traitement","Plein traitement"),IF(OR(AND(G959&gt;=$D$8,G959&lt;=$E$8),AND(G959&gt;=$F$8,G959&lt;=$G$8),AND(G959&gt;=$H$8,G959&lt;=$I$8),AND(G959&gt;=$J$8,G959&lt;=$K$8),AND(G959&gt;=$L$8,G959&lt;=$M$8),AND(G959&gt;=$N$8,G959&lt;=$O$8),AND(G959&gt;=$P$8,G959&lt;=$Q$8),AND(G959&gt;=$R$8,G959&lt;=$S$8),AND(G959&gt;=$T$8,G959&lt;=$U$8)),IF(COUNTIF($H$537:H959,"CMO")&gt;90,"Demi-traitement","Plein traitement"),""))</f>
        <v/>
      </c>
    </row>
    <row r="960" spans="7:9" x14ac:dyDescent="0.25">
      <c r="G960" s="1">
        <v>43524</v>
      </c>
      <c r="H960" t="str">
        <f t="shared" si="19"/>
        <v/>
      </c>
      <c r="I960" s="2" t="str">
        <f>IF(OR(AND(G960&gt;=$D$19,G960&lt;=$E$19),AND(G960&gt;=$F$19,G960&lt;=$G$19),AND(G960&gt;=$H$19,G960&lt;=$I$19),AND(G960&gt;=$J$19,G960&lt;=$K$19),AND(G960&gt;=$L$19,G960&lt;=$M$19),AND(G960&gt;=$N$19,G960&lt;=$O$19),AND(G960&gt;=$P$19,G960&lt;=$Q$19),AND(G960&gt;=$R$19,G960&lt;=$S$19),AND(G960&gt;=$T$19,G960&lt;=$U$19)),IF(COUNTIF(I596:I959,"Plein traitement")=90,"Demi-traitement","Plein traitement"),IF(OR(AND(G960&gt;=$D$8,G960&lt;=$E$8),AND(G960&gt;=$F$8,G960&lt;=$G$8),AND(G960&gt;=$H$8,G960&lt;=$I$8),AND(G960&gt;=$J$8,G960&lt;=$K$8),AND(G960&gt;=$L$8,G960&lt;=$M$8),AND(G960&gt;=$N$8,G960&lt;=$O$8),AND(G960&gt;=$P$8,G960&lt;=$Q$8),AND(G960&gt;=$R$8,G960&lt;=$S$8),AND(G960&gt;=$T$8,G960&lt;=$U$8)),IF(COUNTIF($H$537:H960,"CMO")&gt;90,"Demi-traitement","Plein traitement"),""))</f>
        <v/>
      </c>
    </row>
    <row r="961" spans="7:9" x14ac:dyDescent="0.25">
      <c r="G961" s="1">
        <v>43525</v>
      </c>
      <c r="H961" t="str">
        <f t="shared" si="19"/>
        <v/>
      </c>
      <c r="I961" s="2" t="str">
        <f>IF(OR(AND(G961&gt;=$D$19,G961&lt;=$E$19),AND(G961&gt;=$F$19,G961&lt;=$G$19),AND(G961&gt;=$H$19,G961&lt;=$I$19),AND(G961&gt;=$J$19,G961&lt;=$K$19),AND(G961&gt;=$L$19,G961&lt;=$M$19),AND(G961&gt;=$N$19,G961&lt;=$O$19),AND(G961&gt;=$P$19,G961&lt;=$Q$19),AND(G961&gt;=$R$19,G961&lt;=$S$19),AND(G961&gt;=$T$19,G961&lt;=$U$19)),IF(COUNTIF(I597:I960,"Plein traitement")=90,"Demi-traitement","Plein traitement"),IF(OR(AND(G961&gt;=$D$8,G961&lt;=$E$8),AND(G961&gt;=$F$8,G961&lt;=$G$8),AND(G961&gt;=$H$8,G961&lt;=$I$8),AND(G961&gt;=$J$8,G961&lt;=$K$8),AND(G961&gt;=$L$8,G961&lt;=$M$8),AND(G961&gt;=$N$8,G961&lt;=$O$8),AND(G961&gt;=$P$8,G961&lt;=$Q$8),AND(G961&gt;=$R$8,G961&lt;=$S$8),AND(G961&gt;=$T$8,G961&lt;=$U$8)),IF(COUNTIF($H$537:H961,"CMO")&gt;90,"Demi-traitement","Plein traitement"),""))</f>
        <v/>
      </c>
    </row>
    <row r="962" spans="7:9" x14ac:dyDescent="0.25">
      <c r="G962" s="1">
        <v>43526</v>
      </c>
      <c r="H962" t="str">
        <f t="shared" si="19"/>
        <v/>
      </c>
      <c r="I962" s="2" t="str">
        <f>IF(OR(AND(G962&gt;=$D$19,G962&lt;=$E$19),AND(G962&gt;=$F$19,G962&lt;=$G$19),AND(G962&gt;=$H$19,G962&lt;=$I$19),AND(G962&gt;=$J$19,G962&lt;=$K$19),AND(G962&gt;=$L$19,G962&lt;=$M$19),AND(G962&gt;=$N$19,G962&lt;=$O$19),AND(G962&gt;=$P$19,G962&lt;=$Q$19),AND(G962&gt;=$R$19,G962&lt;=$S$19),AND(G962&gt;=$T$19,G962&lt;=$U$19)),IF(COUNTIF(I598:I961,"Plein traitement")=90,"Demi-traitement","Plein traitement"),IF(OR(AND(G962&gt;=$D$8,G962&lt;=$E$8),AND(G962&gt;=$F$8,G962&lt;=$G$8),AND(G962&gt;=$H$8,G962&lt;=$I$8),AND(G962&gt;=$J$8,G962&lt;=$K$8),AND(G962&gt;=$L$8,G962&lt;=$M$8),AND(G962&gt;=$N$8,G962&lt;=$O$8),AND(G962&gt;=$P$8,G962&lt;=$Q$8),AND(G962&gt;=$R$8,G962&lt;=$S$8),AND(G962&gt;=$T$8,G962&lt;=$U$8)),IF(COUNTIF($H$537:H962,"CMO")&gt;90,"Demi-traitement","Plein traitement"),""))</f>
        <v/>
      </c>
    </row>
    <row r="963" spans="7:9" x14ac:dyDescent="0.25">
      <c r="G963" s="1">
        <v>43527</v>
      </c>
      <c r="H963" t="str">
        <f t="shared" si="19"/>
        <v/>
      </c>
      <c r="I963" s="2" t="str">
        <f>IF(OR(AND(G963&gt;=$D$19,G963&lt;=$E$19),AND(G963&gt;=$F$19,G963&lt;=$G$19),AND(G963&gt;=$H$19,G963&lt;=$I$19),AND(G963&gt;=$J$19,G963&lt;=$K$19),AND(G963&gt;=$L$19,G963&lt;=$M$19),AND(G963&gt;=$N$19,G963&lt;=$O$19),AND(G963&gt;=$P$19,G963&lt;=$Q$19),AND(G963&gt;=$R$19,G963&lt;=$S$19),AND(G963&gt;=$T$19,G963&lt;=$U$19)),IF(COUNTIF(I599:I962,"Plein traitement")=90,"Demi-traitement","Plein traitement"),IF(OR(AND(G963&gt;=$D$8,G963&lt;=$E$8),AND(G963&gt;=$F$8,G963&lt;=$G$8),AND(G963&gt;=$H$8,G963&lt;=$I$8),AND(G963&gt;=$J$8,G963&lt;=$K$8),AND(G963&gt;=$L$8,G963&lt;=$M$8),AND(G963&gt;=$N$8,G963&lt;=$O$8),AND(G963&gt;=$P$8,G963&lt;=$Q$8),AND(G963&gt;=$R$8,G963&lt;=$S$8),AND(G963&gt;=$T$8,G963&lt;=$U$8)),IF(COUNTIF($H$537:H963,"CMO")&gt;90,"Demi-traitement","Plein traitement"),""))</f>
        <v/>
      </c>
    </row>
    <row r="964" spans="7:9" x14ac:dyDescent="0.25">
      <c r="G964" s="1">
        <v>43528</v>
      </c>
      <c r="H964" t="str">
        <f t="shared" si="19"/>
        <v/>
      </c>
      <c r="I964" s="2" t="str">
        <f>IF(OR(AND(G964&gt;=$D$19,G964&lt;=$E$19),AND(G964&gt;=$F$19,G964&lt;=$G$19),AND(G964&gt;=$H$19,G964&lt;=$I$19),AND(G964&gt;=$J$19,G964&lt;=$K$19),AND(G964&gt;=$L$19,G964&lt;=$M$19),AND(G964&gt;=$N$19,G964&lt;=$O$19),AND(G964&gt;=$P$19,G964&lt;=$Q$19),AND(G964&gt;=$R$19,G964&lt;=$S$19),AND(G964&gt;=$T$19,G964&lt;=$U$19)),IF(COUNTIF(I600:I963,"Plein traitement")=90,"Demi-traitement","Plein traitement"),IF(OR(AND(G964&gt;=$D$8,G964&lt;=$E$8),AND(G964&gt;=$F$8,G964&lt;=$G$8),AND(G964&gt;=$H$8,G964&lt;=$I$8),AND(G964&gt;=$J$8,G964&lt;=$K$8),AND(G964&gt;=$L$8,G964&lt;=$M$8),AND(G964&gt;=$N$8,G964&lt;=$O$8),AND(G964&gt;=$P$8,G964&lt;=$Q$8),AND(G964&gt;=$R$8,G964&lt;=$S$8),AND(G964&gt;=$T$8,G964&lt;=$U$8)),IF(COUNTIF($H$537:H964,"CMO")&gt;90,"Demi-traitement","Plein traitement"),""))</f>
        <v/>
      </c>
    </row>
    <row r="965" spans="7:9" x14ac:dyDescent="0.25">
      <c r="G965" s="1">
        <v>43529</v>
      </c>
      <c r="H965" t="str">
        <f t="shared" si="19"/>
        <v/>
      </c>
      <c r="I965" s="2" t="str">
        <f>IF(OR(AND(G965&gt;=$D$19,G965&lt;=$E$19),AND(G965&gt;=$F$19,G965&lt;=$G$19),AND(G965&gt;=$H$19,G965&lt;=$I$19),AND(G965&gt;=$J$19,G965&lt;=$K$19),AND(G965&gt;=$L$19,G965&lt;=$M$19),AND(G965&gt;=$N$19,G965&lt;=$O$19),AND(G965&gt;=$P$19,G965&lt;=$Q$19),AND(G965&gt;=$R$19,G965&lt;=$S$19),AND(G965&gt;=$T$19,G965&lt;=$U$19)),IF(COUNTIF(I601:I964,"Plein traitement")=90,"Demi-traitement","Plein traitement"),IF(OR(AND(G965&gt;=$D$8,G965&lt;=$E$8),AND(G965&gt;=$F$8,G965&lt;=$G$8),AND(G965&gt;=$H$8,G965&lt;=$I$8),AND(G965&gt;=$J$8,G965&lt;=$K$8),AND(G965&gt;=$L$8,G965&lt;=$M$8),AND(G965&gt;=$N$8,G965&lt;=$O$8),AND(G965&gt;=$P$8,G965&lt;=$Q$8),AND(G965&gt;=$R$8,G965&lt;=$S$8),AND(G965&gt;=$T$8,G965&lt;=$U$8)),IF(COUNTIF($H$537:H965,"CMO")&gt;90,"Demi-traitement","Plein traitement"),""))</f>
        <v/>
      </c>
    </row>
    <row r="966" spans="7:9" x14ac:dyDescent="0.25">
      <c r="G966" s="1">
        <v>43530</v>
      </c>
      <c r="H966" t="str">
        <f t="shared" si="19"/>
        <v/>
      </c>
      <c r="I966" s="2" t="str">
        <f>IF(OR(AND(G966&gt;=$D$19,G966&lt;=$E$19),AND(G966&gt;=$F$19,G966&lt;=$G$19),AND(G966&gt;=$H$19,G966&lt;=$I$19),AND(G966&gt;=$J$19,G966&lt;=$K$19),AND(G966&gt;=$L$19,G966&lt;=$M$19),AND(G966&gt;=$N$19,G966&lt;=$O$19),AND(G966&gt;=$P$19,G966&lt;=$Q$19),AND(G966&gt;=$R$19,G966&lt;=$S$19),AND(G966&gt;=$T$19,G966&lt;=$U$19)),IF(COUNTIF(I602:I965,"Plein traitement")=90,"Demi-traitement","Plein traitement"),IF(OR(AND(G966&gt;=$D$8,G966&lt;=$E$8),AND(G966&gt;=$F$8,G966&lt;=$G$8),AND(G966&gt;=$H$8,G966&lt;=$I$8),AND(G966&gt;=$J$8,G966&lt;=$K$8),AND(G966&gt;=$L$8,G966&lt;=$M$8),AND(G966&gt;=$N$8,G966&lt;=$O$8),AND(G966&gt;=$P$8,G966&lt;=$Q$8),AND(G966&gt;=$R$8,G966&lt;=$S$8),AND(G966&gt;=$T$8,G966&lt;=$U$8)),IF(COUNTIF($H$537:H966,"CMO")&gt;90,"Demi-traitement","Plein traitement"),""))</f>
        <v/>
      </c>
    </row>
    <row r="967" spans="7:9" x14ac:dyDescent="0.25">
      <c r="G967" s="1">
        <v>43531</v>
      </c>
      <c r="H967" t="str">
        <f t="shared" si="19"/>
        <v/>
      </c>
      <c r="I967" s="2" t="str">
        <f>IF(OR(AND(G967&gt;=$D$19,G967&lt;=$E$19),AND(G967&gt;=$F$19,G967&lt;=$G$19),AND(G967&gt;=$H$19,G967&lt;=$I$19),AND(G967&gt;=$J$19,G967&lt;=$K$19),AND(G967&gt;=$L$19,G967&lt;=$M$19),AND(G967&gt;=$N$19,G967&lt;=$O$19),AND(G967&gt;=$P$19,G967&lt;=$Q$19),AND(G967&gt;=$R$19,G967&lt;=$S$19),AND(G967&gt;=$T$19,G967&lt;=$U$19)),IF(COUNTIF(I603:I966,"Plein traitement")=90,"Demi-traitement","Plein traitement"),IF(OR(AND(G967&gt;=$D$8,G967&lt;=$E$8),AND(G967&gt;=$F$8,G967&lt;=$G$8),AND(G967&gt;=$H$8,G967&lt;=$I$8),AND(G967&gt;=$J$8,G967&lt;=$K$8),AND(G967&gt;=$L$8,G967&lt;=$M$8),AND(G967&gt;=$N$8,G967&lt;=$O$8),AND(G967&gt;=$P$8,G967&lt;=$Q$8),AND(G967&gt;=$R$8,G967&lt;=$S$8),AND(G967&gt;=$T$8,G967&lt;=$U$8)),IF(COUNTIF($H$537:H967,"CMO")&gt;90,"Demi-traitement","Plein traitement"),""))</f>
        <v/>
      </c>
    </row>
    <row r="968" spans="7:9" x14ac:dyDescent="0.25">
      <c r="G968" s="1">
        <v>43532</v>
      </c>
      <c r="H968" t="str">
        <f t="shared" si="19"/>
        <v/>
      </c>
      <c r="I968" s="2" t="str">
        <f>IF(OR(AND(G968&gt;=$D$19,G968&lt;=$E$19),AND(G968&gt;=$F$19,G968&lt;=$G$19),AND(G968&gt;=$H$19,G968&lt;=$I$19),AND(G968&gt;=$J$19,G968&lt;=$K$19),AND(G968&gt;=$L$19,G968&lt;=$M$19),AND(G968&gt;=$N$19,G968&lt;=$O$19),AND(G968&gt;=$P$19,G968&lt;=$Q$19),AND(G968&gt;=$R$19,G968&lt;=$S$19),AND(G968&gt;=$T$19,G968&lt;=$U$19)),IF(COUNTIF(I604:I967,"Plein traitement")=90,"Demi-traitement","Plein traitement"),IF(OR(AND(G968&gt;=$D$8,G968&lt;=$E$8),AND(G968&gt;=$F$8,G968&lt;=$G$8),AND(G968&gt;=$H$8,G968&lt;=$I$8),AND(G968&gt;=$J$8,G968&lt;=$K$8),AND(G968&gt;=$L$8,G968&lt;=$M$8),AND(G968&gt;=$N$8,G968&lt;=$O$8),AND(G968&gt;=$P$8,G968&lt;=$Q$8),AND(G968&gt;=$R$8,G968&lt;=$S$8),AND(G968&gt;=$T$8,G968&lt;=$U$8)),IF(COUNTIF($H$537:H968,"CMO")&gt;90,"Demi-traitement","Plein traitement"),""))</f>
        <v/>
      </c>
    </row>
    <row r="969" spans="7:9" x14ac:dyDescent="0.25">
      <c r="G969" s="1">
        <v>43533</v>
      </c>
      <c r="H969" t="str">
        <f t="shared" si="19"/>
        <v/>
      </c>
      <c r="I969" s="2" t="str">
        <f>IF(OR(AND(G969&gt;=$D$19,G969&lt;=$E$19),AND(G969&gt;=$F$19,G969&lt;=$G$19),AND(G969&gt;=$H$19,G969&lt;=$I$19),AND(G969&gt;=$J$19,G969&lt;=$K$19),AND(G969&gt;=$L$19,G969&lt;=$M$19),AND(G969&gt;=$N$19,G969&lt;=$O$19),AND(G969&gt;=$P$19,G969&lt;=$Q$19),AND(G969&gt;=$R$19,G969&lt;=$S$19),AND(G969&gt;=$T$19,G969&lt;=$U$19)),IF(COUNTIF(I605:I968,"Plein traitement")=90,"Demi-traitement","Plein traitement"),IF(OR(AND(G969&gt;=$D$8,G969&lt;=$E$8),AND(G969&gt;=$F$8,G969&lt;=$G$8),AND(G969&gt;=$H$8,G969&lt;=$I$8),AND(G969&gt;=$J$8,G969&lt;=$K$8),AND(G969&gt;=$L$8,G969&lt;=$M$8),AND(G969&gt;=$N$8,G969&lt;=$O$8),AND(G969&gt;=$P$8,G969&lt;=$Q$8),AND(G969&gt;=$R$8,G969&lt;=$S$8),AND(G969&gt;=$T$8,G969&lt;=$U$8)),IF(COUNTIF($H$537:H969,"CMO")&gt;90,"Demi-traitement","Plein traitement"),""))</f>
        <v/>
      </c>
    </row>
    <row r="970" spans="7:9" x14ac:dyDescent="0.25">
      <c r="G970" s="1">
        <v>43534</v>
      </c>
      <c r="H970" t="str">
        <f t="shared" si="19"/>
        <v/>
      </c>
      <c r="I970" s="2" t="str">
        <f>IF(OR(AND(G970&gt;=$D$19,G970&lt;=$E$19),AND(G970&gt;=$F$19,G970&lt;=$G$19),AND(G970&gt;=$H$19,G970&lt;=$I$19),AND(G970&gt;=$J$19,G970&lt;=$K$19),AND(G970&gt;=$L$19,G970&lt;=$M$19),AND(G970&gt;=$N$19,G970&lt;=$O$19),AND(G970&gt;=$P$19,G970&lt;=$Q$19),AND(G970&gt;=$R$19,G970&lt;=$S$19),AND(G970&gt;=$T$19,G970&lt;=$U$19)),IF(COUNTIF(I606:I969,"Plein traitement")=90,"Demi-traitement","Plein traitement"),IF(OR(AND(G970&gt;=$D$8,G970&lt;=$E$8),AND(G970&gt;=$F$8,G970&lt;=$G$8),AND(G970&gt;=$H$8,G970&lt;=$I$8),AND(G970&gt;=$J$8,G970&lt;=$K$8),AND(G970&gt;=$L$8,G970&lt;=$M$8),AND(G970&gt;=$N$8,G970&lt;=$O$8),AND(G970&gt;=$P$8,G970&lt;=$Q$8),AND(G970&gt;=$R$8,G970&lt;=$S$8),AND(G970&gt;=$T$8,G970&lt;=$U$8)),IF(COUNTIF($H$537:H970,"CMO")&gt;90,"Demi-traitement","Plein traitement"),""))</f>
        <v/>
      </c>
    </row>
    <row r="971" spans="7:9" x14ac:dyDescent="0.25">
      <c r="G971" s="1">
        <v>43535</v>
      </c>
      <c r="H971" t="str">
        <f t="shared" si="19"/>
        <v/>
      </c>
      <c r="I971" s="2" t="str">
        <f>IF(OR(AND(G971&gt;=$D$19,G971&lt;=$E$19),AND(G971&gt;=$F$19,G971&lt;=$G$19),AND(G971&gt;=$H$19,G971&lt;=$I$19),AND(G971&gt;=$J$19,G971&lt;=$K$19),AND(G971&gt;=$L$19,G971&lt;=$M$19),AND(G971&gt;=$N$19,G971&lt;=$O$19),AND(G971&gt;=$P$19,G971&lt;=$Q$19),AND(G971&gt;=$R$19,G971&lt;=$S$19),AND(G971&gt;=$T$19,G971&lt;=$U$19)),IF(COUNTIF(I607:I970,"Plein traitement")=90,"Demi-traitement","Plein traitement"),IF(OR(AND(G971&gt;=$D$8,G971&lt;=$E$8),AND(G971&gt;=$F$8,G971&lt;=$G$8),AND(G971&gt;=$H$8,G971&lt;=$I$8),AND(G971&gt;=$J$8,G971&lt;=$K$8),AND(G971&gt;=$L$8,G971&lt;=$M$8),AND(G971&gt;=$N$8,G971&lt;=$O$8),AND(G971&gt;=$P$8,G971&lt;=$Q$8),AND(G971&gt;=$R$8,G971&lt;=$S$8),AND(G971&gt;=$T$8,G971&lt;=$U$8)),IF(COUNTIF($H$537:H971,"CMO")&gt;90,"Demi-traitement","Plein traitement"),""))</f>
        <v/>
      </c>
    </row>
    <row r="972" spans="7:9" x14ac:dyDescent="0.25">
      <c r="G972" s="1">
        <v>43536</v>
      </c>
      <c r="H972" t="str">
        <f t="shared" si="19"/>
        <v/>
      </c>
      <c r="I972" s="2" t="str">
        <f>IF(OR(AND(G972&gt;=$D$19,G972&lt;=$E$19),AND(G972&gt;=$F$19,G972&lt;=$G$19),AND(G972&gt;=$H$19,G972&lt;=$I$19),AND(G972&gt;=$J$19,G972&lt;=$K$19),AND(G972&gt;=$L$19,G972&lt;=$M$19),AND(G972&gt;=$N$19,G972&lt;=$O$19),AND(G972&gt;=$P$19,G972&lt;=$Q$19),AND(G972&gt;=$R$19,G972&lt;=$S$19),AND(G972&gt;=$T$19,G972&lt;=$U$19)),IF(COUNTIF(I608:I971,"Plein traitement")=90,"Demi-traitement","Plein traitement"),IF(OR(AND(G972&gt;=$D$8,G972&lt;=$E$8),AND(G972&gt;=$F$8,G972&lt;=$G$8),AND(G972&gt;=$H$8,G972&lt;=$I$8),AND(G972&gt;=$J$8,G972&lt;=$K$8),AND(G972&gt;=$L$8,G972&lt;=$M$8),AND(G972&gt;=$N$8,G972&lt;=$O$8),AND(G972&gt;=$P$8,G972&lt;=$Q$8),AND(G972&gt;=$R$8,G972&lt;=$S$8),AND(G972&gt;=$T$8,G972&lt;=$U$8)),IF(COUNTIF($H$537:H972,"CMO")&gt;90,"Demi-traitement","Plein traitement"),""))</f>
        <v/>
      </c>
    </row>
    <row r="973" spans="7:9" x14ac:dyDescent="0.25">
      <c r="G973" s="1">
        <v>43537</v>
      </c>
      <c r="H973" t="str">
        <f t="shared" si="19"/>
        <v/>
      </c>
      <c r="I973" s="2" t="str">
        <f>IF(OR(AND(G973&gt;=$D$19,G973&lt;=$E$19),AND(G973&gt;=$F$19,G973&lt;=$G$19),AND(G973&gt;=$H$19,G973&lt;=$I$19),AND(G973&gt;=$J$19,G973&lt;=$K$19),AND(G973&gt;=$L$19,G973&lt;=$M$19),AND(G973&gt;=$N$19,G973&lt;=$O$19),AND(G973&gt;=$P$19,G973&lt;=$Q$19),AND(G973&gt;=$R$19,G973&lt;=$S$19),AND(G973&gt;=$T$19,G973&lt;=$U$19)),IF(COUNTIF(I609:I972,"Plein traitement")=90,"Demi-traitement","Plein traitement"),IF(OR(AND(G973&gt;=$D$8,G973&lt;=$E$8),AND(G973&gt;=$F$8,G973&lt;=$G$8),AND(G973&gt;=$H$8,G973&lt;=$I$8),AND(G973&gt;=$J$8,G973&lt;=$K$8),AND(G973&gt;=$L$8,G973&lt;=$M$8),AND(G973&gt;=$N$8,G973&lt;=$O$8),AND(G973&gt;=$P$8,G973&lt;=$Q$8),AND(G973&gt;=$R$8,G973&lt;=$S$8),AND(G973&gt;=$T$8,G973&lt;=$U$8)),IF(COUNTIF($H$537:H973,"CMO")&gt;90,"Demi-traitement","Plein traitement"),""))</f>
        <v/>
      </c>
    </row>
    <row r="974" spans="7:9" x14ac:dyDescent="0.25">
      <c r="G974" s="1">
        <v>43538</v>
      </c>
      <c r="H974" t="str">
        <f t="shared" si="19"/>
        <v/>
      </c>
      <c r="I974" s="2" t="str">
        <f>IF(OR(AND(G974&gt;=$D$19,G974&lt;=$E$19),AND(G974&gt;=$F$19,G974&lt;=$G$19),AND(G974&gt;=$H$19,G974&lt;=$I$19),AND(G974&gt;=$J$19,G974&lt;=$K$19),AND(G974&gt;=$L$19,G974&lt;=$M$19),AND(G974&gt;=$N$19,G974&lt;=$O$19),AND(G974&gt;=$P$19,G974&lt;=$Q$19),AND(G974&gt;=$R$19,G974&lt;=$S$19),AND(G974&gt;=$T$19,G974&lt;=$U$19)),IF(COUNTIF(I610:I973,"Plein traitement")=90,"Demi-traitement","Plein traitement"),IF(OR(AND(G974&gt;=$D$8,G974&lt;=$E$8),AND(G974&gt;=$F$8,G974&lt;=$G$8),AND(G974&gt;=$H$8,G974&lt;=$I$8),AND(G974&gt;=$J$8,G974&lt;=$K$8),AND(G974&gt;=$L$8,G974&lt;=$M$8),AND(G974&gt;=$N$8,G974&lt;=$O$8),AND(G974&gt;=$P$8,G974&lt;=$Q$8),AND(G974&gt;=$R$8,G974&lt;=$S$8),AND(G974&gt;=$T$8,G974&lt;=$U$8)),IF(COUNTIF($H$537:H974,"CMO")&gt;90,"Demi-traitement","Plein traitement"),""))</f>
        <v/>
      </c>
    </row>
    <row r="975" spans="7:9" x14ac:dyDescent="0.25">
      <c r="G975" s="1">
        <v>43539</v>
      </c>
      <c r="H975" t="str">
        <f t="shared" si="19"/>
        <v/>
      </c>
      <c r="I975" s="2" t="str">
        <f>IF(OR(AND(G975&gt;=$D$19,G975&lt;=$E$19),AND(G975&gt;=$F$19,G975&lt;=$G$19),AND(G975&gt;=$H$19,G975&lt;=$I$19),AND(G975&gt;=$J$19,G975&lt;=$K$19),AND(G975&gt;=$L$19,G975&lt;=$M$19),AND(G975&gt;=$N$19,G975&lt;=$O$19),AND(G975&gt;=$P$19,G975&lt;=$Q$19),AND(G975&gt;=$R$19,G975&lt;=$S$19),AND(G975&gt;=$T$19,G975&lt;=$U$19)),IF(COUNTIF(I611:I974,"Plein traitement")=90,"Demi-traitement","Plein traitement"),IF(OR(AND(G975&gt;=$D$8,G975&lt;=$E$8),AND(G975&gt;=$F$8,G975&lt;=$G$8),AND(G975&gt;=$H$8,G975&lt;=$I$8),AND(G975&gt;=$J$8,G975&lt;=$K$8),AND(G975&gt;=$L$8,G975&lt;=$M$8),AND(G975&gt;=$N$8,G975&lt;=$O$8),AND(G975&gt;=$P$8,G975&lt;=$Q$8),AND(G975&gt;=$R$8,G975&lt;=$S$8),AND(G975&gt;=$T$8,G975&lt;=$U$8)),IF(COUNTIF($H$537:H975,"CMO")&gt;90,"Demi-traitement","Plein traitement"),""))</f>
        <v/>
      </c>
    </row>
    <row r="976" spans="7:9" x14ac:dyDescent="0.25">
      <c r="G976" s="1">
        <v>43540</v>
      </c>
      <c r="H976" t="str">
        <f t="shared" si="19"/>
        <v/>
      </c>
      <c r="I976" s="2" t="str">
        <f>IF(OR(AND(G976&gt;=$D$19,G976&lt;=$E$19),AND(G976&gt;=$F$19,G976&lt;=$G$19),AND(G976&gt;=$H$19,G976&lt;=$I$19),AND(G976&gt;=$J$19,G976&lt;=$K$19),AND(G976&gt;=$L$19,G976&lt;=$M$19),AND(G976&gt;=$N$19,G976&lt;=$O$19),AND(G976&gt;=$P$19,G976&lt;=$Q$19),AND(G976&gt;=$R$19,G976&lt;=$S$19),AND(G976&gt;=$T$19,G976&lt;=$U$19)),IF(COUNTIF(I612:I975,"Plein traitement")=90,"Demi-traitement","Plein traitement"),IF(OR(AND(G976&gt;=$D$8,G976&lt;=$E$8),AND(G976&gt;=$F$8,G976&lt;=$G$8),AND(G976&gt;=$H$8,G976&lt;=$I$8),AND(G976&gt;=$J$8,G976&lt;=$K$8),AND(G976&gt;=$L$8,G976&lt;=$M$8),AND(G976&gt;=$N$8,G976&lt;=$O$8),AND(G976&gt;=$P$8,G976&lt;=$Q$8),AND(G976&gt;=$R$8,G976&lt;=$S$8),AND(G976&gt;=$T$8,G976&lt;=$U$8)),IF(COUNTIF($H$537:H976,"CMO")&gt;90,"Demi-traitement","Plein traitement"),""))</f>
        <v/>
      </c>
    </row>
    <row r="977" spans="7:9" x14ac:dyDescent="0.25">
      <c r="G977" s="1">
        <v>43541</v>
      </c>
      <c r="H977" t="str">
        <f t="shared" si="19"/>
        <v/>
      </c>
      <c r="I977" s="2" t="str">
        <f>IF(OR(AND(G977&gt;=$D$19,G977&lt;=$E$19),AND(G977&gt;=$F$19,G977&lt;=$G$19),AND(G977&gt;=$H$19,G977&lt;=$I$19),AND(G977&gt;=$J$19,G977&lt;=$K$19),AND(G977&gt;=$L$19,G977&lt;=$M$19),AND(G977&gt;=$N$19,G977&lt;=$O$19),AND(G977&gt;=$P$19,G977&lt;=$Q$19),AND(G977&gt;=$R$19,G977&lt;=$S$19),AND(G977&gt;=$T$19,G977&lt;=$U$19)),IF(COUNTIF(I613:I976,"Plein traitement")=90,"Demi-traitement","Plein traitement"),IF(OR(AND(G977&gt;=$D$8,G977&lt;=$E$8),AND(G977&gt;=$F$8,G977&lt;=$G$8),AND(G977&gt;=$H$8,G977&lt;=$I$8),AND(G977&gt;=$J$8,G977&lt;=$K$8),AND(G977&gt;=$L$8,G977&lt;=$M$8),AND(G977&gt;=$N$8,G977&lt;=$O$8),AND(G977&gt;=$P$8,G977&lt;=$Q$8),AND(G977&gt;=$R$8,G977&lt;=$S$8),AND(G977&gt;=$T$8,G977&lt;=$U$8)),IF(COUNTIF($H$537:H977,"CMO")&gt;90,"Demi-traitement","Plein traitement"),""))</f>
        <v/>
      </c>
    </row>
    <row r="978" spans="7:9" x14ac:dyDescent="0.25">
      <c r="G978" s="1">
        <v>43542</v>
      </c>
      <c r="H978" t="str">
        <f t="shared" si="19"/>
        <v/>
      </c>
      <c r="I978" s="2" t="str">
        <f>IF(OR(AND(G978&gt;=$D$19,G978&lt;=$E$19),AND(G978&gt;=$F$19,G978&lt;=$G$19),AND(G978&gt;=$H$19,G978&lt;=$I$19),AND(G978&gt;=$J$19,G978&lt;=$K$19),AND(G978&gt;=$L$19,G978&lt;=$M$19),AND(G978&gt;=$N$19,G978&lt;=$O$19),AND(G978&gt;=$P$19,G978&lt;=$Q$19),AND(G978&gt;=$R$19,G978&lt;=$S$19),AND(G978&gt;=$T$19,G978&lt;=$U$19)),IF(COUNTIF(I614:I977,"Plein traitement")=90,"Demi-traitement","Plein traitement"),IF(OR(AND(G978&gt;=$D$8,G978&lt;=$E$8),AND(G978&gt;=$F$8,G978&lt;=$G$8),AND(G978&gt;=$H$8,G978&lt;=$I$8),AND(G978&gt;=$J$8,G978&lt;=$K$8),AND(G978&gt;=$L$8,G978&lt;=$M$8),AND(G978&gt;=$N$8,G978&lt;=$O$8),AND(G978&gt;=$P$8,G978&lt;=$Q$8),AND(G978&gt;=$R$8,G978&lt;=$S$8),AND(G978&gt;=$T$8,G978&lt;=$U$8)),IF(COUNTIF($H$537:H978,"CMO")&gt;90,"Demi-traitement","Plein traitement"),""))</f>
        <v/>
      </c>
    </row>
    <row r="979" spans="7:9" x14ac:dyDescent="0.25">
      <c r="G979" s="1">
        <v>43543</v>
      </c>
      <c r="H979" t="str">
        <f t="shared" si="19"/>
        <v/>
      </c>
      <c r="I979" s="2" t="str">
        <f>IF(OR(AND(G979&gt;=$D$19,G979&lt;=$E$19),AND(G979&gt;=$F$19,G979&lt;=$G$19),AND(G979&gt;=$H$19,G979&lt;=$I$19),AND(G979&gt;=$J$19,G979&lt;=$K$19),AND(G979&gt;=$L$19,G979&lt;=$M$19),AND(G979&gt;=$N$19,G979&lt;=$O$19),AND(G979&gt;=$P$19,G979&lt;=$Q$19),AND(G979&gt;=$R$19,G979&lt;=$S$19),AND(G979&gt;=$T$19,G979&lt;=$U$19)),IF(COUNTIF(I615:I978,"Plein traitement")=90,"Demi-traitement","Plein traitement"),IF(OR(AND(G979&gt;=$D$8,G979&lt;=$E$8),AND(G979&gt;=$F$8,G979&lt;=$G$8),AND(G979&gt;=$H$8,G979&lt;=$I$8),AND(G979&gt;=$J$8,G979&lt;=$K$8),AND(G979&gt;=$L$8,G979&lt;=$M$8),AND(G979&gt;=$N$8,G979&lt;=$O$8),AND(G979&gt;=$P$8,G979&lt;=$Q$8),AND(G979&gt;=$R$8,G979&lt;=$S$8),AND(G979&gt;=$T$8,G979&lt;=$U$8)),IF(COUNTIF($H$537:H979,"CMO")&gt;90,"Demi-traitement","Plein traitement"),""))</f>
        <v/>
      </c>
    </row>
    <row r="980" spans="7:9" x14ac:dyDescent="0.25">
      <c r="G980" s="1">
        <v>43544</v>
      </c>
      <c r="H980" t="str">
        <f t="shared" si="19"/>
        <v/>
      </c>
      <c r="I980" s="2" t="str">
        <f>IF(OR(AND(G980&gt;=$D$19,G980&lt;=$E$19),AND(G980&gt;=$F$19,G980&lt;=$G$19),AND(G980&gt;=$H$19,G980&lt;=$I$19),AND(G980&gt;=$J$19,G980&lt;=$K$19),AND(G980&gt;=$L$19,G980&lt;=$M$19),AND(G980&gt;=$N$19,G980&lt;=$O$19),AND(G980&gt;=$P$19,G980&lt;=$Q$19),AND(G980&gt;=$R$19,G980&lt;=$S$19),AND(G980&gt;=$T$19,G980&lt;=$U$19)),IF(COUNTIF(I616:I979,"Plein traitement")=90,"Demi-traitement","Plein traitement"),IF(OR(AND(G980&gt;=$D$8,G980&lt;=$E$8),AND(G980&gt;=$F$8,G980&lt;=$G$8),AND(G980&gt;=$H$8,G980&lt;=$I$8),AND(G980&gt;=$J$8,G980&lt;=$K$8),AND(G980&gt;=$L$8,G980&lt;=$M$8),AND(G980&gt;=$N$8,G980&lt;=$O$8),AND(G980&gt;=$P$8,G980&lt;=$Q$8),AND(G980&gt;=$R$8,G980&lt;=$S$8),AND(G980&gt;=$T$8,G980&lt;=$U$8)),IF(COUNTIF($H$537:H980,"CMO")&gt;90,"Demi-traitement","Plein traitement"),""))</f>
        <v/>
      </c>
    </row>
    <row r="981" spans="7:9" x14ac:dyDescent="0.25">
      <c r="G981" s="1">
        <v>43545</v>
      </c>
      <c r="H981" t="str">
        <f t="shared" si="19"/>
        <v/>
      </c>
      <c r="I981" s="2" t="str">
        <f>IF(OR(AND(G981&gt;=$D$19,G981&lt;=$E$19),AND(G981&gt;=$F$19,G981&lt;=$G$19),AND(G981&gt;=$H$19,G981&lt;=$I$19),AND(G981&gt;=$J$19,G981&lt;=$K$19),AND(G981&gt;=$L$19,G981&lt;=$M$19),AND(G981&gt;=$N$19,G981&lt;=$O$19),AND(G981&gt;=$P$19,G981&lt;=$Q$19),AND(G981&gt;=$R$19,G981&lt;=$S$19),AND(G981&gt;=$T$19,G981&lt;=$U$19)),IF(COUNTIF(I617:I980,"Plein traitement")=90,"Demi-traitement","Plein traitement"),IF(OR(AND(G981&gt;=$D$8,G981&lt;=$E$8),AND(G981&gt;=$F$8,G981&lt;=$G$8),AND(G981&gt;=$H$8,G981&lt;=$I$8),AND(G981&gt;=$J$8,G981&lt;=$K$8),AND(G981&gt;=$L$8,G981&lt;=$M$8),AND(G981&gt;=$N$8,G981&lt;=$O$8),AND(G981&gt;=$P$8,G981&lt;=$Q$8),AND(G981&gt;=$R$8,G981&lt;=$S$8),AND(G981&gt;=$T$8,G981&lt;=$U$8)),IF(COUNTIF($H$537:H981,"CMO")&gt;90,"Demi-traitement","Plein traitement"),""))</f>
        <v/>
      </c>
    </row>
    <row r="982" spans="7:9" x14ac:dyDescent="0.25">
      <c r="G982" s="1">
        <v>43546</v>
      </c>
      <c r="H982" t="str">
        <f t="shared" si="19"/>
        <v/>
      </c>
      <c r="I982" s="2" t="str">
        <f>IF(OR(AND(G982&gt;=$D$19,G982&lt;=$E$19),AND(G982&gt;=$F$19,G982&lt;=$G$19),AND(G982&gt;=$H$19,G982&lt;=$I$19),AND(G982&gt;=$J$19,G982&lt;=$K$19),AND(G982&gt;=$L$19,G982&lt;=$M$19),AND(G982&gt;=$N$19,G982&lt;=$O$19),AND(G982&gt;=$P$19,G982&lt;=$Q$19),AND(G982&gt;=$R$19,G982&lt;=$S$19),AND(G982&gt;=$T$19,G982&lt;=$U$19)),IF(COUNTIF(I618:I981,"Plein traitement")=90,"Demi-traitement","Plein traitement"),IF(OR(AND(G982&gt;=$D$8,G982&lt;=$E$8),AND(G982&gt;=$F$8,G982&lt;=$G$8),AND(G982&gt;=$H$8,G982&lt;=$I$8),AND(G982&gt;=$J$8,G982&lt;=$K$8),AND(G982&gt;=$L$8,G982&lt;=$M$8),AND(G982&gt;=$N$8,G982&lt;=$O$8),AND(G982&gt;=$P$8,G982&lt;=$Q$8),AND(G982&gt;=$R$8,G982&lt;=$S$8),AND(G982&gt;=$T$8,G982&lt;=$U$8)),IF(COUNTIF($H$537:H982,"CMO")&gt;90,"Demi-traitement","Plein traitement"),""))</f>
        <v/>
      </c>
    </row>
    <row r="983" spans="7:9" x14ac:dyDescent="0.25">
      <c r="G983" s="1">
        <v>43547</v>
      </c>
      <c r="H983" t="str">
        <f t="shared" si="19"/>
        <v/>
      </c>
      <c r="I983" s="2" t="str">
        <f>IF(OR(AND(G983&gt;=$D$19,G983&lt;=$E$19),AND(G983&gt;=$F$19,G983&lt;=$G$19),AND(G983&gt;=$H$19,G983&lt;=$I$19),AND(G983&gt;=$J$19,G983&lt;=$K$19),AND(G983&gt;=$L$19,G983&lt;=$M$19),AND(G983&gt;=$N$19,G983&lt;=$O$19),AND(G983&gt;=$P$19,G983&lt;=$Q$19),AND(G983&gt;=$R$19,G983&lt;=$S$19),AND(G983&gt;=$T$19,G983&lt;=$U$19)),IF(COUNTIF(I619:I982,"Plein traitement")=90,"Demi-traitement","Plein traitement"),IF(OR(AND(G983&gt;=$D$8,G983&lt;=$E$8),AND(G983&gt;=$F$8,G983&lt;=$G$8),AND(G983&gt;=$H$8,G983&lt;=$I$8),AND(G983&gt;=$J$8,G983&lt;=$K$8),AND(G983&gt;=$L$8,G983&lt;=$M$8),AND(G983&gt;=$N$8,G983&lt;=$O$8),AND(G983&gt;=$P$8,G983&lt;=$Q$8),AND(G983&gt;=$R$8,G983&lt;=$S$8),AND(G983&gt;=$T$8,G983&lt;=$U$8)),IF(COUNTIF($H$537:H983,"CMO")&gt;90,"Demi-traitement","Plein traitement"),""))</f>
        <v/>
      </c>
    </row>
    <row r="984" spans="7:9" x14ac:dyDescent="0.25">
      <c r="G984" s="1">
        <v>43548</v>
      </c>
      <c r="H984" t="str">
        <f t="shared" si="19"/>
        <v/>
      </c>
      <c r="I984" s="2" t="str">
        <f>IF(OR(AND(G984&gt;=$D$19,G984&lt;=$E$19),AND(G984&gt;=$F$19,G984&lt;=$G$19),AND(G984&gt;=$H$19,G984&lt;=$I$19),AND(G984&gt;=$J$19,G984&lt;=$K$19),AND(G984&gt;=$L$19,G984&lt;=$M$19),AND(G984&gt;=$N$19,G984&lt;=$O$19),AND(G984&gt;=$P$19,G984&lt;=$Q$19),AND(G984&gt;=$R$19,G984&lt;=$S$19),AND(G984&gt;=$T$19,G984&lt;=$U$19)),IF(COUNTIF(I620:I983,"Plein traitement")=90,"Demi-traitement","Plein traitement"),IF(OR(AND(G984&gt;=$D$8,G984&lt;=$E$8),AND(G984&gt;=$F$8,G984&lt;=$G$8),AND(G984&gt;=$H$8,G984&lt;=$I$8),AND(G984&gt;=$J$8,G984&lt;=$K$8),AND(G984&gt;=$L$8,G984&lt;=$M$8),AND(G984&gt;=$N$8,G984&lt;=$O$8),AND(G984&gt;=$P$8,G984&lt;=$Q$8),AND(G984&gt;=$R$8,G984&lt;=$S$8),AND(G984&gt;=$T$8,G984&lt;=$U$8)),IF(COUNTIF($H$537:H984,"CMO")&gt;90,"Demi-traitement","Plein traitement"),""))</f>
        <v/>
      </c>
    </row>
    <row r="985" spans="7:9" x14ac:dyDescent="0.25">
      <c r="G985" s="1">
        <v>43549</v>
      </c>
      <c r="H985" t="str">
        <f t="shared" si="19"/>
        <v/>
      </c>
      <c r="I985" s="2" t="str">
        <f>IF(OR(AND(G985&gt;=$D$19,G985&lt;=$E$19),AND(G985&gt;=$F$19,G985&lt;=$G$19),AND(G985&gt;=$H$19,G985&lt;=$I$19),AND(G985&gt;=$J$19,G985&lt;=$K$19),AND(G985&gt;=$L$19,G985&lt;=$M$19),AND(G985&gt;=$N$19,G985&lt;=$O$19),AND(G985&gt;=$P$19,G985&lt;=$Q$19),AND(G985&gt;=$R$19,G985&lt;=$S$19),AND(G985&gt;=$T$19,G985&lt;=$U$19)),IF(COUNTIF(I621:I984,"Plein traitement")=90,"Demi-traitement","Plein traitement"),IF(OR(AND(G985&gt;=$D$8,G985&lt;=$E$8),AND(G985&gt;=$F$8,G985&lt;=$G$8),AND(G985&gt;=$H$8,G985&lt;=$I$8),AND(G985&gt;=$J$8,G985&lt;=$K$8),AND(G985&gt;=$L$8,G985&lt;=$M$8),AND(G985&gt;=$N$8,G985&lt;=$O$8),AND(G985&gt;=$P$8,G985&lt;=$Q$8),AND(G985&gt;=$R$8,G985&lt;=$S$8),AND(G985&gt;=$T$8,G985&lt;=$U$8)),IF(COUNTIF($H$537:H985,"CMO")&gt;90,"Demi-traitement","Plein traitement"),""))</f>
        <v/>
      </c>
    </row>
    <row r="986" spans="7:9" x14ac:dyDescent="0.25">
      <c r="G986" s="1">
        <v>43550</v>
      </c>
      <c r="H986" t="str">
        <f t="shared" si="19"/>
        <v/>
      </c>
      <c r="I986" s="2" t="str">
        <f>IF(OR(AND(G986&gt;=$D$19,G986&lt;=$E$19),AND(G986&gt;=$F$19,G986&lt;=$G$19),AND(G986&gt;=$H$19,G986&lt;=$I$19),AND(G986&gt;=$J$19,G986&lt;=$K$19),AND(G986&gt;=$L$19,G986&lt;=$M$19),AND(G986&gt;=$N$19,G986&lt;=$O$19),AND(G986&gt;=$P$19,G986&lt;=$Q$19),AND(G986&gt;=$R$19,G986&lt;=$S$19),AND(G986&gt;=$T$19,G986&lt;=$U$19)),IF(COUNTIF(I622:I985,"Plein traitement")=90,"Demi-traitement","Plein traitement"),IF(OR(AND(G986&gt;=$D$8,G986&lt;=$E$8),AND(G986&gt;=$F$8,G986&lt;=$G$8),AND(G986&gt;=$H$8,G986&lt;=$I$8),AND(G986&gt;=$J$8,G986&lt;=$K$8),AND(G986&gt;=$L$8,G986&lt;=$M$8),AND(G986&gt;=$N$8,G986&lt;=$O$8),AND(G986&gt;=$P$8,G986&lt;=$Q$8),AND(G986&gt;=$R$8,G986&lt;=$S$8),AND(G986&gt;=$T$8,G986&lt;=$U$8)),IF(COUNTIF($H$537:H986,"CMO")&gt;90,"Demi-traitement","Plein traitement"),""))</f>
        <v/>
      </c>
    </row>
    <row r="987" spans="7:9" x14ac:dyDescent="0.25">
      <c r="G987" s="1">
        <v>43551</v>
      </c>
      <c r="H987" t="str">
        <f t="shared" si="19"/>
        <v/>
      </c>
      <c r="I987" s="2" t="str">
        <f>IF(OR(AND(G987&gt;=$D$19,G987&lt;=$E$19),AND(G987&gt;=$F$19,G987&lt;=$G$19),AND(G987&gt;=$H$19,G987&lt;=$I$19),AND(G987&gt;=$J$19,G987&lt;=$K$19),AND(G987&gt;=$L$19,G987&lt;=$M$19),AND(G987&gt;=$N$19,G987&lt;=$O$19),AND(G987&gt;=$P$19,G987&lt;=$Q$19),AND(G987&gt;=$R$19,G987&lt;=$S$19),AND(G987&gt;=$T$19,G987&lt;=$U$19)),IF(COUNTIF(I623:I986,"Plein traitement")=90,"Demi-traitement","Plein traitement"),IF(OR(AND(G987&gt;=$D$8,G987&lt;=$E$8),AND(G987&gt;=$F$8,G987&lt;=$G$8),AND(G987&gt;=$H$8,G987&lt;=$I$8),AND(G987&gt;=$J$8,G987&lt;=$K$8),AND(G987&gt;=$L$8,G987&lt;=$M$8),AND(G987&gt;=$N$8,G987&lt;=$O$8),AND(G987&gt;=$P$8,G987&lt;=$Q$8),AND(G987&gt;=$R$8,G987&lt;=$S$8),AND(G987&gt;=$T$8,G987&lt;=$U$8)),IF(COUNTIF($H$537:H987,"CMO")&gt;90,"Demi-traitement","Plein traitement"),""))</f>
        <v/>
      </c>
    </row>
    <row r="988" spans="7:9" x14ac:dyDescent="0.25">
      <c r="G988" s="1">
        <v>43552</v>
      </c>
      <c r="H988" t="str">
        <f t="shared" si="19"/>
        <v/>
      </c>
      <c r="I988" s="2" t="str">
        <f>IF(OR(AND(G988&gt;=$D$19,G988&lt;=$E$19),AND(G988&gt;=$F$19,G988&lt;=$G$19),AND(G988&gt;=$H$19,G988&lt;=$I$19),AND(G988&gt;=$J$19,G988&lt;=$K$19),AND(G988&gt;=$L$19,G988&lt;=$M$19),AND(G988&gt;=$N$19,G988&lt;=$O$19),AND(G988&gt;=$P$19,G988&lt;=$Q$19),AND(G988&gt;=$R$19,G988&lt;=$S$19),AND(G988&gt;=$T$19,G988&lt;=$U$19)),IF(COUNTIF(I624:I987,"Plein traitement")=90,"Demi-traitement","Plein traitement"),IF(OR(AND(G988&gt;=$D$8,G988&lt;=$E$8),AND(G988&gt;=$F$8,G988&lt;=$G$8),AND(G988&gt;=$H$8,G988&lt;=$I$8),AND(G988&gt;=$J$8,G988&lt;=$K$8),AND(G988&gt;=$L$8,G988&lt;=$M$8),AND(G988&gt;=$N$8,G988&lt;=$O$8),AND(G988&gt;=$P$8,G988&lt;=$Q$8),AND(G988&gt;=$R$8,G988&lt;=$S$8),AND(G988&gt;=$T$8,G988&lt;=$U$8)),IF(COUNTIF($H$537:H988,"CMO")&gt;90,"Demi-traitement","Plein traitement"),""))</f>
        <v/>
      </c>
    </row>
    <row r="989" spans="7:9" x14ac:dyDescent="0.25">
      <c r="G989" s="1">
        <v>43553</v>
      </c>
      <c r="H989" t="str">
        <f t="shared" si="19"/>
        <v/>
      </c>
      <c r="I989" s="2" t="str">
        <f>IF(OR(AND(G989&gt;=$D$19,G989&lt;=$E$19),AND(G989&gt;=$F$19,G989&lt;=$G$19),AND(G989&gt;=$H$19,G989&lt;=$I$19),AND(G989&gt;=$J$19,G989&lt;=$K$19),AND(G989&gt;=$L$19,G989&lt;=$M$19),AND(G989&gt;=$N$19,G989&lt;=$O$19),AND(G989&gt;=$P$19,G989&lt;=$Q$19),AND(G989&gt;=$R$19,G989&lt;=$S$19),AND(G989&gt;=$T$19,G989&lt;=$U$19)),IF(COUNTIF(I625:I988,"Plein traitement")=90,"Demi-traitement","Plein traitement"),IF(OR(AND(G989&gt;=$D$8,G989&lt;=$E$8),AND(G989&gt;=$F$8,G989&lt;=$G$8),AND(G989&gt;=$H$8,G989&lt;=$I$8),AND(G989&gt;=$J$8,G989&lt;=$K$8),AND(G989&gt;=$L$8,G989&lt;=$M$8),AND(G989&gt;=$N$8,G989&lt;=$O$8),AND(G989&gt;=$P$8,G989&lt;=$Q$8),AND(G989&gt;=$R$8,G989&lt;=$S$8),AND(G989&gt;=$T$8,G989&lt;=$U$8)),IF(COUNTIF($H$537:H989,"CMO")&gt;90,"Demi-traitement","Plein traitement"),""))</f>
        <v/>
      </c>
    </row>
    <row r="990" spans="7:9" x14ac:dyDescent="0.25">
      <c r="G990" s="1">
        <v>43554</v>
      </c>
      <c r="H990" t="str">
        <f t="shared" si="19"/>
        <v/>
      </c>
      <c r="I990" s="2" t="str">
        <f>IF(OR(AND(G990&gt;=$D$19,G990&lt;=$E$19),AND(G990&gt;=$F$19,G990&lt;=$G$19),AND(G990&gt;=$H$19,G990&lt;=$I$19),AND(G990&gt;=$J$19,G990&lt;=$K$19),AND(G990&gt;=$L$19,G990&lt;=$M$19),AND(G990&gt;=$N$19,G990&lt;=$O$19),AND(G990&gt;=$P$19,G990&lt;=$Q$19),AND(G990&gt;=$R$19,G990&lt;=$S$19),AND(G990&gt;=$T$19,G990&lt;=$U$19)),IF(COUNTIF(I626:I989,"Plein traitement")=90,"Demi-traitement","Plein traitement"),IF(OR(AND(G990&gt;=$D$8,G990&lt;=$E$8),AND(G990&gt;=$F$8,G990&lt;=$G$8),AND(G990&gt;=$H$8,G990&lt;=$I$8),AND(G990&gt;=$J$8,G990&lt;=$K$8),AND(G990&gt;=$L$8,G990&lt;=$M$8),AND(G990&gt;=$N$8,G990&lt;=$O$8),AND(G990&gt;=$P$8,G990&lt;=$Q$8),AND(G990&gt;=$R$8,G990&lt;=$S$8),AND(G990&gt;=$T$8,G990&lt;=$U$8)),IF(COUNTIF($H$537:H990,"CMO")&gt;90,"Demi-traitement","Plein traitement"),""))</f>
        <v/>
      </c>
    </row>
    <row r="991" spans="7:9" x14ac:dyDescent="0.25">
      <c r="G991" s="1">
        <v>43555</v>
      </c>
      <c r="H991" t="str">
        <f t="shared" si="19"/>
        <v/>
      </c>
      <c r="I991" s="2" t="str">
        <f>IF(OR(AND(G991&gt;=$D$19,G991&lt;=$E$19),AND(G991&gt;=$F$19,G991&lt;=$G$19),AND(G991&gt;=$H$19,G991&lt;=$I$19),AND(G991&gt;=$J$19,G991&lt;=$K$19),AND(G991&gt;=$L$19,G991&lt;=$M$19),AND(G991&gt;=$N$19,G991&lt;=$O$19),AND(G991&gt;=$P$19,G991&lt;=$Q$19),AND(G991&gt;=$R$19,G991&lt;=$S$19),AND(G991&gt;=$T$19,G991&lt;=$U$19)),IF(COUNTIF(I627:I990,"Plein traitement")=90,"Demi-traitement","Plein traitement"),IF(OR(AND(G991&gt;=$D$8,G991&lt;=$E$8),AND(G991&gt;=$F$8,G991&lt;=$G$8),AND(G991&gt;=$H$8,G991&lt;=$I$8),AND(G991&gt;=$J$8,G991&lt;=$K$8),AND(G991&gt;=$L$8,G991&lt;=$M$8),AND(G991&gt;=$N$8,G991&lt;=$O$8),AND(G991&gt;=$P$8,G991&lt;=$Q$8),AND(G991&gt;=$R$8,G991&lt;=$S$8),AND(G991&gt;=$T$8,G991&lt;=$U$8)),IF(COUNTIF($H$537:H991,"CMO")&gt;90,"Demi-traitement","Plein traitement"),""))</f>
        <v/>
      </c>
    </row>
    <row r="992" spans="7:9" x14ac:dyDescent="0.25">
      <c r="G992" s="1">
        <v>43556</v>
      </c>
      <c r="H992" t="str">
        <f t="shared" si="19"/>
        <v/>
      </c>
      <c r="I992" s="2" t="str">
        <f>IF(OR(AND(G992&gt;=$D$19,G992&lt;=$E$19),AND(G992&gt;=$F$19,G992&lt;=$G$19),AND(G992&gt;=$H$19,G992&lt;=$I$19),AND(G992&gt;=$J$19,G992&lt;=$K$19),AND(G992&gt;=$L$19,G992&lt;=$M$19),AND(G992&gt;=$N$19,G992&lt;=$O$19),AND(G992&gt;=$P$19,G992&lt;=$Q$19),AND(G992&gt;=$R$19,G992&lt;=$S$19),AND(G992&gt;=$T$19,G992&lt;=$U$19)),IF(COUNTIF(I628:I991,"Plein traitement")=90,"Demi-traitement","Plein traitement"),IF(OR(AND(G992&gt;=$D$8,G992&lt;=$E$8),AND(G992&gt;=$F$8,G992&lt;=$G$8),AND(G992&gt;=$H$8,G992&lt;=$I$8),AND(G992&gt;=$J$8,G992&lt;=$K$8),AND(G992&gt;=$L$8,G992&lt;=$M$8),AND(G992&gt;=$N$8,G992&lt;=$O$8),AND(G992&gt;=$P$8,G992&lt;=$Q$8),AND(G992&gt;=$R$8,G992&lt;=$S$8),AND(G992&gt;=$T$8,G992&lt;=$U$8)),IF(COUNTIF($H$537:H992,"CMO")&gt;90,"Demi-traitement","Plein traitement"),""))</f>
        <v/>
      </c>
    </row>
    <row r="993" spans="7:9" x14ac:dyDescent="0.25">
      <c r="G993" s="1">
        <v>43557</v>
      </c>
      <c r="H993" t="str">
        <f t="shared" si="19"/>
        <v/>
      </c>
      <c r="I993" s="2" t="str">
        <f>IF(OR(AND(G993&gt;=$D$19,G993&lt;=$E$19),AND(G993&gt;=$F$19,G993&lt;=$G$19),AND(G993&gt;=$H$19,G993&lt;=$I$19),AND(G993&gt;=$J$19,G993&lt;=$K$19),AND(G993&gt;=$L$19,G993&lt;=$M$19),AND(G993&gt;=$N$19,G993&lt;=$O$19),AND(G993&gt;=$P$19,G993&lt;=$Q$19),AND(G993&gt;=$R$19,G993&lt;=$S$19),AND(G993&gt;=$T$19,G993&lt;=$U$19)),IF(COUNTIF(I629:I992,"Plein traitement")=90,"Demi-traitement","Plein traitement"),IF(OR(AND(G993&gt;=$D$8,G993&lt;=$E$8),AND(G993&gt;=$F$8,G993&lt;=$G$8),AND(G993&gt;=$H$8,G993&lt;=$I$8),AND(G993&gt;=$J$8,G993&lt;=$K$8),AND(G993&gt;=$L$8,G993&lt;=$M$8),AND(G993&gt;=$N$8,G993&lt;=$O$8),AND(G993&gt;=$P$8,G993&lt;=$Q$8),AND(G993&gt;=$R$8,G993&lt;=$S$8),AND(G993&gt;=$T$8,G993&lt;=$U$8)),IF(COUNTIF($H$537:H993,"CMO")&gt;90,"Demi-traitement","Plein traitement"),""))</f>
        <v/>
      </c>
    </row>
    <row r="994" spans="7:9" x14ac:dyDescent="0.25">
      <c r="G994" s="1">
        <v>43558</v>
      </c>
      <c r="H994" t="str">
        <f t="shared" si="19"/>
        <v/>
      </c>
      <c r="I994" s="2" t="str">
        <f>IF(OR(AND(G994&gt;=$D$19,G994&lt;=$E$19),AND(G994&gt;=$F$19,G994&lt;=$G$19),AND(G994&gt;=$H$19,G994&lt;=$I$19),AND(G994&gt;=$J$19,G994&lt;=$K$19),AND(G994&gt;=$L$19,G994&lt;=$M$19),AND(G994&gt;=$N$19,G994&lt;=$O$19),AND(G994&gt;=$P$19,G994&lt;=$Q$19),AND(G994&gt;=$R$19,G994&lt;=$S$19),AND(G994&gt;=$T$19,G994&lt;=$U$19)),IF(COUNTIF(I630:I993,"Plein traitement")=90,"Demi-traitement","Plein traitement"),IF(OR(AND(G994&gt;=$D$8,G994&lt;=$E$8),AND(G994&gt;=$F$8,G994&lt;=$G$8),AND(G994&gt;=$H$8,G994&lt;=$I$8),AND(G994&gt;=$J$8,G994&lt;=$K$8),AND(G994&gt;=$L$8,G994&lt;=$M$8),AND(G994&gt;=$N$8,G994&lt;=$O$8),AND(G994&gt;=$P$8,G994&lt;=$Q$8),AND(G994&gt;=$R$8,G994&lt;=$S$8),AND(G994&gt;=$T$8,G994&lt;=$U$8)),IF(COUNTIF($H$537:H994,"CMO")&gt;90,"Demi-traitement","Plein traitement"),""))</f>
        <v/>
      </c>
    </row>
    <row r="995" spans="7:9" x14ac:dyDescent="0.25">
      <c r="G995" s="1">
        <v>43559</v>
      </c>
      <c r="H995" t="str">
        <f t="shared" si="19"/>
        <v/>
      </c>
      <c r="I995" s="2" t="str">
        <f>IF(OR(AND(G995&gt;=$D$19,G995&lt;=$E$19),AND(G995&gt;=$F$19,G995&lt;=$G$19),AND(G995&gt;=$H$19,G995&lt;=$I$19),AND(G995&gt;=$J$19,G995&lt;=$K$19),AND(G995&gt;=$L$19,G995&lt;=$M$19),AND(G995&gt;=$N$19,G995&lt;=$O$19),AND(G995&gt;=$P$19,G995&lt;=$Q$19),AND(G995&gt;=$R$19,G995&lt;=$S$19),AND(G995&gt;=$T$19,G995&lt;=$U$19)),IF(COUNTIF(I631:I994,"Plein traitement")=90,"Demi-traitement","Plein traitement"),IF(OR(AND(G995&gt;=$D$8,G995&lt;=$E$8),AND(G995&gt;=$F$8,G995&lt;=$G$8),AND(G995&gt;=$H$8,G995&lt;=$I$8),AND(G995&gt;=$J$8,G995&lt;=$K$8),AND(G995&gt;=$L$8,G995&lt;=$M$8),AND(G995&gt;=$N$8,G995&lt;=$O$8),AND(G995&gt;=$P$8,G995&lt;=$Q$8),AND(G995&gt;=$R$8,G995&lt;=$S$8),AND(G995&gt;=$T$8,G995&lt;=$U$8)),IF(COUNTIF($H$537:H995,"CMO")&gt;90,"Demi-traitement","Plein traitement"),""))</f>
        <v/>
      </c>
    </row>
    <row r="996" spans="7:9" x14ac:dyDescent="0.25">
      <c r="G996" s="1">
        <v>43560</v>
      </c>
      <c r="H996" t="str">
        <f t="shared" si="19"/>
        <v/>
      </c>
      <c r="I996" s="2" t="str">
        <f>IF(OR(AND(G996&gt;=$D$19,G996&lt;=$E$19),AND(G996&gt;=$F$19,G996&lt;=$G$19),AND(G996&gt;=$H$19,G996&lt;=$I$19),AND(G996&gt;=$J$19,G996&lt;=$K$19),AND(G996&gt;=$L$19,G996&lt;=$M$19),AND(G996&gt;=$N$19,G996&lt;=$O$19),AND(G996&gt;=$P$19,G996&lt;=$Q$19),AND(G996&gt;=$R$19,G996&lt;=$S$19),AND(G996&gt;=$T$19,G996&lt;=$U$19)),IF(COUNTIF(I632:I995,"Plein traitement")=90,"Demi-traitement","Plein traitement"),IF(OR(AND(G996&gt;=$D$8,G996&lt;=$E$8),AND(G996&gt;=$F$8,G996&lt;=$G$8),AND(G996&gt;=$H$8,G996&lt;=$I$8),AND(G996&gt;=$J$8,G996&lt;=$K$8),AND(G996&gt;=$L$8,G996&lt;=$M$8),AND(G996&gt;=$N$8,G996&lt;=$O$8),AND(G996&gt;=$P$8,G996&lt;=$Q$8),AND(G996&gt;=$R$8,G996&lt;=$S$8),AND(G996&gt;=$T$8,G996&lt;=$U$8)),IF(COUNTIF($H$537:H996,"CMO")&gt;90,"Demi-traitement","Plein traitement"),""))</f>
        <v/>
      </c>
    </row>
    <row r="997" spans="7:9" x14ac:dyDescent="0.25">
      <c r="G997" s="1">
        <v>43561</v>
      </c>
      <c r="H997" t="str">
        <f t="shared" si="19"/>
        <v/>
      </c>
      <c r="I997" s="2" t="str">
        <f>IF(OR(AND(G997&gt;=$D$19,G997&lt;=$E$19),AND(G997&gt;=$F$19,G997&lt;=$G$19),AND(G997&gt;=$H$19,G997&lt;=$I$19),AND(G997&gt;=$J$19,G997&lt;=$K$19),AND(G997&gt;=$L$19,G997&lt;=$M$19),AND(G997&gt;=$N$19,G997&lt;=$O$19),AND(G997&gt;=$P$19,G997&lt;=$Q$19),AND(G997&gt;=$R$19,G997&lt;=$S$19),AND(G997&gt;=$T$19,G997&lt;=$U$19)),IF(COUNTIF(I633:I996,"Plein traitement")=90,"Demi-traitement","Plein traitement"),IF(OR(AND(G997&gt;=$D$8,G997&lt;=$E$8),AND(G997&gt;=$F$8,G997&lt;=$G$8),AND(G997&gt;=$H$8,G997&lt;=$I$8),AND(G997&gt;=$J$8,G997&lt;=$K$8),AND(G997&gt;=$L$8,G997&lt;=$M$8),AND(G997&gt;=$N$8,G997&lt;=$O$8),AND(G997&gt;=$P$8,G997&lt;=$Q$8),AND(G997&gt;=$R$8,G997&lt;=$S$8),AND(G997&gt;=$T$8,G997&lt;=$U$8)),IF(COUNTIF($H$537:H997,"CMO")&gt;90,"Demi-traitement","Plein traitement"),""))</f>
        <v/>
      </c>
    </row>
    <row r="998" spans="7:9" x14ac:dyDescent="0.25">
      <c r="G998" s="1">
        <v>43562</v>
      </c>
      <c r="H998" t="str">
        <f t="shared" si="19"/>
        <v/>
      </c>
      <c r="I998" s="2" t="str">
        <f>IF(OR(AND(G998&gt;=$D$19,G998&lt;=$E$19),AND(G998&gt;=$F$19,G998&lt;=$G$19),AND(G998&gt;=$H$19,G998&lt;=$I$19),AND(G998&gt;=$J$19,G998&lt;=$K$19),AND(G998&gt;=$L$19,G998&lt;=$M$19),AND(G998&gt;=$N$19,G998&lt;=$O$19),AND(G998&gt;=$P$19,G998&lt;=$Q$19),AND(G998&gt;=$R$19,G998&lt;=$S$19),AND(G998&gt;=$T$19,G998&lt;=$U$19)),IF(COUNTIF(I634:I997,"Plein traitement")=90,"Demi-traitement","Plein traitement"),IF(OR(AND(G998&gt;=$D$8,G998&lt;=$E$8),AND(G998&gt;=$F$8,G998&lt;=$G$8),AND(G998&gt;=$H$8,G998&lt;=$I$8),AND(G998&gt;=$J$8,G998&lt;=$K$8),AND(G998&gt;=$L$8,G998&lt;=$M$8),AND(G998&gt;=$N$8,G998&lt;=$O$8),AND(G998&gt;=$P$8,G998&lt;=$Q$8),AND(G998&gt;=$R$8,G998&lt;=$S$8),AND(G998&gt;=$T$8,G998&lt;=$U$8)),IF(COUNTIF($H$537:H998,"CMO")&gt;90,"Demi-traitement","Plein traitement"),""))</f>
        <v/>
      </c>
    </row>
    <row r="999" spans="7:9" x14ac:dyDescent="0.25">
      <c r="G999" s="1">
        <v>43563</v>
      </c>
      <c r="H999" t="str">
        <f t="shared" si="19"/>
        <v/>
      </c>
      <c r="I999" s="2" t="str">
        <f>IF(OR(AND(G999&gt;=$D$19,G999&lt;=$E$19),AND(G999&gt;=$F$19,G999&lt;=$G$19),AND(G999&gt;=$H$19,G999&lt;=$I$19),AND(G999&gt;=$J$19,G999&lt;=$K$19),AND(G999&gt;=$L$19,G999&lt;=$M$19),AND(G999&gt;=$N$19,G999&lt;=$O$19),AND(G999&gt;=$P$19,G999&lt;=$Q$19),AND(G999&gt;=$R$19,G999&lt;=$S$19),AND(G999&gt;=$T$19,G999&lt;=$U$19)),IF(COUNTIF(I635:I998,"Plein traitement")=90,"Demi-traitement","Plein traitement"),IF(OR(AND(G999&gt;=$D$8,G999&lt;=$E$8),AND(G999&gt;=$F$8,G999&lt;=$G$8),AND(G999&gt;=$H$8,G999&lt;=$I$8),AND(G999&gt;=$J$8,G999&lt;=$K$8),AND(G999&gt;=$L$8,G999&lt;=$M$8),AND(G999&gt;=$N$8,G999&lt;=$O$8),AND(G999&gt;=$P$8,G999&lt;=$Q$8),AND(G999&gt;=$R$8,G999&lt;=$S$8),AND(G999&gt;=$T$8,G999&lt;=$U$8)),IF(COUNTIF($H$537:H999,"CMO")&gt;90,"Demi-traitement","Plein traitement"),""))</f>
        <v/>
      </c>
    </row>
    <row r="1000" spans="7:9" x14ac:dyDescent="0.25">
      <c r="G1000" s="1">
        <v>43564</v>
      </c>
      <c r="H1000" t="str">
        <f t="shared" si="19"/>
        <v/>
      </c>
      <c r="I1000" s="2" t="str">
        <f>IF(OR(AND(G1000&gt;=$D$19,G1000&lt;=$E$19),AND(G1000&gt;=$F$19,G1000&lt;=$G$19),AND(G1000&gt;=$H$19,G1000&lt;=$I$19),AND(G1000&gt;=$J$19,G1000&lt;=$K$19),AND(G1000&gt;=$L$19,G1000&lt;=$M$19),AND(G1000&gt;=$N$19,G1000&lt;=$O$19),AND(G1000&gt;=$P$19,G1000&lt;=$Q$19),AND(G1000&gt;=$R$19,G1000&lt;=$S$19),AND(G1000&gt;=$T$19,G1000&lt;=$U$19)),IF(COUNTIF(I636:I999,"Plein traitement")=90,"Demi-traitement","Plein traitement"),IF(OR(AND(G1000&gt;=$D$8,G1000&lt;=$E$8),AND(G1000&gt;=$F$8,G1000&lt;=$G$8),AND(G1000&gt;=$H$8,G1000&lt;=$I$8),AND(G1000&gt;=$J$8,G1000&lt;=$K$8),AND(G1000&gt;=$L$8,G1000&lt;=$M$8),AND(G1000&gt;=$N$8,G1000&lt;=$O$8),AND(G1000&gt;=$P$8,G1000&lt;=$Q$8),AND(G1000&gt;=$R$8,G1000&lt;=$S$8),AND(G1000&gt;=$T$8,G1000&lt;=$U$8)),IF(COUNTIF($H$537:H1000,"CMO")&gt;90,"Demi-traitement","Plein traitement"),""))</f>
        <v/>
      </c>
    </row>
    <row r="1001" spans="7:9" x14ac:dyDescent="0.25">
      <c r="G1001" s="1">
        <v>43565</v>
      </c>
      <c r="H1001" t="str">
        <f t="shared" si="19"/>
        <v/>
      </c>
      <c r="I1001" s="2" t="str">
        <f>IF(OR(AND(G1001&gt;=$D$19,G1001&lt;=$E$19),AND(G1001&gt;=$F$19,G1001&lt;=$G$19),AND(G1001&gt;=$H$19,G1001&lt;=$I$19),AND(G1001&gt;=$J$19,G1001&lt;=$K$19),AND(G1001&gt;=$L$19,G1001&lt;=$M$19),AND(G1001&gt;=$N$19,G1001&lt;=$O$19),AND(G1001&gt;=$P$19,G1001&lt;=$Q$19),AND(G1001&gt;=$R$19,G1001&lt;=$S$19),AND(G1001&gt;=$T$19,G1001&lt;=$U$19)),IF(COUNTIF(I637:I1000,"Plein traitement")=90,"Demi-traitement","Plein traitement"),IF(OR(AND(G1001&gt;=$D$8,G1001&lt;=$E$8),AND(G1001&gt;=$F$8,G1001&lt;=$G$8),AND(G1001&gt;=$H$8,G1001&lt;=$I$8),AND(G1001&gt;=$J$8,G1001&lt;=$K$8),AND(G1001&gt;=$L$8,G1001&lt;=$M$8),AND(G1001&gt;=$N$8,G1001&lt;=$O$8),AND(G1001&gt;=$P$8,G1001&lt;=$Q$8),AND(G1001&gt;=$R$8,G1001&lt;=$S$8),AND(G1001&gt;=$T$8,G1001&lt;=$U$8)),IF(COUNTIF($H$537:H1001,"CMO")&gt;90,"Demi-traitement","Plein traitement"),""))</f>
        <v/>
      </c>
    </row>
    <row r="1002" spans="7:9" x14ac:dyDescent="0.25">
      <c r="G1002" s="1">
        <v>43566</v>
      </c>
      <c r="H1002" t="str">
        <f t="shared" si="19"/>
        <v/>
      </c>
      <c r="I1002" s="2" t="str">
        <f>IF(OR(AND(G1002&gt;=$D$19,G1002&lt;=$E$19),AND(G1002&gt;=$F$19,G1002&lt;=$G$19),AND(G1002&gt;=$H$19,G1002&lt;=$I$19),AND(G1002&gt;=$J$19,G1002&lt;=$K$19),AND(G1002&gt;=$L$19,G1002&lt;=$M$19),AND(G1002&gt;=$N$19,G1002&lt;=$O$19),AND(G1002&gt;=$P$19,G1002&lt;=$Q$19),AND(G1002&gt;=$R$19,G1002&lt;=$S$19),AND(G1002&gt;=$T$19,G1002&lt;=$U$19)),IF(COUNTIF(I638:I1001,"Plein traitement")=90,"Demi-traitement","Plein traitement"),IF(OR(AND(G1002&gt;=$D$8,G1002&lt;=$E$8),AND(G1002&gt;=$F$8,G1002&lt;=$G$8),AND(G1002&gt;=$H$8,G1002&lt;=$I$8),AND(G1002&gt;=$J$8,G1002&lt;=$K$8),AND(G1002&gt;=$L$8,G1002&lt;=$M$8),AND(G1002&gt;=$N$8,G1002&lt;=$O$8),AND(G1002&gt;=$P$8,G1002&lt;=$Q$8),AND(G1002&gt;=$R$8,G1002&lt;=$S$8),AND(G1002&gt;=$T$8,G1002&lt;=$U$8)),IF(COUNTIF($H$537:H1002,"CMO")&gt;90,"Demi-traitement","Plein traitement"),""))</f>
        <v/>
      </c>
    </row>
    <row r="1003" spans="7:9" x14ac:dyDescent="0.25">
      <c r="G1003" s="1">
        <v>43567</v>
      </c>
      <c r="H1003" t="str">
        <f t="shared" si="19"/>
        <v/>
      </c>
      <c r="I1003" s="2" t="str">
        <f>IF(OR(AND(G1003&gt;=$D$19,G1003&lt;=$E$19),AND(G1003&gt;=$F$19,G1003&lt;=$G$19),AND(G1003&gt;=$H$19,G1003&lt;=$I$19),AND(G1003&gt;=$J$19,G1003&lt;=$K$19),AND(G1003&gt;=$L$19,G1003&lt;=$M$19),AND(G1003&gt;=$N$19,G1003&lt;=$O$19),AND(G1003&gt;=$P$19,G1003&lt;=$Q$19),AND(G1003&gt;=$R$19,G1003&lt;=$S$19),AND(G1003&gt;=$T$19,G1003&lt;=$U$19)),IF(COUNTIF(I639:I1002,"Plein traitement")=90,"Demi-traitement","Plein traitement"),IF(OR(AND(G1003&gt;=$D$8,G1003&lt;=$E$8),AND(G1003&gt;=$F$8,G1003&lt;=$G$8),AND(G1003&gt;=$H$8,G1003&lt;=$I$8),AND(G1003&gt;=$J$8,G1003&lt;=$K$8),AND(G1003&gt;=$L$8,G1003&lt;=$M$8),AND(G1003&gt;=$N$8,G1003&lt;=$O$8),AND(G1003&gt;=$P$8,G1003&lt;=$Q$8),AND(G1003&gt;=$R$8,G1003&lt;=$S$8),AND(G1003&gt;=$T$8,G1003&lt;=$U$8)),IF(COUNTIF($H$537:H1003,"CMO")&gt;90,"Demi-traitement","Plein traitement"),""))</f>
        <v/>
      </c>
    </row>
    <row r="1004" spans="7:9" x14ac:dyDescent="0.25">
      <c r="G1004" s="1">
        <v>43568</v>
      </c>
      <c r="H1004" t="str">
        <f t="shared" si="19"/>
        <v/>
      </c>
      <c r="I1004" s="2" t="str">
        <f>IF(OR(AND(G1004&gt;=$D$19,G1004&lt;=$E$19),AND(G1004&gt;=$F$19,G1004&lt;=$G$19),AND(G1004&gt;=$H$19,G1004&lt;=$I$19),AND(G1004&gt;=$J$19,G1004&lt;=$K$19),AND(G1004&gt;=$L$19,G1004&lt;=$M$19),AND(G1004&gt;=$N$19,G1004&lt;=$O$19),AND(G1004&gt;=$P$19,G1004&lt;=$Q$19),AND(G1004&gt;=$R$19,G1004&lt;=$S$19),AND(G1004&gt;=$T$19,G1004&lt;=$U$19)),IF(COUNTIF(I640:I1003,"Plein traitement")=90,"Demi-traitement","Plein traitement"),IF(OR(AND(G1004&gt;=$D$8,G1004&lt;=$E$8),AND(G1004&gt;=$F$8,G1004&lt;=$G$8),AND(G1004&gt;=$H$8,G1004&lt;=$I$8),AND(G1004&gt;=$J$8,G1004&lt;=$K$8),AND(G1004&gt;=$L$8,G1004&lt;=$M$8),AND(G1004&gt;=$N$8,G1004&lt;=$O$8),AND(G1004&gt;=$P$8,G1004&lt;=$Q$8),AND(G1004&gt;=$R$8,G1004&lt;=$S$8),AND(G1004&gt;=$T$8,G1004&lt;=$U$8)),IF(COUNTIF($H$537:H1004,"CMO")&gt;90,"Demi-traitement","Plein traitement"),""))</f>
        <v/>
      </c>
    </row>
    <row r="1005" spans="7:9" x14ac:dyDescent="0.25">
      <c r="G1005" s="1">
        <v>43569</v>
      </c>
      <c r="H1005" t="str">
        <f t="shared" si="19"/>
        <v/>
      </c>
      <c r="I1005" s="2" t="str">
        <f>IF(OR(AND(G1005&gt;=$D$19,G1005&lt;=$E$19),AND(G1005&gt;=$F$19,G1005&lt;=$G$19),AND(G1005&gt;=$H$19,G1005&lt;=$I$19),AND(G1005&gt;=$J$19,G1005&lt;=$K$19),AND(G1005&gt;=$L$19,G1005&lt;=$M$19),AND(G1005&gt;=$N$19,G1005&lt;=$O$19),AND(G1005&gt;=$P$19,G1005&lt;=$Q$19),AND(G1005&gt;=$R$19,G1005&lt;=$S$19),AND(G1005&gt;=$T$19,G1005&lt;=$U$19)),IF(COUNTIF(I641:I1004,"Plein traitement")=90,"Demi-traitement","Plein traitement"),IF(OR(AND(G1005&gt;=$D$8,G1005&lt;=$E$8),AND(G1005&gt;=$F$8,G1005&lt;=$G$8),AND(G1005&gt;=$H$8,G1005&lt;=$I$8),AND(G1005&gt;=$J$8,G1005&lt;=$K$8),AND(G1005&gt;=$L$8,G1005&lt;=$M$8),AND(G1005&gt;=$N$8,G1005&lt;=$O$8),AND(G1005&gt;=$P$8,G1005&lt;=$Q$8),AND(G1005&gt;=$R$8,G1005&lt;=$S$8),AND(G1005&gt;=$T$8,G1005&lt;=$U$8)),IF(COUNTIF($H$537:H1005,"CMO")&gt;90,"Demi-traitement","Plein traitement"),""))</f>
        <v/>
      </c>
    </row>
    <row r="1006" spans="7:9" x14ac:dyDescent="0.25">
      <c r="G1006" s="1">
        <v>43570</v>
      </c>
      <c r="H1006" t="str">
        <f t="shared" si="19"/>
        <v/>
      </c>
      <c r="I1006" s="2" t="str">
        <f>IF(OR(AND(G1006&gt;=$D$19,G1006&lt;=$E$19),AND(G1006&gt;=$F$19,G1006&lt;=$G$19),AND(G1006&gt;=$H$19,G1006&lt;=$I$19),AND(G1006&gt;=$J$19,G1006&lt;=$K$19),AND(G1006&gt;=$L$19,G1006&lt;=$M$19),AND(G1006&gt;=$N$19,G1006&lt;=$O$19),AND(G1006&gt;=$P$19,G1006&lt;=$Q$19),AND(G1006&gt;=$R$19,G1006&lt;=$S$19),AND(G1006&gt;=$T$19,G1006&lt;=$U$19)),IF(COUNTIF(I642:I1005,"Plein traitement")=90,"Demi-traitement","Plein traitement"),IF(OR(AND(G1006&gt;=$D$8,G1006&lt;=$E$8),AND(G1006&gt;=$F$8,G1006&lt;=$G$8),AND(G1006&gt;=$H$8,G1006&lt;=$I$8),AND(G1006&gt;=$J$8,G1006&lt;=$K$8),AND(G1006&gt;=$L$8,G1006&lt;=$M$8),AND(G1006&gt;=$N$8,G1006&lt;=$O$8),AND(G1006&gt;=$P$8,G1006&lt;=$Q$8),AND(G1006&gt;=$R$8,G1006&lt;=$S$8),AND(G1006&gt;=$T$8,G1006&lt;=$U$8)),IF(COUNTIF($H$537:H1006,"CMO")&gt;90,"Demi-traitement","Plein traitement"),""))</f>
        <v/>
      </c>
    </row>
    <row r="1007" spans="7:9" x14ac:dyDescent="0.25">
      <c r="G1007" s="1">
        <v>43571</v>
      </c>
      <c r="H1007" t="str">
        <f t="shared" si="19"/>
        <v/>
      </c>
      <c r="I1007" s="2" t="str">
        <f>IF(OR(AND(G1007&gt;=$D$19,G1007&lt;=$E$19),AND(G1007&gt;=$F$19,G1007&lt;=$G$19),AND(G1007&gt;=$H$19,G1007&lt;=$I$19),AND(G1007&gt;=$J$19,G1007&lt;=$K$19),AND(G1007&gt;=$L$19,G1007&lt;=$M$19),AND(G1007&gt;=$N$19,G1007&lt;=$O$19),AND(G1007&gt;=$P$19,G1007&lt;=$Q$19),AND(G1007&gt;=$R$19,G1007&lt;=$S$19),AND(G1007&gt;=$T$19,G1007&lt;=$U$19)),IF(COUNTIF(I643:I1006,"Plein traitement")=90,"Demi-traitement","Plein traitement"),IF(OR(AND(G1007&gt;=$D$8,G1007&lt;=$E$8),AND(G1007&gt;=$F$8,G1007&lt;=$G$8),AND(G1007&gt;=$H$8,G1007&lt;=$I$8),AND(G1007&gt;=$J$8,G1007&lt;=$K$8),AND(G1007&gt;=$L$8,G1007&lt;=$M$8),AND(G1007&gt;=$N$8,G1007&lt;=$O$8),AND(G1007&gt;=$P$8,G1007&lt;=$Q$8),AND(G1007&gt;=$R$8,G1007&lt;=$S$8),AND(G1007&gt;=$T$8,G1007&lt;=$U$8)),IF(COUNTIF($H$537:H1007,"CMO")&gt;90,"Demi-traitement","Plein traitement"),""))</f>
        <v/>
      </c>
    </row>
    <row r="1008" spans="7:9" x14ac:dyDescent="0.25">
      <c r="G1008" s="1">
        <v>43572</v>
      </c>
      <c r="H1008" t="str">
        <f t="shared" si="19"/>
        <v/>
      </c>
      <c r="I1008" s="2" t="str">
        <f>IF(OR(AND(G1008&gt;=$D$19,G1008&lt;=$E$19),AND(G1008&gt;=$F$19,G1008&lt;=$G$19),AND(G1008&gt;=$H$19,G1008&lt;=$I$19),AND(G1008&gt;=$J$19,G1008&lt;=$K$19),AND(G1008&gt;=$L$19,G1008&lt;=$M$19),AND(G1008&gt;=$N$19,G1008&lt;=$O$19),AND(G1008&gt;=$P$19,G1008&lt;=$Q$19),AND(G1008&gt;=$R$19,G1008&lt;=$S$19),AND(G1008&gt;=$T$19,G1008&lt;=$U$19)),IF(COUNTIF(I644:I1007,"Plein traitement")=90,"Demi-traitement","Plein traitement"),IF(OR(AND(G1008&gt;=$D$8,G1008&lt;=$E$8),AND(G1008&gt;=$F$8,G1008&lt;=$G$8),AND(G1008&gt;=$H$8,G1008&lt;=$I$8),AND(G1008&gt;=$J$8,G1008&lt;=$K$8),AND(G1008&gt;=$L$8,G1008&lt;=$M$8),AND(G1008&gt;=$N$8,G1008&lt;=$O$8),AND(G1008&gt;=$P$8,G1008&lt;=$Q$8),AND(G1008&gt;=$R$8,G1008&lt;=$S$8),AND(G1008&gt;=$T$8,G1008&lt;=$U$8)),IF(COUNTIF($H$537:H1008,"CMO")&gt;90,"Demi-traitement","Plein traitement"),""))</f>
        <v/>
      </c>
    </row>
    <row r="1009" spans="7:9" x14ac:dyDescent="0.25">
      <c r="G1009" s="1">
        <v>43573</v>
      </c>
      <c r="H1009" t="str">
        <f t="shared" si="19"/>
        <v/>
      </c>
      <c r="I1009" s="2" t="str">
        <f>IF(OR(AND(G1009&gt;=$D$19,G1009&lt;=$E$19),AND(G1009&gt;=$F$19,G1009&lt;=$G$19),AND(G1009&gt;=$H$19,G1009&lt;=$I$19),AND(G1009&gt;=$J$19,G1009&lt;=$K$19),AND(G1009&gt;=$L$19,G1009&lt;=$M$19),AND(G1009&gt;=$N$19,G1009&lt;=$O$19),AND(G1009&gt;=$P$19,G1009&lt;=$Q$19),AND(G1009&gt;=$R$19,G1009&lt;=$S$19),AND(G1009&gt;=$T$19,G1009&lt;=$U$19)),IF(COUNTIF(I645:I1008,"Plein traitement")=90,"Demi-traitement","Plein traitement"),IF(OR(AND(G1009&gt;=$D$8,G1009&lt;=$E$8),AND(G1009&gt;=$F$8,G1009&lt;=$G$8),AND(G1009&gt;=$H$8,G1009&lt;=$I$8),AND(G1009&gt;=$J$8,G1009&lt;=$K$8),AND(G1009&gt;=$L$8,G1009&lt;=$M$8),AND(G1009&gt;=$N$8,G1009&lt;=$O$8),AND(G1009&gt;=$P$8,G1009&lt;=$Q$8),AND(G1009&gt;=$R$8,G1009&lt;=$S$8),AND(G1009&gt;=$T$8,G1009&lt;=$U$8)),IF(COUNTIF($H$537:H1009,"CMO")&gt;90,"Demi-traitement","Plein traitement"),""))</f>
        <v/>
      </c>
    </row>
    <row r="1010" spans="7:9" x14ac:dyDescent="0.25">
      <c r="G1010" s="1">
        <v>43574</v>
      </c>
      <c r="H1010" t="str">
        <f t="shared" si="19"/>
        <v/>
      </c>
      <c r="I1010" s="2" t="str">
        <f>IF(OR(AND(G1010&gt;=$D$19,G1010&lt;=$E$19),AND(G1010&gt;=$F$19,G1010&lt;=$G$19),AND(G1010&gt;=$H$19,G1010&lt;=$I$19),AND(G1010&gt;=$J$19,G1010&lt;=$K$19),AND(G1010&gt;=$L$19,G1010&lt;=$M$19),AND(G1010&gt;=$N$19,G1010&lt;=$O$19),AND(G1010&gt;=$P$19,G1010&lt;=$Q$19),AND(G1010&gt;=$R$19,G1010&lt;=$S$19),AND(G1010&gt;=$T$19,G1010&lt;=$U$19)),IF(COUNTIF(I646:I1009,"Plein traitement")=90,"Demi-traitement","Plein traitement"),IF(OR(AND(G1010&gt;=$D$8,G1010&lt;=$E$8),AND(G1010&gt;=$F$8,G1010&lt;=$G$8),AND(G1010&gt;=$H$8,G1010&lt;=$I$8),AND(G1010&gt;=$J$8,G1010&lt;=$K$8),AND(G1010&gt;=$L$8,G1010&lt;=$M$8),AND(G1010&gt;=$N$8,G1010&lt;=$O$8),AND(G1010&gt;=$P$8,G1010&lt;=$Q$8),AND(G1010&gt;=$R$8,G1010&lt;=$S$8),AND(G1010&gt;=$T$8,G1010&lt;=$U$8)),IF(COUNTIF($H$537:H1010,"CMO")&gt;90,"Demi-traitement","Plein traitement"),""))</f>
        <v/>
      </c>
    </row>
    <row r="1011" spans="7:9" x14ac:dyDescent="0.25">
      <c r="G1011" s="1">
        <v>43575</v>
      </c>
      <c r="H1011" t="str">
        <f t="shared" si="19"/>
        <v/>
      </c>
      <c r="I1011" s="2" t="str">
        <f>IF(OR(AND(G1011&gt;=$D$19,G1011&lt;=$E$19),AND(G1011&gt;=$F$19,G1011&lt;=$G$19),AND(G1011&gt;=$H$19,G1011&lt;=$I$19),AND(G1011&gt;=$J$19,G1011&lt;=$K$19),AND(G1011&gt;=$L$19,G1011&lt;=$M$19),AND(G1011&gt;=$N$19,G1011&lt;=$O$19),AND(G1011&gt;=$P$19,G1011&lt;=$Q$19),AND(G1011&gt;=$R$19,G1011&lt;=$S$19),AND(G1011&gt;=$T$19,G1011&lt;=$U$19)),IF(COUNTIF(I647:I1010,"Plein traitement")=90,"Demi-traitement","Plein traitement"),IF(OR(AND(G1011&gt;=$D$8,G1011&lt;=$E$8),AND(G1011&gt;=$F$8,G1011&lt;=$G$8),AND(G1011&gt;=$H$8,G1011&lt;=$I$8),AND(G1011&gt;=$J$8,G1011&lt;=$K$8),AND(G1011&gt;=$L$8,G1011&lt;=$M$8),AND(G1011&gt;=$N$8,G1011&lt;=$O$8),AND(G1011&gt;=$P$8,G1011&lt;=$Q$8),AND(G1011&gt;=$R$8,G1011&lt;=$S$8),AND(G1011&gt;=$T$8,G1011&lt;=$U$8)),IF(COUNTIF($H$537:H1011,"CMO")&gt;90,"Demi-traitement","Plein traitement"),""))</f>
        <v/>
      </c>
    </row>
    <row r="1012" spans="7:9" x14ac:dyDescent="0.25">
      <c r="G1012" s="1">
        <v>43576</v>
      </c>
      <c r="H1012" t="str">
        <f t="shared" si="19"/>
        <v/>
      </c>
      <c r="I1012" s="2" t="str">
        <f>IF(OR(AND(G1012&gt;=$D$19,G1012&lt;=$E$19),AND(G1012&gt;=$F$19,G1012&lt;=$G$19),AND(G1012&gt;=$H$19,G1012&lt;=$I$19),AND(G1012&gt;=$J$19,G1012&lt;=$K$19),AND(G1012&gt;=$L$19,G1012&lt;=$M$19),AND(G1012&gt;=$N$19,G1012&lt;=$O$19),AND(G1012&gt;=$P$19,G1012&lt;=$Q$19),AND(G1012&gt;=$R$19,G1012&lt;=$S$19),AND(G1012&gt;=$T$19,G1012&lt;=$U$19)),IF(COUNTIF(I648:I1011,"Plein traitement")=90,"Demi-traitement","Plein traitement"),IF(OR(AND(G1012&gt;=$D$8,G1012&lt;=$E$8),AND(G1012&gt;=$F$8,G1012&lt;=$G$8),AND(G1012&gt;=$H$8,G1012&lt;=$I$8),AND(G1012&gt;=$J$8,G1012&lt;=$K$8),AND(G1012&gt;=$L$8,G1012&lt;=$M$8),AND(G1012&gt;=$N$8,G1012&lt;=$O$8),AND(G1012&gt;=$P$8,G1012&lt;=$Q$8),AND(G1012&gt;=$R$8,G1012&lt;=$S$8),AND(G1012&gt;=$T$8,G1012&lt;=$U$8)),IF(COUNTIF($H$537:H1012,"CMO")&gt;90,"Demi-traitement","Plein traitement"),""))</f>
        <v/>
      </c>
    </row>
    <row r="1013" spans="7:9" x14ac:dyDescent="0.25">
      <c r="G1013" s="1">
        <v>43577</v>
      </c>
      <c r="H1013" t="str">
        <f t="shared" ref="H1013:H1076" si="20">IF(OR(AND(G1013&gt;=$D$8,G1013&lt;=$E$8),AND(G1013&gt;=$F$8,G1013&lt;=$G$8),AND(G1013&gt;=$H$8,G1013&lt;=$I$8),AND(G1013&gt;=$J$8,G1013&lt;=$K$8),AND(G1013&gt;=$L$8,G1013&lt;=$M$8),AND(G1013&gt;=$N$8,G1013&lt;=$O$8),AND(G1013&gt;=$P$8,G1013&lt;=$Q$8),AND(G1013&gt;=$R$8,G1013&lt;=$S$8),AND(G1013&gt;=$T$8,G1013&lt;=$U$8)),"CMO","")</f>
        <v/>
      </c>
      <c r="I1013" s="2" t="str">
        <f>IF(OR(AND(G1013&gt;=$D$19,G1013&lt;=$E$19),AND(G1013&gt;=$F$19,G1013&lt;=$G$19),AND(G1013&gt;=$H$19,G1013&lt;=$I$19),AND(G1013&gt;=$J$19,G1013&lt;=$K$19),AND(G1013&gt;=$L$19,G1013&lt;=$M$19),AND(G1013&gt;=$N$19,G1013&lt;=$O$19),AND(G1013&gt;=$P$19,G1013&lt;=$Q$19),AND(G1013&gt;=$R$19,G1013&lt;=$S$19),AND(G1013&gt;=$T$19,G1013&lt;=$U$19)),IF(COUNTIF(I649:I1012,"Plein traitement")=90,"Demi-traitement","Plein traitement"),IF(OR(AND(G1013&gt;=$D$8,G1013&lt;=$E$8),AND(G1013&gt;=$F$8,G1013&lt;=$G$8),AND(G1013&gt;=$H$8,G1013&lt;=$I$8),AND(G1013&gt;=$J$8,G1013&lt;=$K$8),AND(G1013&gt;=$L$8,G1013&lt;=$M$8),AND(G1013&gt;=$N$8,G1013&lt;=$O$8),AND(G1013&gt;=$P$8,G1013&lt;=$Q$8),AND(G1013&gt;=$R$8,G1013&lt;=$S$8),AND(G1013&gt;=$T$8,G1013&lt;=$U$8)),IF(COUNTIF($H$537:H1013,"CMO")&gt;90,"Demi-traitement","Plein traitement"),""))</f>
        <v/>
      </c>
    </row>
    <row r="1014" spans="7:9" x14ac:dyDescent="0.25">
      <c r="G1014" s="1">
        <v>43578</v>
      </c>
      <c r="H1014" t="str">
        <f t="shared" si="20"/>
        <v/>
      </c>
      <c r="I1014" s="2" t="str">
        <f>IF(OR(AND(G1014&gt;=$D$19,G1014&lt;=$E$19),AND(G1014&gt;=$F$19,G1014&lt;=$G$19),AND(G1014&gt;=$H$19,G1014&lt;=$I$19),AND(G1014&gt;=$J$19,G1014&lt;=$K$19),AND(G1014&gt;=$L$19,G1014&lt;=$M$19),AND(G1014&gt;=$N$19,G1014&lt;=$O$19),AND(G1014&gt;=$P$19,G1014&lt;=$Q$19),AND(G1014&gt;=$R$19,G1014&lt;=$S$19),AND(G1014&gt;=$T$19,G1014&lt;=$U$19)),IF(COUNTIF(I650:I1013,"Plein traitement")=90,"Demi-traitement","Plein traitement"),IF(OR(AND(G1014&gt;=$D$8,G1014&lt;=$E$8),AND(G1014&gt;=$F$8,G1014&lt;=$G$8),AND(G1014&gt;=$H$8,G1014&lt;=$I$8),AND(G1014&gt;=$J$8,G1014&lt;=$K$8),AND(G1014&gt;=$L$8,G1014&lt;=$M$8),AND(G1014&gt;=$N$8,G1014&lt;=$O$8),AND(G1014&gt;=$P$8,G1014&lt;=$Q$8),AND(G1014&gt;=$R$8,G1014&lt;=$S$8),AND(G1014&gt;=$T$8,G1014&lt;=$U$8)),IF(COUNTIF($H$537:H1014,"CMO")&gt;90,"Demi-traitement","Plein traitement"),""))</f>
        <v/>
      </c>
    </row>
    <row r="1015" spans="7:9" x14ac:dyDescent="0.25">
      <c r="G1015" s="1">
        <v>43579</v>
      </c>
      <c r="H1015" t="str">
        <f t="shared" si="20"/>
        <v/>
      </c>
      <c r="I1015" s="2" t="str">
        <f>IF(OR(AND(G1015&gt;=$D$19,G1015&lt;=$E$19),AND(G1015&gt;=$F$19,G1015&lt;=$G$19),AND(G1015&gt;=$H$19,G1015&lt;=$I$19),AND(G1015&gt;=$J$19,G1015&lt;=$K$19),AND(G1015&gt;=$L$19,G1015&lt;=$M$19),AND(G1015&gt;=$N$19,G1015&lt;=$O$19),AND(G1015&gt;=$P$19,G1015&lt;=$Q$19),AND(G1015&gt;=$R$19,G1015&lt;=$S$19),AND(G1015&gt;=$T$19,G1015&lt;=$U$19)),IF(COUNTIF(I651:I1014,"Plein traitement")=90,"Demi-traitement","Plein traitement"),IF(OR(AND(G1015&gt;=$D$8,G1015&lt;=$E$8),AND(G1015&gt;=$F$8,G1015&lt;=$G$8),AND(G1015&gt;=$H$8,G1015&lt;=$I$8),AND(G1015&gt;=$J$8,G1015&lt;=$K$8),AND(G1015&gt;=$L$8,G1015&lt;=$M$8),AND(G1015&gt;=$N$8,G1015&lt;=$O$8),AND(G1015&gt;=$P$8,G1015&lt;=$Q$8),AND(G1015&gt;=$R$8,G1015&lt;=$S$8),AND(G1015&gt;=$T$8,G1015&lt;=$U$8)),IF(COUNTIF($H$537:H1015,"CMO")&gt;90,"Demi-traitement","Plein traitement"),""))</f>
        <v/>
      </c>
    </row>
    <row r="1016" spans="7:9" x14ac:dyDescent="0.25">
      <c r="G1016" s="1">
        <v>43580</v>
      </c>
      <c r="H1016" t="str">
        <f t="shared" si="20"/>
        <v/>
      </c>
      <c r="I1016" s="2" t="str">
        <f>IF(OR(AND(G1016&gt;=$D$19,G1016&lt;=$E$19),AND(G1016&gt;=$F$19,G1016&lt;=$G$19),AND(G1016&gt;=$H$19,G1016&lt;=$I$19),AND(G1016&gt;=$J$19,G1016&lt;=$K$19),AND(G1016&gt;=$L$19,G1016&lt;=$M$19),AND(G1016&gt;=$N$19,G1016&lt;=$O$19),AND(G1016&gt;=$P$19,G1016&lt;=$Q$19),AND(G1016&gt;=$R$19,G1016&lt;=$S$19),AND(G1016&gt;=$T$19,G1016&lt;=$U$19)),IF(COUNTIF(I652:I1015,"Plein traitement")=90,"Demi-traitement","Plein traitement"),IF(OR(AND(G1016&gt;=$D$8,G1016&lt;=$E$8),AND(G1016&gt;=$F$8,G1016&lt;=$G$8),AND(G1016&gt;=$H$8,G1016&lt;=$I$8),AND(G1016&gt;=$J$8,G1016&lt;=$K$8),AND(G1016&gt;=$L$8,G1016&lt;=$M$8),AND(G1016&gt;=$N$8,G1016&lt;=$O$8),AND(G1016&gt;=$P$8,G1016&lt;=$Q$8),AND(G1016&gt;=$R$8,G1016&lt;=$S$8),AND(G1016&gt;=$T$8,G1016&lt;=$U$8)),IF(COUNTIF($H$537:H1016,"CMO")&gt;90,"Demi-traitement","Plein traitement"),""))</f>
        <v/>
      </c>
    </row>
    <row r="1017" spans="7:9" x14ac:dyDescent="0.25">
      <c r="G1017" s="1">
        <v>43581</v>
      </c>
      <c r="H1017" t="str">
        <f t="shared" si="20"/>
        <v/>
      </c>
      <c r="I1017" s="2" t="str">
        <f>IF(OR(AND(G1017&gt;=$D$19,G1017&lt;=$E$19),AND(G1017&gt;=$F$19,G1017&lt;=$G$19),AND(G1017&gt;=$H$19,G1017&lt;=$I$19),AND(G1017&gt;=$J$19,G1017&lt;=$K$19),AND(G1017&gt;=$L$19,G1017&lt;=$M$19),AND(G1017&gt;=$N$19,G1017&lt;=$O$19),AND(G1017&gt;=$P$19,G1017&lt;=$Q$19),AND(G1017&gt;=$R$19,G1017&lt;=$S$19),AND(G1017&gt;=$T$19,G1017&lt;=$U$19)),IF(COUNTIF(I653:I1016,"Plein traitement")=90,"Demi-traitement","Plein traitement"),IF(OR(AND(G1017&gt;=$D$8,G1017&lt;=$E$8),AND(G1017&gt;=$F$8,G1017&lt;=$G$8),AND(G1017&gt;=$H$8,G1017&lt;=$I$8),AND(G1017&gt;=$J$8,G1017&lt;=$K$8),AND(G1017&gt;=$L$8,G1017&lt;=$M$8),AND(G1017&gt;=$N$8,G1017&lt;=$O$8),AND(G1017&gt;=$P$8,G1017&lt;=$Q$8),AND(G1017&gt;=$R$8,G1017&lt;=$S$8),AND(G1017&gt;=$T$8,G1017&lt;=$U$8)),IF(COUNTIF($H$537:H1017,"CMO")&gt;90,"Demi-traitement","Plein traitement"),""))</f>
        <v/>
      </c>
    </row>
    <row r="1018" spans="7:9" x14ac:dyDescent="0.25">
      <c r="G1018" s="1">
        <v>43582</v>
      </c>
      <c r="H1018" t="str">
        <f t="shared" si="20"/>
        <v/>
      </c>
      <c r="I1018" s="2" t="str">
        <f>IF(OR(AND(G1018&gt;=$D$19,G1018&lt;=$E$19),AND(G1018&gt;=$F$19,G1018&lt;=$G$19),AND(G1018&gt;=$H$19,G1018&lt;=$I$19),AND(G1018&gt;=$J$19,G1018&lt;=$K$19),AND(G1018&gt;=$L$19,G1018&lt;=$M$19),AND(G1018&gt;=$N$19,G1018&lt;=$O$19),AND(G1018&gt;=$P$19,G1018&lt;=$Q$19),AND(G1018&gt;=$R$19,G1018&lt;=$S$19),AND(G1018&gt;=$T$19,G1018&lt;=$U$19)),IF(COUNTIF(I654:I1017,"Plein traitement")=90,"Demi-traitement","Plein traitement"),IF(OR(AND(G1018&gt;=$D$8,G1018&lt;=$E$8),AND(G1018&gt;=$F$8,G1018&lt;=$G$8),AND(G1018&gt;=$H$8,G1018&lt;=$I$8),AND(G1018&gt;=$J$8,G1018&lt;=$K$8),AND(G1018&gt;=$L$8,G1018&lt;=$M$8),AND(G1018&gt;=$N$8,G1018&lt;=$O$8),AND(G1018&gt;=$P$8,G1018&lt;=$Q$8),AND(G1018&gt;=$R$8,G1018&lt;=$S$8),AND(G1018&gt;=$T$8,G1018&lt;=$U$8)),IF(COUNTIF($H$537:H1018,"CMO")&gt;90,"Demi-traitement","Plein traitement"),""))</f>
        <v/>
      </c>
    </row>
    <row r="1019" spans="7:9" x14ac:dyDescent="0.25">
      <c r="G1019" s="1">
        <v>43583</v>
      </c>
      <c r="H1019" t="str">
        <f t="shared" si="20"/>
        <v/>
      </c>
      <c r="I1019" s="2" t="str">
        <f>IF(OR(AND(G1019&gt;=$D$19,G1019&lt;=$E$19),AND(G1019&gt;=$F$19,G1019&lt;=$G$19),AND(G1019&gt;=$H$19,G1019&lt;=$I$19),AND(G1019&gt;=$J$19,G1019&lt;=$K$19),AND(G1019&gt;=$L$19,G1019&lt;=$M$19),AND(G1019&gt;=$N$19,G1019&lt;=$O$19),AND(G1019&gt;=$P$19,G1019&lt;=$Q$19),AND(G1019&gt;=$R$19,G1019&lt;=$S$19),AND(G1019&gt;=$T$19,G1019&lt;=$U$19)),IF(COUNTIF(I655:I1018,"Plein traitement")=90,"Demi-traitement","Plein traitement"),IF(OR(AND(G1019&gt;=$D$8,G1019&lt;=$E$8),AND(G1019&gt;=$F$8,G1019&lt;=$G$8),AND(G1019&gt;=$H$8,G1019&lt;=$I$8),AND(G1019&gt;=$J$8,G1019&lt;=$K$8),AND(G1019&gt;=$L$8,G1019&lt;=$M$8),AND(G1019&gt;=$N$8,G1019&lt;=$O$8),AND(G1019&gt;=$P$8,G1019&lt;=$Q$8),AND(G1019&gt;=$R$8,G1019&lt;=$S$8),AND(G1019&gt;=$T$8,G1019&lt;=$U$8)),IF(COUNTIF($H$537:H1019,"CMO")&gt;90,"Demi-traitement","Plein traitement"),""))</f>
        <v/>
      </c>
    </row>
    <row r="1020" spans="7:9" x14ac:dyDescent="0.25">
      <c r="G1020" s="1">
        <v>43584</v>
      </c>
      <c r="H1020" t="str">
        <f t="shared" si="20"/>
        <v/>
      </c>
      <c r="I1020" s="2" t="str">
        <f>IF(OR(AND(G1020&gt;=$D$19,G1020&lt;=$E$19),AND(G1020&gt;=$F$19,G1020&lt;=$G$19),AND(G1020&gt;=$H$19,G1020&lt;=$I$19),AND(G1020&gt;=$J$19,G1020&lt;=$K$19),AND(G1020&gt;=$L$19,G1020&lt;=$M$19),AND(G1020&gt;=$N$19,G1020&lt;=$O$19),AND(G1020&gt;=$P$19,G1020&lt;=$Q$19),AND(G1020&gt;=$R$19,G1020&lt;=$S$19),AND(G1020&gt;=$T$19,G1020&lt;=$U$19)),IF(COUNTIF(I656:I1019,"Plein traitement")=90,"Demi-traitement","Plein traitement"),IF(OR(AND(G1020&gt;=$D$8,G1020&lt;=$E$8),AND(G1020&gt;=$F$8,G1020&lt;=$G$8),AND(G1020&gt;=$H$8,G1020&lt;=$I$8),AND(G1020&gt;=$J$8,G1020&lt;=$K$8),AND(G1020&gt;=$L$8,G1020&lt;=$M$8),AND(G1020&gt;=$N$8,G1020&lt;=$O$8),AND(G1020&gt;=$P$8,G1020&lt;=$Q$8),AND(G1020&gt;=$R$8,G1020&lt;=$S$8),AND(G1020&gt;=$T$8,G1020&lt;=$U$8)),IF(COUNTIF($H$537:H1020,"CMO")&gt;90,"Demi-traitement","Plein traitement"),""))</f>
        <v/>
      </c>
    </row>
    <row r="1021" spans="7:9" x14ac:dyDescent="0.25">
      <c r="G1021" s="1">
        <v>43585</v>
      </c>
      <c r="H1021" t="str">
        <f t="shared" si="20"/>
        <v/>
      </c>
      <c r="I1021" s="2" t="str">
        <f>IF(OR(AND(G1021&gt;=$D$19,G1021&lt;=$E$19),AND(G1021&gt;=$F$19,G1021&lt;=$G$19),AND(G1021&gt;=$H$19,G1021&lt;=$I$19),AND(G1021&gt;=$J$19,G1021&lt;=$K$19),AND(G1021&gt;=$L$19,G1021&lt;=$M$19),AND(G1021&gt;=$N$19,G1021&lt;=$O$19),AND(G1021&gt;=$P$19,G1021&lt;=$Q$19),AND(G1021&gt;=$R$19,G1021&lt;=$S$19),AND(G1021&gt;=$T$19,G1021&lt;=$U$19)),IF(COUNTIF(I657:I1020,"Plein traitement")=90,"Demi-traitement","Plein traitement"),IF(OR(AND(G1021&gt;=$D$8,G1021&lt;=$E$8),AND(G1021&gt;=$F$8,G1021&lt;=$G$8),AND(G1021&gt;=$H$8,G1021&lt;=$I$8),AND(G1021&gt;=$J$8,G1021&lt;=$K$8),AND(G1021&gt;=$L$8,G1021&lt;=$M$8),AND(G1021&gt;=$N$8,G1021&lt;=$O$8),AND(G1021&gt;=$P$8,G1021&lt;=$Q$8),AND(G1021&gt;=$R$8,G1021&lt;=$S$8),AND(G1021&gt;=$T$8,G1021&lt;=$U$8)),IF(COUNTIF($H$537:H1021,"CMO")&gt;90,"Demi-traitement","Plein traitement"),""))</f>
        <v/>
      </c>
    </row>
    <row r="1022" spans="7:9" x14ac:dyDescent="0.25">
      <c r="G1022" s="1">
        <v>43586</v>
      </c>
      <c r="H1022" t="str">
        <f t="shared" si="20"/>
        <v/>
      </c>
      <c r="I1022" s="2" t="str">
        <f>IF(OR(AND(G1022&gt;=$D$19,G1022&lt;=$E$19),AND(G1022&gt;=$F$19,G1022&lt;=$G$19),AND(G1022&gt;=$H$19,G1022&lt;=$I$19),AND(G1022&gt;=$J$19,G1022&lt;=$K$19),AND(G1022&gt;=$L$19,G1022&lt;=$M$19),AND(G1022&gt;=$N$19,G1022&lt;=$O$19),AND(G1022&gt;=$P$19,G1022&lt;=$Q$19),AND(G1022&gt;=$R$19,G1022&lt;=$S$19),AND(G1022&gt;=$T$19,G1022&lt;=$U$19)),IF(COUNTIF(I658:I1021,"Plein traitement")=90,"Demi-traitement","Plein traitement"),IF(OR(AND(G1022&gt;=$D$8,G1022&lt;=$E$8),AND(G1022&gt;=$F$8,G1022&lt;=$G$8),AND(G1022&gt;=$H$8,G1022&lt;=$I$8),AND(G1022&gt;=$J$8,G1022&lt;=$K$8),AND(G1022&gt;=$L$8,G1022&lt;=$M$8),AND(G1022&gt;=$N$8,G1022&lt;=$O$8),AND(G1022&gt;=$P$8,G1022&lt;=$Q$8),AND(G1022&gt;=$R$8,G1022&lt;=$S$8),AND(G1022&gt;=$T$8,G1022&lt;=$U$8)),IF(COUNTIF($H$537:H1022,"CMO")&gt;90,"Demi-traitement","Plein traitement"),""))</f>
        <v/>
      </c>
    </row>
    <row r="1023" spans="7:9" x14ac:dyDescent="0.25">
      <c r="G1023" s="1">
        <v>43587</v>
      </c>
      <c r="H1023" t="str">
        <f t="shared" si="20"/>
        <v/>
      </c>
      <c r="I1023" s="2" t="str">
        <f>IF(OR(AND(G1023&gt;=$D$19,G1023&lt;=$E$19),AND(G1023&gt;=$F$19,G1023&lt;=$G$19),AND(G1023&gt;=$H$19,G1023&lt;=$I$19),AND(G1023&gt;=$J$19,G1023&lt;=$K$19),AND(G1023&gt;=$L$19,G1023&lt;=$M$19),AND(G1023&gt;=$N$19,G1023&lt;=$O$19),AND(G1023&gt;=$P$19,G1023&lt;=$Q$19),AND(G1023&gt;=$R$19,G1023&lt;=$S$19),AND(G1023&gt;=$T$19,G1023&lt;=$U$19)),IF(COUNTIF(I659:I1022,"Plein traitement")=90,"Demi-traitement","Plein traitement"),IF(OR(AND(G1023&gt;=$D$8,G1023&lt;=$E$8),AND(G1023&gt;=$F$8,G1023&lt;=$G$8),AND(G1023&gt;=$H$8,G1023&lt;=$I$8),AND(G1023&gt;=$J$8,G1023&lt;=$K$8),AND(G1023&gt;=$L$8,G1023&lt;=$M$8),AND(G1023&gt;=$N$8,G1023&lt;=$O$8),AND(G1023&gt;=$P$8,G1023&lt;=$Q$8),AND(G1023&gt;=$R$8,G1023&lt;=$S$8),AND(G1023&gt;=$T$8,G1023&lt;=$U$8)),IF(COUNTIF($H$537:H1023,"CMO")&gt;90,"Demi-traitement","Plein traitement"),""))</f>
        <v/>
      </c>
    </row>
    <row r="1024" spans="7:9" x14ac:dyDescent="0.25">
      <c r="G1024" s="1">
        <v>43588</v>
      </c>
      <c r="H1024" t="str">
        <f t="shared" si="20"/>
        <v/>
      </c>
      <c r="I1024" s="2" t="str">
        <f>IF(OR(AND(G1024&gt;=$D$19,G1024&lt;=$E$19),AND(G1024&gt;=$F$19,G1024&lt;=$G$19),AND(G1024&gt;=$H$19,G1024&lt;=$I$19),AND(G1024&gt;=$J$19,G1024&lt;=$K$19),AND(G1024&gt;=$L$19,G1024&lt;=$M$19),AND(G1024&gt;=$N$19,G1024&lt;=$O$19),AND(G1024&gt;=$P$19,G1024&lt;=$Q$19),AND(G1024&gt;=$R$19,G1024&lt;=$S$19),AND(G1024&gt;=$T$19,G1024&lt;=$U$19)),IF(COUNTIF(I660:I1023,"Plein traitement")=90,"Demi-traitement","Plein traitement"),IF(OR(AND(G1024&gt;=$D$8,G1024&lt;=$E$8),AND(G1024&gt;=$F$8,G1024&lt;=$G$8),AND(G1024&gt;=$H$8,G1024&lt;=$I$8),AND(G1024&gt;=$J$8,G1024&lt;=$K$8),AND(G1024&gt;=$L$8,G1024&lt;=$M$8),AND(G1024&gt;=$N$8,G1024&lt;=$O$8),AND(G1024&gt;=$P$8,G1024&lt;=$Q$8),AND(G1024&gt;=$R$8,G1024&lt;=$S$8),AND(G1024&gt;=$T$8,G1024&lt;=$U$8)),IF(COUNTIF($H$537:H1024,"CMO")&gt;90,"Demi-traitement","Plein traitement"),""))</f>
        <v/>
      </c>
    </row>
    <row r="1025" spans="7:9" x14ac:dyDescent="0.25">
      <c r="G1025" s="1">
        <v>43589</v>
      </c>
      <c r="H1025" t="str">
        <f t="shared" si="20"/>
        <v/>
      </c>
      <c r="I1025" s="2" t="str">
        <f>IF(OR(AND(G1025&gt;=$D$19,G1025&lt;=$E$19),AND(G1025&gt;=$F$19,G1025&lt;=$G$19),AND(G1025&gt;=$H$19,G1025&lt;=$I$19),AND(G1025&gt;=$J$19,G1025&lt;=$K$19),AND(G1025&gt;=$L$19,G1025&lt;=$M$19),AND(G1025&gt;=$N$19,G1025&lt;=$O$19),AND(G1025&gt;=$P$19,G1025&lt;=$Q$19),AND(G1025&gt;=$R$19,G1025&lt;=$S$19),AND(G1025&gt;=$T$19,G1025&lt;=$U$19)),IF(COUNTIF(I661:I1024,"Plein traitement")=90,"Demi-traitement","Plein traitement"),IF(OR(AND(G1025&gt;=$D$8,G1025&lt;=$E$8),AND(G1025&gt;=$F$8,G1025&lt;=$G$8),AND(G1025&gt;=$H$8,G1025&lt;=$I$8),AND(G1025&gt;=$J$8,G1025&lt;=$K$8),AND(G1025&gt;=$L$8,G1025&lt;=$M$8),AND(G1025&gt;=$N$8,G1025&lt;=$O$8),AND(G1025&gt;=$P$8,G1025&lt;=$Q$8),AND(G1025&gt;=$R$8,G1025&lt;=$S$8),AND(G1025&gt;=$T$8,G1025&lt;=$U$8)),IF(COUNTIF($H$537:H1025,"CMO")&gt;90,"Demi-traitement","Plein traitement"),""))</f>
        <v/>
      </c>
    </row>
    <row r="1026" spans="7:9" x14ac:dyDescent="0.25">
      <c r="G1026" s="1">
        <v>43590</v>
      </c>
      <c r="H1026" t="str">
        <f t="shared" si="20"/>
        <v/>
      </c>
      <c r="I1026" s="2" t="str">
        <f>IF(OR(AND(G1026&gt;=$D$19,G1026&lt;=$E$19),AND(G1026&gt;=$F$19,G1026&lt;=$G$19),AND(G1026&gt;=$H$19,G1026&lt;=$I$19),AND(G1026&gt;=$J$19,G1026&lt;=$K$19),AND(G1026&gt;=$L$19,G1026&lt;=$M$19),AND(G1026&gt;=$N$19,G1026&lt;=$O$19),AND(G1026&gt;=$P$19,G1026&lt;=$Q$19),AND(G1026&gt;=$R$19,G1026&lt;=$S$19),AND(G1026&gt;=$T$19,G1026&lt;=$U$19)),IF(COUNTIF(I662:I1025,"Plein traitement")=90,"Demi-traitement","Plein traitement"),IF(OR(AND(G1026&gt;=$D$8,G1026&lt;=$E$8),AND(G1026&gt;=$F$8,G1026&lt;=$G$8),AND(G1026&gt;=$H$8,G1026&lt;=$I$8),AND(G1026&gt;=$J$8,G1026&lt;=$K$8),AND(G1026&gt;=$L$8,G1026&lt;=$M$8),AND(G1026&gt;=$N$8,G1026&lt;=$O$8),AND(G1026&gt;=$P$8,G1026&lt;=$Q$8),AND(G1026&gt;=$R$8,G1026&lt;=$S$8),AND(G1026&gt;=$T$8,G1026&lt;=$U$8)),IF(COUNTIF($H$537:H1026,"CMO")&gt;90,"Demi-traitement","Plein traitement"),""))</f>
        <v/>
      </c>
    </row>
    <row r="1027" spans="7:9" x14ac:dyDescent="0.25">
      <c r="G1027" s="1">
        <v>43591</v>
      </c>
      <c r="H1027" t="str">
        <f t="shared" si="20"/>
        <v/>
      </c>
      <c r="I1027" s="2" t="str">
        <f>IF(OR(AND(G1027&gt;=$D$19,G1027&lt;=$E$19),AND(G1027&gt;=$F$19,G1027&lt;=$G$19),AND(G1027&gt;=$H$19,G1027&lt;=$I$19),AND(G1027&gt;=$J$19,G1027&lt;=$K$19),AND(G1027&gt;=$L$19,G1027&lt;=$M$19),AND(G1027&gt;=$N$19,G1027&lt;=$O$19),AND(G1027&gt;=$P$19,G1027&lt;=$Q$19),AND(G1027&gt;=$R$19,G1027&lt;=$S$19),AND(G1027&gt;=$T$19,G1027&lt;=$U$19)),IF(COUNTIF(I663:I1026,"Plein traitement")=90,"Demi-traitement","Plein traitement"),IF(OR(AND(G1027&gt;=$D$8,G1027&lt;=$E$8),AND(G1027&gt;=$F$8,G1027&lt;=$G$8),AND(G1027&gt;=$H$8,G1027&lt;=$I$8),AND(G1027&gt;=$J$8,G1027&lt;=$K$8),AND(G1027&gt;=$L$8,G1027&lt;=$M$8),AND(G1027&gt;=$N$8,G1027&lt;=$O$8),AND(G1027&gt;=$P$8,G1027&lt;=$Q$8),AND(G1027&gt;=$R$8,G1027&lt;=$S$8),AND(G1027&gt;=$T$8,G1027&lt;=$U$8)),IF(COUNTIF($H$537:H1027,"CMO")&gt;90,"Demi-traitement","Plein traitement"),""))</f>
        <v/>
      </c>
    </row>
    <row r="1028" spans="7:9" x14ac:dyDescent="0.25">
      <c r="G1028" s="1">
        <v>43592</v>
      </c>
      <c r="H1028" t="str">
        <f t="shared" si="20"/>
        <v/>
      </c>
      <c r="I1028" s="2" t="str">
        <f>IF(OR(AND(G1028&gt;=$D$19,G1028&lt;=$E$19),AND(G1028&gt;=$F$19,G1028&lt;=$G$19),AND(G1028&gt;=$H$19,G1028&lt;=$I$19),AND(G1028&gt;=$J$19,G1028&lt;=$K$19),AND(G1028&gt;=$L$19,G1028&lt;=$M$19),AND(G1028&gt;=$N$19,G1028&lt;=$O$19),AND(G1028&gt;=$P$19,G1028&lt;=$Q$19),AND(G1028&gt;=$R$19,G1028&lt;=$S$19),AND(G1028&gt;=$T$19,G1028&lt;=$U$19)),IF(COUNTIF(I664:I1027,"Plein traitement")=90,"Demi-traitement","Plein traitement"),IF(OR(AND(G1028&gt;=$D$8,G1028&lt;=$E$8),AND(G1028&gt;=$F$8,G1028&lt;=$G$8),AND(G1028&gt;=$H$8,G1028&lt;=$I$8),AND(G1028&gt;=$J$8,G1028&lt;=$K$8),AND(G1028&gt;=$L$8,G1028&lt;=$M$8),AND(G1028&gt;=$N$8,G1028&lt;=$O$8),AND(G1028&gt;=$P$8,G1028&lt;=$Q$8),AND(G1028&gt;=$R$8,G1028&lt;=$S$8),AND(G1028&gt;=$T$8,G1028&lt;=$U$8)),IF(COUNTIF($H$537:H1028,"CMO")&gt;90,"Demi-traitement","Plein traitement"),""))</f>
        <v/>
      </c>
    </row>
    <row r="1029" spans="7:9" x14ac:dyDescent="0.25">
      <c r="G1029" s="1">
        <v>43593</v>
      </c>
      <c r="H1029" t="str">
        <f t="shared" si="20"/>
        <v/>
      </c>
      <c r="I1029" s="2" t="str">
        <f>IF(OR(AND(G1029&gt;=$D$19,G1029&lt;=$E$19),AND(G1029&gt;=$F$19,G1029&lt;=$G$19),AND(G1029&gt;=$H$19,G1029&lt;=$I$19),AND(G1029&gt;=$J$19,G1029&lt;=$K$19),AND(G1029&gt;=$L$19,G1029&lt;=$M$19),AND(G1029&gt;=$N$19,G1029&lt;=$O$19),AND(G1029&gt;=$P$19,G1029&lt;=$Q$19),AND(G1029&gt;=$R$19,G1029&lt;=$S$19),AND(G1029&gt;=$T$19,G1029&lt;=$U$19)),IF(COUNTIF(I665:I1028,"Plein traitement")=90,"Demi-traitement","Plein traitement"),IF(OR(AND(G1029&gt;=$D$8,G1029&lt;=$E$8),AND(G1029&gt;=$F$8,G1029&lt;=$G$8),AND(G1029&gt;=$H$8,G1029&lt;=$I$8),AND(G1029&gt;=$J$8,G1029&lt;=$K$8),AND(G1029&gt;=$L$8,G1029&lt;=$M$8),AND(G1029&gt;=$N$8,G1029&lt;=$O$8),AND(G1029&gt;=$P$8,G1029&lt;=$Q$8),AND(G1029&gt;=$R$8,G1029&lt;=$S$8),AND(G1029&gt;=$T$8,G1029&lt;=$U$8)),IF(COUNTIF($H$537:H1029,"CMO")&gt;90,"Demi-traitement","Plein traitement"),""))</f>
        <v/>
      </c>
    </row>
    <row r="1030" spans="7:9" x14ac:dyDescent="0.25">
      <c r="G1030" s="1">
        <v>43594</v>
      </c>
      <c r="H1030" t="str">
        <f t="shared" si="20"/>
        <v/>
      </c>
      <c r="I1030" s="2" t="str">
        <f>IF(OR(AND(G1030&gt;=$D$19,G1030&lt;=$E$19),AND(G1030&gt;=$F$19,G1030&lt;=$G$19),AND(G1030&gt;=$H$19,G1030&lt;=$I$19),AND(G1030&gt;=$J$19,G1030&lt;=$K$19),AND(G1030&gt;=$L$19,G1030&lt;=$M$19),AND(G1030&gt;=$N$19,G1030&lt;=$O$19),AND(G1030&gt;=$P$19,G1030&lt;=$Q$19),AND(G1030&gt;=$R$19,G1030&lt;=$S$19),AND(G1030&gt;=$T$19,G1030&lt;=$U$19)),IF(COUNTIF(I666:I1029,"Plein traitement")=90,"Demi-traitement","Plein traitement"),IF(OR(AND(G1030&gt;=$D$8,G1030&lt;=$E$8),AND(G1030&gt;=$F$8,G1030&lt;=$G$8),AND(G1030&gt;=$H$8,G1030&lt;=$I$8),AND(G1030&gt;=$J$8,G1030&lt;=$K$8),AND(G1030&gt;=$L$8,G1030&lt;=$M$8),AND(G1030&gt;=$N$8,G1030&lt;=$O$8),AND(G1030&gt;=$P$8,G1030&lt;=$Q$8),AND(G1030&gt;=$R$8,G1030&lt;=$S$8),AND(G1030&gt;=$T$8,G1030&lt;=$U$8)),IF(COUNTIF($H$537:H1030,"CMO")&gt;90,"Demi-traitement","Plein traitement"),""))</f>
        <v/>
      </c>
    </row>
    <row r="1031" spans="7:9" x14ac:dyDescent="0.25">
      <c r="G1031" s="1">
        <v>43595</v>
      </c>
      <c r="H1031" t="str">
        <f t="shared" si="20"/>
        <v/>
      </c>
      <c r="I1031" s="2" t="str">
        <f>IF(OR(AND(G1031&gt;=$D$19,G1031&lt;=$E$19),AND(G1031&gt;=$F$19,G1031&lt;=$G$19),AND(G1031&gt;=$H$19,G1031&lt;=$I$19),AND(G1031&gt;=$J$19,G1031&lt;=$K$19),AND(G1031&gt;=$L$19,G1031&lt;=$M$19),AND(G1031&gt;=$N$19,G1031&lt;=$O$19),AND(G1031&gt;=$P$19,G1031&lt;=$Q$19),AND(G1031&gt;=$R$19,G1031&lt;=$S$19),AND(G1031&gt;=$T$19,G1031&lt;=$U$19)),IF(COUNTIF(I667:I1030,"Plein traitement")=90,"Demi-traitement","Plein traitement"),IF(OR(AND(G1031&gt;=$D$8,G1031&lt;=$E$8),AND(G1031&gt;=$F$8,G1031&lt;=$G$8),AND(G1031&gt;=$H$8,G1031&lt;=$I$8),AND(G1031&gt;=$J$8,G1031&lt;=$K$8),AND(G1031&gt;=$L$8,G1031&lt;=$M$8),AND(G1031&gt;=$N$8,G1031&lt;=$O$8),AND(G1031&gt;=$P$8,G1031&lt;=$Q$8),AND(G1031&gt;=$R$8,G1031&lt;=$S$8),AND(G1031&gt;=$T$8,G1031&lt;=$U$8)),IF(COUNTIF($H$537:H1031,"CMO")&gt;90,"Demi-traitement","Plein traitement"),""))</f>
        <v/>
      </c>
    </row>
    <row r="1032" spans="7:9" x14ac:dyDescent="0.25">
      <c r="G1032" s="1">
        <v>43596</v>
      </c>
      <c r="H1032" t="str">
        <f t="shared" si="20"/>
        <v/>
      </c>
      <c r="I1032" s="2" t="str">
        <f>IF(OR(AND(G1032&gt;=$D$19,G1032&lt;=$E$19),AND(G1032&gt;=$F$19,G1032&lt;=$G$19),AND(G1032&gt;=$H$19,G1032&lt;=$I$19),AND(G1032&gt;=$J$19,G1032&lt;=$K$19),AND(G1032&gt;=$L$19,G1032&lt;=$M$19),AND(G1032&gt;=$N$19,G1032&lt;=$O$19),AND(G1032&gt;=$P$19,G1032&lt;=$Q$19),AND(G1032&gt;=$R$19,G1032&lt;=$S$19),AND(G1032&gt;=$T$19,G1032&lt;=$U$19)),IF(COUNTIF(I668:I1031,"Plein traitement")=90,"Demi-traitement","Plein traitement"),IF(OR(AND(G1032&gt;=$D$8,G1032&lt;=$E$8),AND(G1032&gt;=$F$8,G1032&lt;=$G$8),AND(G1032&gt;=$H$8,G1032&lt;=$I$8),AND(G1032&gt;=$J$8,G1032&lt;=$K$8),AND(G1032&gt;=$L$8,G1032&lt;=$M$8),AND(G1032&gt;=$N$8,G1032&lt;=$O$8),AND(G1032&gt;=$P$8,G1032&lt;=$Q$8),AND(G1032&gt;=$R$8,G1032&lt;=$S$8),AND(G1032&gt;=$T$8,G1032&lt;=$U$8)),IF(COUNTIF($H$537:H1032,"CMO")&gt;90,"Demi-traitement","Plein traitement"),""))</f>
        <v/>
      </c>
    </row>
    <row r="1033" spans="7:9" x14ac:dyDescent="0.25">
      <c r="G1033" s="1">
        <v>43597</v>
      </c>
      <c r="H1033" t="str">
        <f t="shared" si="20"/>
        <v/>
      </c>
      <c r="I1033" s="2" t="str">
        <f>IF(OR(AND(G1033&gt;=$D$19,G1033&lt;=$E$19),AND(G1033&gt;=$F$19,G1033&lt;=$G$19),AND(G1033&gt;=$H$19,G1033&lt;=$I$19),AND(G1033&gt;=$J$19,G1033&lt;=$K$19),AND(G1033&gt;=$L$19,G1033&lt;=$M$19),AND(G1033&gt;=$N$19,G1033&lt;=$O$19),AND(G1033&gt;=$P$19,G1033&lt;=$Q$19),AND(G1033&gt;=$R$19,G1033&lt;=$S$19),AND(G1033&gt;=$T$19,G1033&lt;=$U$19)),IF(COUNTIF(I669:I1032,"Plein traitement")=90,"Demi-traitement","Plein traitement"),IF(OR(AND(G1033&gt;=$D$8,G1033&lt;=$E$8),AND(G1033&gt;=$F$8,G1033&lt;=$G$8),AND(G1033&gt;=$H$8,G1033&lt;=$I$8),AND(G1033&gt;=$J$8,G1033&lt;=$K$8),AND(G1033&gt;=$L$8,G1033&lt;=$M$8),AND(G1033&gt;=$N$8,G1033&lt;=$O$8),AND(G1033&gt;=$P$8,G1033&lt;=$Q$8),AND(G1033&gt;=$R$8,G1033&lt;=$S$8),AND(G1033&gt;=$T$8,G1033&lt;=$U$8)),IF(COUNTIF($H$537:H1033,"CMO")&gt;90,"Demi-traitement","Plein traitement"),""))</f>
        <v/>
      </c>
    </row>
    <row r="1034" spans="7:9" x14ac:dyDescent="0.25">
      <c r="G1034" s="1">
        <v>43598</v>
      </c>
      <c r="H1034" t="str">
        <f t="shared" si="20"/>
        <v/>
      </c>
      <c r="I1034" s="2" t="str">
        <f>IF(OR(AND(G1034&gt;=$D$19,G1034&lt;=$E$19),AND(G1034&gt;=$F$19,G1034&lt;=$G$19),AND(G1034&gt;=$H$19,G1034&lt;=$I$19),AND(G1034&gt;=$J$19,G1034&lt;=$K$19),AND(G1034&gt;=$L$19,G1034&lt;=$M$19),AND(G1034&gt;=$N$19,G1034&lt;=$O$19),AND(G1034&gt;=$P$19,G1034&lt;=$Q$19),AND(G1034&gt;=$R$19,G1034&lt;=$S$19),AND(G1034&gt;=$T$19,G1034&lt;=$U$19)),IF(COUNTIF(I670:I1033,"Plein traitement")=90,"Demi-traitement","Plein traitement"),IF(OR(AND(G1034&gt;=$D$8,G1034&lt;=$E$8),AND(G1034&gt;=$F$8,G1034&lt;=$G$8),AND(G1034&gt;=$H$8,G1034&lt;=$I$8),AND(G1034&gt;=$J$8,G1034&lt;=$K$8),AND(G1034&gt;=$L$8,G1034&lt;=$M$8),AND(G1034&gt;=$N$8,G1034&lt;=$O$8),AND(G1034&gt;=$P$8,G1034&lt;=$Q$8),AND(G1034&gt;=$R$8,G1034&lt;=$S$8),AND(G1034&gt;=$T$8,G1034&lt;=$U$8)),IF(COUNTIF($H$537:H1034,"CMO")&gt;90,"Demi-traitement","Plein traitement"),""))</f>
        <v/>
      </c>
    </row>
    <row r="1035" spans="7:9" x14ac:dyDescent="0.25">
      <c r="G1035" s="1">
        <v>43599</v>
      </c>
      <c r="H1035" t="str">
        <f t="shared" si="20"/>
        <v/>
      </c>
      <c r="I1035" s="2" t="str">
        <f>IF(OR(AND(G1035&gt;=$D$19,G1035&lt;=$E$19),AND(G1035&gt;=$F$19,G1035&lt;=$G$19),AND(G1035&gt;=$H$19,G1035&lt;=$I$19),AND(G1035&gt;=$J$19,G1035&lt;=$K$19),AND(G1035&gt;=$L$19,G1035&lt;=$M$19),AND(G1035&gt;=$N$19,G1035&lt;=$O$19),AND(G1035&gt;=$P$19,G1035&lt;=$Q$19),AND(G1035&gt;=$R$19,G1035&lt;=$S$19),AND(G1035&gt;=$T$19,G1035&lt;=$U$19)),IF(COUNTIF(I671:I1034,"Plein traitement")=90,"Demi-traitement","Plein traitement"),IF(OR(AND(G1035&gt;=$D$8,G1035&lt;=$E$8),AND(G1035&gt;=$F$8,G1035&lt;=$G$8),AND(G1035&gt;=$H$8,G1035&lt;=$I$8),AND(G1035&gt;=$J$8,G1035&lt;=$K$8),AND(G1035&gt;=$L$8,G1035&lt;=$M$8),AND(G1035&gt;=$N$8,G1035&lt;=$O$8),AND(G1035&gt;=$P$8,G1035&lt;=$Q$8),AND(G1035&gt;=$R$8,G1035&lt;=$S$8),AND(G1035&gt;=$T$8,G1035&lt;=$U$8)),IF(COUNTIF($H$537:H1035,"CMO")&gt;90,"Demi-traitement","Plein traitement"),""))</f>
        <v/>
      </c>
    </row>
    <row r="1036" spans="7:9" x14ac:dyDescent="0.25">
      <c r="G1036" s="1">
        <v>43600</v>
      </c>
      <c r="H1036" t="str">
        <f t="shared" si="20"/>
        <v/>
      </c>
      <c r="I1036" s="2" t="str">
        <f>IF(OR(AND(G1036&gt;=$D$19,G1036&lt;=$E$19),AND(G1036&gt;=$F$19,G1036&lt;=$G$19),AND(G1036&gt;=$H$19,G1036&lt;=$I$19),AND(G1036&gt;=$J$19,G1036&lt;=$K$19),AND(G1036&gt;=$L$19,G1036&lt;=$M$19),AND(G1036&gt;=$N$19,G1036&lt;=$O$19),AND(G1036&gt;=$P$19,G1036&lt;=$Q$19),AND(G1036&gt;=$R$19,G1036&lt;=$S$19),AND(G1036&gt;=$T$19,G1036&lt;=$U$19)),IF(COUNTIF(I672:I1035,"Plein traitement")=90,"Demi-traitement","Plein traitement"),IF(OR(AND(G1036&gt;=$D$8,G1036&lt;=$E$8),AND(G1036&gt;=$F$8,G1036&lt;=$G$8),AND(G1036&gt;=$H$8,G1036&lt;=$I$8),AND(G1036&gt;=$J$8,G1036&lt;=$K$8),AND(G1036&gt;=$L$8,G1036&lt;=$M$8),AND(G1036&gt;=$N$8,G1036&lt;=$O$8),AND(G1036&gt;=$P$8,G1036&lt;=$Q$8),AND(G1036&gt;=$R$8,G1036&lt;=$S$8),AND(G1036&gt;=$T$8,G1036&lt;=$U$8)),IF(COUNTIF($H$537:H1036,"CMO")&gt;90,"Demi-traitement","Plein traitement"),""))</f>
        <v/>
      </c>
    </row>
    <row r="1037" spans="7:9" x14ac:dyDescent="0.25">
      <c r="G1037" s="1">
        <v>43601</v>
      </c>
      <c r="H1037" t="str">
        <f t="shared" si="20"/>
        <v/>
      </c>
      <c r="I1037" s="2" t="str">
        <f>IF(OR(AND(G1037&gt;=$D$19,G1037&lt;=$E$19),AND(G1037&gt;=$F$19,G1037&lt;=$G$19),AND(G1037&gt;=$H$19,G1037&lt;=$I$19),AND(G1037&gt;=$J$19,G1037&lt;=$K$19),AND(G1037&gt;=$L$19,G1037&lt;=$M$19),AND(G1037&gt;=$N$19,G1037&lt;=$O$19),AND(G1037&gt;=$P$19,G1037&lt;=$Q$19),AND(G1037&gt;=$R$19,G1037&lt;=$S$19),AND(G1037&gt;=$T$19,G1037&lt;=$U$19)),IF(COUNTIF(I673:I1036,"Plein traitement")=90,"Demi-traitement","Plein traitement"),IF(OR(AND(G1037&gt;=$D$8,G1037&lt;=$E$8),AND(G1037&gt;=$F$8,G1037&lt;=$G$8),AND(G1037&gt;=$H$8,G1037&lt;=$I$8),AND(G1037&gt;=$J$8,G1037&lt;=$K$8),AND(G1037&gt;=$L$8,G1037&lt;=$M$8),AND(G1037&gt;=$N$8,G1037&lt;=$O$8),AND(G1037&gt;=$P$8,G1037&lt;=$Q$8),AND(G1037&gt;=$R$8,G1037&lt;=$S$8),AND(G1037&gt;=$T$8,G1037&lt;=$U$8)),IF(COUNTIF($H$537:H1037,"CMO")&gt;90,"Demi-traitement","Plein traitement"),""))</f>
        <v/>
      </c>
    </row>
    <row r="1038" spans="7:9" x14ac:dyDescent="0.25">
      <c r="G1038" s="1">
        <v>43602</v>
      </c>
      <c r="H1038" t="str">
        <f t="shared" si="20"/>
        <v/>
      </c>
      <c r="I1038" s="2" t="str">
        <f>IF(OR(AND(G1038&gt;=$D$19,G1038&lt;=$E$19),AND(G1038&gt;=$F$19,G1038&lt;=$G$19),AND(G1038&gt;=$H$19,G1038&lt;=$I$19),AND(G1038&gt;=$J$19,G1038&lt;=$K$19),AND(G1038&gt;=$L$19,G1038&lt;=$M$19),AND(G1038&gt;=$N$19,G1038&lt;=$O$19),AND(G1038&gt;=$P$19,G1038&lt;=$Q$19),AND(G1038&gt;=$R$19,G1038&lt;=$S$19),AND(G1038&gt;=$T$19,G1038&lt;=$U$19)),IF(COUNTIF(I674:I1037,"Plein traitement")=90,"Demi-traitement","Plein traitement"),IF(OR(AND(G1038&gt;=$D$8,G1038&lt;=$E$8),AND(G1038&gt;=$F$8,G1038&lt;=$G$8),AND(G1038&gt;=$H$8,G1038&lt;=$I$8),AND(G1038&gt;=$J$8,G1038&lt;=$K$8),AND(G1038&gt;=$L$8,G1038&lt;=$M$8),AND(G1038&gt;=$N$8,G1038&lt;=$O$8),AND(G1038&gt;=$P$8,G1038&lt;=$Q$8),AND(G1038&gt;=$R$8,G1038&lt;=$S$8),AND(G1038&gt;=$T$8,G1038&lt;=$U$8)),IF(COUNTIF($H$537:H1038,"CMO")&gt;90,"Demi-traitement","Plein traitement"),""))</f>
        <v/>
      </c>
    </row>
    <row r="1039" spans="7:9" x14ac:dyDescent="0.25">
      <c r="G1039" s="1">
        <v>43603</v>
      </c>
      <c r="H1039" t="str">
        <f t="shared" si="20"/>
        <v/>
      </c>
      <c r="I1039" s="2" t="str">
        <f>IF(OR(AND(G1039&gt;=$D$19,G1039&lt;=$E$19),AND(G1039&gt;=$F$19,G1039&lt;=$G$19),AND(G1039&gt;=$H$19,G1039&lt;=$I$19),AND(G1039&gt;=$J$19,G1039&lt;=$K$19),AND(G1039&gt;=$L$19,G1039&lt;=$M$19),AND(G1039&gt;=$N$19,G1039&lt;=$O$19),AND(G1039&gt;=$P$19,G1039&lt;=$Q$19),AND(G1039&gt;=$R$19,G1039&lt;=$S$19),AND(G1039&gt;=$T$19,G1039&lt;=$U$19)),IF(COUNTIF(I675:I1038,"Plein traitement")=90,"Demi-traitement","Plein traitement"),IF(OR(AND(G1039&gt;=$D$8,G1039&lt;=$E$8),AND(G1039&gt;=$F$8,G1039&lt;=$G$8),AND(G1039&gt;=$H$8,G1039&lt;=$I$8),AND(G1039&gt;=$J$8,G1039&lt;=$K$8),AND(G1039&gt;=$L$8,G1039&lt;=$M$8),AND(G1039&gt;=$N$8,G1039&lt;=$O$8),AND(G1039&gt;=$P$8,G1039&lt;=$Q$8),AND(G1039&gt;=$R$8,G1039&lt;=$S$8),AND(G1039&gt;=$T$8,G1039&lt;=$U$8)),IF(COUNTIF($H$537:H1039,"CMO")&gt;90,"Demi-traitement","Plein traitement"),""))</f>
        <v/>
      </c>
    </row>
    <row r="1040" spans="7:9" x14ac:dyDescent="0.25">
      <c r="G1040" s="1">
        <v>43604</v>
      </c>
      <c r="H1040" t="str">
        <f t="shared" si="20"/>
        <v/>
      </c>
      <c r="I1040" s="2" t="str">
        <f>IF(OR(AND(G1040&gt;=$D$19,G1040&lt;=$E$19),AND(G1040&gt;=$F$19,G1040&lt;=$G$19),AND(G1040&gt;=$H$19,G1040&lt;=$I$19),AND(G1040&gt;=$J$19,G1040&lt;=$K$19),AND(G1040&gt;=$L$19,G1040&lt;=$M$19),AND(G1040&gt;=$N$19,G1040&lt;=$O$19),AND(G1040&gt;=$P$19,G1040&lt;=$Q$19),AND(G1040&gt;=$R$19,G1040&lt;=$S$19),AND(G1040&gt;=$T$19,G1040&lt;=$U$19)),IF(COUNTIF(I676:I1039,"Plein traitement")=90,"Demi-traitement","Plein traitement"),IF(OR(AND(G1040&gt;=$D$8,G1040&lt;=$E$8),AND(G1040&gt;=$F$8,G1040&lt;=$G$8),AND(G1040&gt;=$H$8,G1040&lt;=$I$8),AND(G1040&gt;=$J$8,G1040&lt;=$K$8),AND(G1040&gt;=$L$8,G1040&lt;=$M$8),AND(G1040&gt;=$N$8,G1040&lt;=$O$8),AND(G1040&gt;=$P$8,G1040&lt;=$Q$8),AND(G1040&gt;=$R$8,G1040&lt;=$S$8),AND(G1040&gt;=$T$8,G1040&lt;=$U$8)),IF(COUNTIF($H$537:H1040,"CMO")&gt;90,"Demi-traitement","Plein traitement"),""))</f>
        <v/>
      </c>
    </row>
    <row r="1041" spans="7:9" x14ac:dyDescent="0.25">
      <c r="G1041" s="1">
        <v>43605</v>
      </c>
      <c r="H1041" t="str">
        <f t="shared" si="20"/>
        <v/>
      </c>
      <c r="I1041" s="2" t="str">
        <f>IF(OR(AND(G1041&gt;=$D$19,G1041&lt;=$E$19),AND(G1041&gt;=$F$19,G1041&lt;=$G$19),AND(G1041&gt;=$H$19,G1041&lt;=$I$19),AND(G1041&gt;=$J$19,G1041&lt;=$K$19),AND(G1041&gt;=$L$19,G1041&lt;=$M$19),AND(G1041&gt;=$N$19,G1041&lt;=$O$19),AND(G1041&gt;=$P$19,G1041&lt;=$Q$19),AND(G1041&gt;=$R$19,G1041&lt;=$S$19),AND(G1041&gt;=$T$19,G1041&lt;=$U$19)),IF(COUNTIF(I677:I1040,"Plein traitement")=90,"Demi-traitement","Plein traitement"),IF(OR(AND(G1041&gt;=$D$8,G1041&lt;=$E$8),AND(G1041&gt;=$F$8,G1041&lt;=$G$8),AND(G1041&gt;=$H$8,G1041&lt;=$I$8),AND(G1041&gt;=$J$8,G1041&lt;=$K$8),AND(G1041&gt;=$L$8,G1041&lt;=$M$8),AND(G1041&gt;=$N$8,G1041&lt;=$O$8),AND(G1041&gt;=$P$8,G1041&lt;=$Q$8),AND(G1041&gt;=$R$8,G1041&lt;=$S$8),AND(G1041&gt;=$T$8,G1041&lt;=$U$8)),IF(COUNTIF($H$537:H1041,"CMO")&gt;90,"Demi-traitement","Plein traitement"),""))</f>
        <v/>
      </c>
    </row>
    <row r="1042" spans="7:9" x14ac:dyDescent="0.25">
      <c r="G1042" s="1">
        <v>43606</v>
      </c>
      <c r="H1042" t="str">
        <f t="shared" si="20"/>
        <v/>
      </c>
      <c r="I1042" s="2" t="str">
        <f>IF(OR(AND(G1042&gt;=$D$19,G1042&lt;=$E$19),AND(G1042&gt;=$F$19,G1042&lt;=$G$19),AND(G1042&gt;=$H$19,G1042&lt;=$I$19),AND(G1042&gt;=$J$19,G1042&lt;=$K$19),AND(G1042&gt;=$L$19,G1042&lt;=$M$19),AND(G1042&gt;=$N$19,G1042&lt;=$O$19),AND(G1042&gt;=$P$19,G1042&lt;=$Q$19),AND(G1042&gt;=$R$19,G1042&lt;=$S$19),AND(G1042&gt;=$T$19,G1042&lt;=$U$19)),IF(COUNTIF(I678:I1041,"Plein traitement")=90,"Demi-traitement","Plein traitement"),IF(OR(AND(G1042&gt;=$D$8,G1042&lt;=$E$8),AND(G1042&gt;=$F$8,G1042&lt;=$G$8),AND(G1042&gt;=$H$8,G1042&lt;=$I$8),AND(G1042&gt;=$J$8,G1042&lt;=$K$8),AND(G1042&gt;=$L$8,G1042&lt;=$M$8),AND(G1042&gt;=$N$8,G1042&lt;=$O$8),AND(G1042&gt;=$P$8,G1042&lt;=$Q$8),AND(G1042&gt;=$R$8,G1042&lt;=$S$8),AND(G1042&gt;=$T$8,G1042&lt;=$U$8)),IF(COUNTIF($H$537:H1042,"CMO")&gt;90,"Demi-traitement","Plein traitement"),""))</f>
        <v/>
      </c>
    </row>
    <row r="1043" spans="7:9" x14ac:dyDescent="0.25">
      <c r="G1043" s="1">
        <v>43607</v>
      </c>
      <c r="H1043" t="str">
        <f t="shared" si="20"/>
        <v/>
      </c>
      <c r="I1043" s="2" t="str">
        <f>IF(OR(AND(G1043&gt;=$D$19,G1043&lt;=$E$19),AND(G1043&gt;=$F$19,G1043&lt;=$G$19),AND(G1043&gt;=$H$19,G1043&lt;=$I$19),AND(G1043&gt;=$J$19,G1043&lt;=$K$19),AND(G1043&gt;=$L$19,G1043&lt;=$M$19),AND(G1043&gt;=$N$19,G1043&lt;=$O$19),AND(G1043&gt;=$P$19,G1043&lt;=$Q$19),AND(G1043&gt;=$R$19,G1043&lt;=$S$19),AND(G1043&gt;=$T$19,G1043&lt;=$U$19)),IF(COUNTIF(I679:I1042,"Plein traitement")=90,"Demi-traitement","Plein traitement"),IF(OR(AND(G1043&gt;=$D$8,G1043&lt;=$E$8),AND(G1043&gt;=$F$8,G1043&lt;=$G$8),AND(G1043&gt;=$H$8,G1043&lt;=$I$8),AND(G1043&gt;=$J$8,G1043&lt;=$K$8),AND(G1043&gt;=$L$8,G1043&lt;=$M$8),AND(G1043&gt;=$N$8,G1043&lt;=$O$8),AND(G1043&gt;=$P$8,G1043&lt;=$Q$8),AND(G1043&gt;=$R$8,G1043&lt;=$S$8),AND(G1043&gt;=$T$8,G1043&lt;=$U$8)),IF(COUNTIF($H$537:H1043,"CMO")&gt;90,"Demi-traitement","Plein traitement"),""))</f>
        <v/>
      </c>
    </row>
    <row r="1044" spans="7:9" x14ac:dyDescent="0.25">
      <c r="G1044" s="1">
        <v>43608</v>
      </c>
      <c r="H1044" t="str">
        <f t="shared" si="20"/>
        <v/>
      </c>
      <c r="I1044" s="2" t="str">
        <f>IF(OR(AND(G1044&gt;=$D$19,G1044&lt;=$E$19),AND(G1044&gt;=$F$19,G1044&lt;=$G$19),AND(G1044&gt;=$H$19,G1044&lt;=$I$19),AND(G1044&gt;=$J$19,G1044&lt;=$K$19),AND(G1044&gt;=$L$19,G1044&lt;=$M$19),AND(G1044&gt;=$N$19,G1044&lt;=$O$19),AND(G1044&gt;=$P$19,G1044&lt;=$Q$19),AND(G1044&gt;=$R$19,G1044&lt;=$S$19),AND(G1044&gt;=$T$19,G1044&lt;=$U$19)),IF(COUNTIF(I680:I1043,"Plein traitement")=90,"Demi-traitement","Plein traitement"),IF(OR(AND(G1044&gt;=$D$8,G1044&lt;=$E$8),AND(G1044&gt;=$F$8,G1044&lt;=$G$8),AND(G1044&gt;=$H$8,G1044&lt;=$I$8),AND(G1044&gt;=$J$8,G1044&lt;=$K$8),AND(G1044&gt;=$L$8,G1044&lt;=$M$8),AND(G1044&gt;=$N$8,G1044&lt;=$O$8),AND(G1044&gt;=$P$8,G1044&lt;=$Q$8),AND(G1044&gt;=$R$8,G1044&lt;=$S$8),AND(G1044&gt;=$T$8,G1044&lt;=$U$8)),IF(COUNTIF($H$537:H1044,"CMO")&gt;90,"Demi-traitement","Plein traitement"),""))</f>
        <v/>
      </c>
    </row>
    <row r="1045" spans="7:9" x14ac:dyDescent="0.25">
      <c r="G1045" s="1">
        <v>43609</v>
      </c>
      <c r="H1045" t="str">
        <f t="shared" si="20"/>
        <v/>
      </c>
      <c r="I1045" s="2" t="str">
        <f>IF(OR(AND(G1045&gt;=$D$19,G1045&lt;=$E$19),AND(G1045&gt;=$F$19,G1045&lt;=$G$19),AND(G1045&gt;=$H$19,G1045&lt;=$I$19),AND(G1045&gt;=$J$19,G1045&lt;=$K$19),AND(G1045&gt;=$L$19,G1045&lt;=$M$19),AND(G1045&gt;=$N$19,G1045&lt;=$O$19),AND(G1045&gt;=$P$19,G1045&lt;=$Q$19),AND(G1045&gt;=$R$19,G1045&lt;=$S$19),AND(G1045&gt;=$T$19,G1045&lt;=$U$19)),IF(COUNTIF(I681:I1044,"Plein traitement")=90,"Demi-traitement","Plein traitement"),IF(OR(AND(G1045&gt;=$D$8,G1045&lt;=$E$8),AND(G1045&gt;=$F$8,G1045&lt;=$G$8),AND(G1045&gt;=$H$8,G1045&lt;=$I$8),AND(G1045&gt;=$J$8,G1045&lt;=$K$8),AND(G1045&gt;=$L$8,G1045&lt;=$M$8),AND(G1045&gt;=$N$8,G1045&lt;=$O$8),AND(G1045&gt;=$P$8,G1045&lt;=$Q$8),AND(G1045&gt;=$R$8,G1045&lt;=$S$8),AND(G1045&gt;=$T$8,G1045&lt;=$U$8)),IF(COUNTIF($H$537:H1045,"CMO")&gt;90,"Demi-traitement","Plein traitement"),""))</f>
        <v/>
      </c>
    </row>
    <row r="1046" spans="7:9" x14ac:dyDescent="0.25">
      <c r="G1046" s="1">
        <v>43610</v>
      </c>
      <c r="H1046" t="str">
        <f t="shared" si="20"/>
        <v/>
      </c>
      <c r="I1046" s="2" t="str">
        <f>IF(OR(AND(G1046&gt;=$D$19,G1046&lt;=$E$19),AND(G1046&gt;=$F$19,G1046&lt;=$G$19),AND(G1046&gt;=$H$19,G1046&lt;=$I$19),AND(G1046&gt;=$J$19,G1046&lt;=$K$19),AND(G1046&gt;=$L$19,G1046&lt;=$M$19),AND(G1046&gt;=$N$19,G1046&lt;=$O$19),AND(G1046&gt;=$P$19,G1046&lt;=$Q$19),AND(G1046&gt;=$R$19,G1046&lt;=$S$19),AND(G1046&gt;=$T$19,G1046&lt;=$U$19)),IF(COUNTIF(I682:I1045,"Plein traitement")=90,"Demi-traitement","Plein traitement"),IF(OR(AND(G1046&gt;=$D$8,G1046&lt;=$E$8),AND(G1046&gt;=$F$8,G1046&lt;=$G$8),AND(G1046&gt;=$H$8,G1046&lt;=$I$8),AND(G1046&gt;=$J$8,G1046&lt;=$K$8),AND(G1046&gt;=$L$8,G1046&lt;=$M$8),AND(G1046&gt;=$N$8,G1046&lt;=$O$8),AND(G1046&gt;=$P$8,G1046&lt;=$Q$8),AND(G1046&gt;=$R$8,G1046&lt;=$S$8),AND(G1046&gt;=$T$8,G1046&lt;=$U$8)),IF(COUNTIF($H$537:H1046,"CMO")&gt;90,"Demi-traitement","Plein traitement"),""))</f>
        <v/>
      </c>
    </row>
    <row r="1047" spans="7:9" x14ac:dyDescent="0.25">
      <c r="G1047" s="1">
        <v>43611</v>
      </c>
      <c r="H1047" t="str">
        <f t="shared" si="20"/>
        <v/>
      </c>
      <c r="I1047" s="2" t="str">
        <f>IF(OR(AND(G1047&gt;=$D$19,G1047&lt;=$E$19),AND(G1047&gt;=$F$19,G1047&lt;=$G$19),AND(G1047&gt;=$H$19,G1047&lt;=$I$19),AND(G1047&gt;=$J$19,G1047&lt;=$K$19),AND(G1047&gt;=$L$19,G1047&lt;=$M$19),AND(G1047&gt;=$N$19,G1047&lt;=$O$19),AND(G1047&gt;=$P$19,G1047&lt;=$Q$19),AND(G1047&gt;=$R$19,G1047&lt;=$S$19),AND(G1047&gt;=$T$19,G1047&lt;=$U$19)),IF(COUNTIF(I683:I1046,"Plein traitement")=90,"Demi-traitement","Plein traitement"),IF(OR(AND(G1047&gt;=$D$8,G1047&lt;=$E$8),AND(G1047&gt;=$F$8,G1047&lt;=$G$8),AND(G1047&gt;=$H$8,G1047&lt;=$I$8),AND(G1047&gt;=$J$8,G1047&lt;=$K$8),AND(G1047&gt;=$L$8,G1047&lt;=$M$8),AND(G1047&gt;=$N$8,G1047&lt;=$O$8),AND(G1047&gt;=$P$8,G1047&lt;=$Q$8),AND(G1047&gt;=$R$8,G1047&lt;=$S$8),AND(G1047&gt;=$T$8,G1047&lt;=$U$8)),IF(COUNTIF($H$537:H1047,"CMO")&gt;90,"Demi-traitement","Plein traitement"),""))</f>
        <v/>
      </c>
    </row>
    <row r="1048" spans="7:9" x14ac:dyDescent="0.25">
      <c r="G1048" s="1">
        <v>43612</v>
      </c>
      <c r="H1048" t="str">
        <f t="shared" si="20"/>
        <v/>
      </c>
      <c r="I1048" s="2" t="str">
        <f>IF(OR(AND(G1048&gt;=$D$19,G1048&lt;=$E$19),AND(G1048&gt;=$F$19,G1048&lt;=$G$19),AND(G1048&gt;=$H$19,G1048&lt;=$I$19),AND(G1048&gt;=$J$19,G1048&lt;=$K$19),AND(G1048&gt;=$L$19,G1048&lt;=$M$19),AND(G1048&gt;=$N$19,G1048&lt;=$O$19),AND(G1048&gt;=$P$19,G1048&lt;=$Q$19),AND(G1048&gt;=$R$19,G1048&lt;=$S$19),AND(G1048&gt;=$T$19,G1048&lt;=$U$19)),IF(COUNTIF(I684:I1047,"Plein traitement")=90,"Demi-traitement","Plein traitement"),IF(OR(AND(G1048&gt;=$D$8,G1048&lt;=$E$8),AND(G1048&gt;=$F$8,G1048&lt;=$G$8),AND(G1048&gt;=$H$8,G1048&lt;=$I$8),AND(G1048&gt;=$J$8,G1048&lt;=$K$8),AND(G1048&gt;=$L$8,G1048&lt;=$M$8),AND(G1048&gt;=$N$8,G1048&lt;=$O$8),AND(G1048&gt;=$P$8,G1048&lt;=$Q$8),AND(G1048&gt;=$R$8,G1048&lt;=$S$8),AND(G1048&gt;=$T$8,G1048&lt;=$U$8)),IF(COUNTIF($H$537:H1048,"CMO")&gt;90,"Demi-traitement","Plein traitement"),""))</f>
        <v/>
      </c>
    </row>
    <row r="1049" spans="7:9" x14ac:dyDescent="0.25">
      <c r="G1049" s="1">
        <v>43613</v>
      </c>
      <c r="H1049" t="str">
        <f t="shared" si="20"/>
        <v/>
      </c>
      <c r="I1049" s="2" t="str">
        <f>IF(OR(AND(G1049&gt;=$D$19,G1049&lt;=$E$19),AND(G1049&gt;=$F$19,G1049&lt;=$G$19),AND(G1049&gt;=$H$19,G1049&lt;=$I$19),AND(G1049&gt;=$J$19,G1049&lt;=$K$19),AND(G1049&gt;=$L$19,G1049&lt;=$M$19),AND(G1049&gt;=$N$19,G1049&lt;=$O$19),AND(G1049&gt;=$P$19,G1049&lt;=$Q$19),AND(G1049&gt;=$R$19,G1049&lt;=$S$19),AND(G1049&gt;=$T$19,G1049&lt;=$U$19)),IF(COUNTIF(I685:I1048,"Plein traitement")=90,"Demi-traitement","Plein traitement"),IF(OR(AND(G1049&gt;=$D$8,G1049&lt;=$E$8),AND(G1049&gt;=$F$8,G1049&lt;=$G$8),AND(G1049&gt;=$H$8,G1049&lt;=$I$8),AND(G1049&gt;=$J$8,G1049&lt;=$K$8),AND(G1049&gt;=$L$8,G1049&lt;=$M$8),AND(G1049&gt;=$N$8,G1049&lt;=$O$8),AND(G1049&gt;=$P$8,G1049&lt;=$Q$8),AND(G1049&gt;=$R$8,G1049&lt;=$S$8),AND(G1049&gt;=$T$8,G1049&lt;=$U$8)),IF(COUNTIF($H$537:H1049,"CMO")&gt;90,"Demi-traitement","Plein traitement"),""))</f>
        <v/>
      </c>
    </row>
    <row r="1050" spans="7:9" x14ac:dyDescent="0.25">
      <c r="G1050" s="1">
        <v>43614</v>
      </c>
      <c r="H1050" t="str">
        <f t="shared" si="20"/>
        <v/>
      </c>
      <c r="I1050" s="2" t="str">
        <f>IF(OR(AND(G1050&gt;=$D$19,G1050&lt;=$E$19),AND(G1050&gt;=$F$19,G1050&lt;=$G$19),AND(G1050&gt;=$H$19,G1050&lt;=$I$19),AND(G1050&gt;=$J$19,G1050&lt;=$K$19),AND(G1050&gt;=$L$19,G1050&lt;=$M$19),AND(G1050&gt;=$N$19,G1050&lt;=$O$19),AND(G1050&gt;=$P$19,G1050&lt;=$Q$19),AND(G1050&gt;=$R$19,G1050&lt;=$S$19),AND(G1050&gt;=$T$19,G1050&lt;=$U$19)),IF(COUNTIF(I686:I1049,"Plein traitement")=90,"Demi-traitement","Plein traitement"),IF(OR(AND(G1050&gt;=$D$8,G1050&lt;=$E$8),AND(G1050&gt;=$F$8,G1050&lt;=$G$8),AND(G1050&gt;=$H$8,G1050&lt;=$I$8),AND(G1050&gt;=$J$8,G1050&lt;=$K$8),AND(G1050&gt;=$L$8,G1050&lt;=$M$8),AND(G1050&gt;=$N$8,G1050&lt;=$O$8),AND(G1050&gt;=$P$8,G1050&lt;=$Q$8),AND(G1050&gt;=$R$8,G1050&lt;=$S$8),AND(G1050&gt;=$T$8,G1050&lt;=$U$8)),IF(COUNTIF($H$537:H1050,"CMO")&gt;90,"Demi-traitement","Plein traitement"),""))</f>
        <v/>
      </c>
    </row>
    <row r="1051" spans="7:9" x14ac:dyDescent="0.25">
      <c r="G1051" s="1">
        <v>43615</v>
      </c>
      <c r="H1051" t="str">
        <f t="shared" si="20"/>
        <v/>
      </c>
      <c r="I1051" s="2" t="str">
        <f>IF(OR(AND(G1051&gt;=$D$19,G1051&lt;=$E$19),AND(G1051&gt;=$F$19,G1051&lt;=$G$19),AND(G1051&gt;=$H$19,G1051&lt;=$I$19),AND(G1051&gt;=$J$19,G1051&lt;=$K$19),AND(G1051&gt;=$L$19,G1051&lt;=$M$19),AND(G1051&gt;=$N$19,G1051&lt;=$O$19),AND(G1051&gt;=$P$19,G1051&lt;=$Q$19),AND(G1051&gt;=$R$19,G1051&lt;=$S$19),AND(G1051&gt;=$T$19,G1051&lt;=$U$19)),IF(COUNTIF(I687:I1050,"Plein traitement")=90,"Demi-traitement","Plein traitement"),IF(OR(AND(G1051&gt;=$D$8,G1051&lt;=$E$8),AND(G1051&gt;=$F$8,G1051&lt;=$G$8),AND(G1051&gt;=$H$8,G1051&lt;=$I$8),AND(G1051&gt;=$J$8,G1051&lt;=$K$8),AND(G1051&gt;=$L$8,G1051&lt;=$M$8),AND(G1051&gt;=$N$8,G1051&lt;=$O$8),AND(G1051&gt;=$P$8,G1051&lt;=$Q$8),AND(G1051&gt;=$R$8,G1051&lt;=$S$8),AND(G1051&gt;=$T$8,G1051&lt;=$U$8)),IF(COUNTIF($H$537:H1051,"CMO")&gt;90,"Demi-traitement","Plein traitement"),""))</f>
        <v/>
      </c>
    </row>
    <row r="1052" spans="7:9" x14ac:dyDescent="0.25">
      <c r="G1052" s="1">
        <v>43616</v>
      </c>
      <c r="H1052" t="str">
        <f t="shared" si="20"/>
        <v/>
      </c>
      <c r="I1052" s="2" t="str">
        <f>IF(OR(AND(G1052&gt;=$D$19,G1052&lt;=$E$19),AND(G1052&gt;=$F$19,G1052&lt;=$G$19),AND(G1052&gt;=$H$19,G1052&lt;=$I$19),AND(G1052&gt;=$J$19,G1052&lt;=$K$19),AND(G1052&gt;=$L$19,G1052&lt;=$M$19),AND(G1052&gt;=$N$19,G1052&lt;=$O$19),AND(G1052&gt;=$P$19,G1052&lt;=$Q$19),AND(G1052&gt;=$R$19,G1052&lt;=$S$19),AND(G1052&gt;=$T$19,G1052&lt;=$U$19)),IF(COUNTIF(I688:I1051,"Plein traitement")=90,"Demi-traitement","Plein traitement"),IF(OR(AND(G1052&gt;=$D$8,G1052&lt;=$E$8),AND(G1052&gt;=$F$8,G1052&lt;=$G$8),AND(G1052&gt;=$H$8,G1052&lt;=$I$8),AND(G1052&gt;=$J$8,G1052&lt;=$K$8),AND(G1052&gt;=$L$8,G1052&lt;=$M$8),AND(G1052&gt;=$N$8,G1052&lt;=$O$8),AND(G1052&gt;=$P$8,G1052&lt;=$Q$8),AND(G1052&gt;=$R$8,G1052&lt;=$S$8),AND(G1052&gt;=$T$8,G1052&lt;=$U$8)),IF(COUNTIF($H$537:H1052,"CMO")&gt;90,"Demi-traitement","Plein traitement"),""))</f>
        <v/>
      </c>
    </row>
    <row r="1053" spans="7:9" x14ac:dyDescent="0.25">
      <c r="G1053" s="1">
        <v>43617</v>
      </c>
      <c r="H1053" t="str">
        <f t="shared" si="20"/>
        <v/>
      </c>
      <c r="I1053" s="2" t="str">
        <f>IF(OR(AND(G1053&gt;=$D$19,G1053&lt;=$E$19),AND(G1053&gt;=$F$19,G1053&lt;=$G$19),AND(G1053&gt;=$H$19,G1053&lt;=$I$19),AND(G1053&gt;=$J$19,G1053&lt;=$K$19),AND(G1053&gt;=$L$19,G1053&lt;=$M$19),AND(G1053&gt;=$N$19,G1053&lt;=$O$19),AND(G1053&gt;=$P$19,G1053&lt;=$Q$19),AND(G1053&gt;=$R$19,G1053&lt;=$S$19),AND(G1053&gt;=$T$19,G1053&lt;=$U$19)),IF(COUNTIF(I689:I1052,"Plein traitement")=90,"Demi-traitement","Plein traitement"),IF(OR(AND(G1053&gt;=$D$8,G1053&lt;=$E$8),AND(G1053&gt;=$F$8,G1053&lt;=$G$8),AND(G1053&gt;=$H$8,G1053&lt;=$I$8),AND(G1053&gt;=$J$8,G1053&lt;=$K$8),AND(G1053&gt;=$L$8,G1053&lt;=$M$8),AND(G1053&gt;=$N$8,G1053&lt;=$O$8),AND(G1053&gt;=$P$8,G1053&lt;=$Q$8),AND(G1053&gt;=$R$8,G1053&lt;=$S$8),AND(G1053&gt;=$T$8,G1053&lt;=$U$8)),IF(COUNTIF($H$537:H1053,"CMO")&gt;90,"Demi-traitement","Plein traitement"),""))</f>
        <v/>
      </c>
    </row>
    <row r="1054" spans="7:9" x14ac:dyDescent="0.25">
      <c r="G1054" s="1">
        <v>43618</v>
      </c>
      <c r="H1054" t="str">
        <f t="shared" si="20"/>
        <v/>
      </c>
      <c r="I1054" s="2" t="str">
        <f>IF(OR(AND(G1054&gt;=$D$19,G1054&lt;=$E$19),AND(G1054&gt;=$F$19,G1054&lt;=$G$19),AND(G1054&gt;=$H$19,G1054&lt;=$I$19),AND(G1054&gt;=$J$19,G1054&lt;=$K$19),AND(G1054&gt;=$L$19,G1054&lt;=$M$19),AND(G1054&gt;=$N$19,G1054&lt;=$O$19),AND(G1054&gt;=$P$19,G1054&lt;=$Q$19),AND(G1054&gt;=$R$19,G1054&lt;=$S$19),AND(G1054&gt;=$T$19,G1054&lt;=$U$19)),IF(COUNTIF(I690:I1053,"Plein traitement")=90,"Demi-traitement","Plein traitement"),IF(OR(AND(G1054&gt;=$D$8,G1054&lt;=$E$8),AND(G1054&gt;=$F$8,G1054&lt;=$G$8),AND(G1054&gt;=$H$8,G1054&lt;=$I$8),AND(G1054&gt;=$J$8,G1054&lt;=$K$8),AND(G1054&gt;=$L$8,G1054&lt;=$M$8),AND(G1054&gt;=$N$8,G1054&lt;=$O$8),AND(G1054&gt;=$P$8,G1054&lt;=$Q$8),AND(G1054&gt;=$R$8,G1054&lt;=$S$8),AND(G1054&gt;=$T$8,G1054&lt;=$U$8)),IF(COUNTIF($H$537:H1054,"CMO")&gt;90,"Demi-traitement","Plein traitement"),""))</f>
        <v/>
      </c>
    </row>
    <row r="1055" spans="7:9" x14ac:dyDescent="0.25">
      <c r="G1055" s="1">
        <v>43619</v>
      </c>
      <c r="H1055" t="str">
        <f t="shared" si="20"/>
        <v/>
      </c>
      <c r="I1055" s="2" t="str">
        <f>IF(OR(AND(G1055&gt;=$D$19,G1055&lt;=$E$19),AND(G1055&gt;=$F$19,G1055&lt;=$G$19),AND(G1055&gt;=$H$19,G1055&lt;=$I$19),AND(G1055&gt;=$J$19,G1055&lt;=$K$19),AND(G1055&gt;=$L$19,G1055&lt;=$M$19),AND(G1055&gt;=$N$19,G1055&lt;=$O$19),AND(G1055&gt;=$P$19,G1055&lt;=$Q$19),AND(G1055&gt;=$R$19,G1055&lt;=$S$19),AND(G1055&gt;=$T$19,G1055&lt;=$U$19)),IF(COUNTIF(I691:I1054,"Plein traitement")=90,"Demi-traitement","Plein traitement"),IF(OR(AND(G1055&gt;=$D$8,G1055&lt;=$E$8),AND(G1055&gt;=$F$8,G1055&lt;=$G$8),AND(G1055&gt;=$H$8,G1055&lt;=$I$8),AND(G1055&gt;=$J$8,G1055&lt;=$K$8),AND(G1055&gt;=$L$8,G1055&lt;=$M$8),AND(G1055&gt;=$N$8,G1055&lt;=$O$8),AND(G1055&gt;=$P$8,G1055&lt;=$Q$8),AND(G1055&gt;=$R$8,G1055&lt;=$S$8),AND(G1055&gt;=$T$8,G1055&lt;=$U$8)),IF(COUNTIF($H$537:H1055,"CMO")&gt;90,"Demi-traitement","Plein traitement"),""))</f>
        <v/>
      </c>
    </row>
    <row r="1056" spans="7:9" x14ac:dyDescent="0.25">
      <c r="G1056" s="1">
        <v>43620</v>
      </c>
      <c r="H1056" t="str">
        <f t="shared" si="20"/>
        <v/>
      </c>
      <c r="I1056" s="2" t="str">
        <f>IF(OR(AND(G1056&gt;=$D$19,G1056&lt;=$E$19),AND(G1056&gt;=$F$19,G1056&lt;=$G$19),AND(G1056&gt;=$H$19,G1056&lt;=$I$19),AND(G1056&gt;=$J$19,G1056&lt;=$K$19),AND(G1056&gt;=$L$19,G1056&lt;=$M$19),AND(G1056&gt;=$N$19,G1056&lt;=$O$19),AND(G1056&gt;=$P$19,G1056&lt;=$Q$19),AND(G1056&gt;=$R$19,G1056&lt;=$S$19),AND(G1056&gt;=$T$19,G1056&lt;=$U$19)),IF(COUNTIF(I692:I1055,"Plein traitement")=90,"Demi-traitement","Plein traitement"),IF(OR(AND(G1056&gt;=$D$8,G1056&lt;=$E$8),AND(G1056&gt;=$F$8,G1056&lt;=$G$8),AND(G1056&gt;=$H$8,G1056&lt;=$I$8),AND(G1056&gt;=$J$8,G1056&lt;=$K$8),AND(G1056&gt;=$L$8,G1056&lt;=$M$8),AND(G1056&gt;=$N$8,G1056&lt;=$O$8),AND(G1056&gt;=$P$8,G1056&lt;=$Q$8),AND(G1056&gt;=$R$8,G1056&lt;=$S$8),AND(G1056&gt;=$T$8,G1056&lt;=$U$8)),IF(COUNTIF($H$537:H1056,"CMO")&gt;90,"Demi-traitement","Plein traitement"),""))</f>
        <v/>
      </c>
    </row>
    <row r="1057" spans="7:9" x14ac:dyDescent="0.25">
      <c r="G1057" s="1">
        <v>43621</v>
      </c>
      <c r="H1057" t="str">
        <f t="shared" si="20"/>
        <v/>
      </c>
      <c r="I1057" s="2" t="str">
        <f>IF(OR(AND(G1057&gt;=$D$19,G1057&lt;=$E$19),AND(G1057&gt;=$F$19,G1057&lt;=$G$19),AND(G1057&gt;=$H$19,G1057&lt;=$I$19),AND(G1057&gt;=$J$19,G1057&lt;=$K$19),AND(G1057&gt;=$L$19,G1057&lt;=$M$19),AND(G1057&gt;=$N$19,G1057&lt;=$O$19),AND(G1057&gt;=$P$19,G1057&lt;=$Q$19),AND(G1057&gt;=$R$19,G1057&lt;=$S$19),AND(G1057&gt;=$T$19,G1057&lt;=$U$19)),IF(COUNTIF(I693:I1056,"Plein traitement")=90,"Demi-traitement","Plein traitement"),IF(OR(AND(G1057&gt;=$D$8,G1057&lt;=$E$8),AND(G1057&gt;=$F$8,G1057&lt;=$G$8),AND(G1057&gt;=$H$8,G1057&lt;=$I$8),AND(G1057&gt;=$J$8,G1057&lt;=$K$8),AND(G1057&gt;=$L$8,G1057&lt;=$M$8),AND(G1057&gt;=$N$8,G1057&lt;=$O$8),AND(G1057&gt;=$P$8,G1057&lt;=$Q$8),AND(G1057&gt;=$R$8,G1057&lt;=$S$8),AND(G1057&gt;=$T$8,G1057&lt;=$U$8)),IF(COUNTIF($H$537:H1057,"CMO")&gt;90,"Demi-traitement","Plein traitement"),""))</f>
        <v/>
      </c>
    </row>
    <row r="1058" spans="7:9" x14ac:dyDescent="0.25">
      <c r="G1058" s="1">
        <v>43622</v>
      </c>
      <c r="H1058" t="str">
        <f t="shared" si="20"/>
        <v/>
      </c>
      <c r="I1058" s="2" t="str">
        <f>IF(OR(AND(G1058&gt;=$D$19,G1058&lt;=$E$19),AND(G1058&gt;=$F$19,G1058&lt;=$G$19),AND(G1058&gt;=$H$19,G1058&lt;=$I$19),AND(G1058&gt;=$J$19,G1058&lt;=$K$19),AND(G1058&gt;=$L$19,G1058&lt;=$M$19),AND(G1058&gt;=$N$19,G1058&lt;=$O$19),AND(G1058&gt;=$P$19,G1058&lt;=$Q$19),AND(G1058&gt;=$R$19,G1058&lt;=$S$19),AND(G1058&gt;=$T$19,G1058&lt;=$U$19)),IF(COUNTIF(I694:I1057,"Plein traitement")=90,"Demi-traitement","Plein traitement"),IF(OR(AND(G1058&gt;=$D$8,G1058&lt;=$E$8),AND(G1058&gt;=$F$8,G1058&lt;=$G$8),AND(G1058&gt;=$H$8,G1058&lt;=$I$8),AND(G1058&gt;=$J$8,G1058&lt;=$K$8),AND(G1058&gt;=$L$8,G1058&lt;=$M$8),AND(G1058&gt;=$N$8,G1058&lt;=$O$8),AND(G1058&gt;=$P$8,G1058&lt;=$Q$8),AND(G1058&gt;=$R$8,G1058&lt;=$S$8),AND(G1058&gt;=$T$8,G1058&lt;=$U$8)),IF(COUNTIF($H$537:H1058,"CMO")&gt;90,"Demi-traitement","Plein traitement"),""))</f>
        <v/>
      </c>
    </row>
    <row r="1059" spans="7:9" x14ac:dyDescent="0.25">
      <c r="G1059" s="1">
        <v>43623</v>
      </c>
      <c r="H1059" t="str">
        <f t="shared" si="20"/>
        <v/>
      </c>
      <c r="I1059" s="2" t="str">
        <f>IF(OR(AND(G1059&gt;=$D$19,G1059&lt;=$E$19),AND(G1059&gt;=$F$19,G1059&lt;=$G$19),AND(G1059&gt;=$H$19,G1059&lt;=$I$19),AND(G1059&gt;=$J$19,G1059&lt;=$K$19),AND(G1059&gt;=$L$19,G1059&lt;=$M$19),AND(G1059&gt;=$N$19,G1059&lt;=$O$19),AND(G1059&gt;=$P$19,G1059&lt;=$Q$19),AND(G1059&gt;=$R$19,G1059&lt;=$S$19),AND(G1059&gt;=$T$19,G1059&lt;=$U$19)),IF(COUNTIF(I695:I1058,"Plein traitement")=90,"Demi-traitement","Plein traitement"),IF(OR(AND(G1059&gt;=$D$8,G1059&lt;=$E$8),AND(G1059&gt;=$F$8,G1059&lt;=$G$8),AND(G1059&gt;=$H$8,G1059&lt;=$I$8),AND(G1059&gt;=$J$8,G1059&lt;=$K$8),AND(G1059&gt;=$L$8,G1059&lt;=$M$8),AND(G1059&gt;=$N$8,G1059&lt;=$O$8),AND(G1059&gt;=$P$8,G1059&lt;=$Q$8),AND(G1059&gt;=$R$8,G1059&lt;=$S$8),AND(G1059&gt;=$T$8,G1059&lt;=$U$8)),IF(COUNTIF($H$537:H1059,"CMO")&gt;90,"Demi-traitement","Plein traitement"),""))</f>
        <v/>
      </c>
    </row>
    <row r="1060" spans="7:9" x14ac:dyDescent="0.25">
      <c r="G1060" s="1">
        <v>43624</v>
      </c>
      <c r="H1060" t="str">
        <f t="shared" si="20"/>
        <v/>
      </c>
      <c r="I1060" s="2" t="str">
        <f>IF(OR(AND(G1060&gt;=$D$19,G1060&lt;=$E$19),AND(G1060&gt;=$F$19,G1060&lt;=$G$19),AND(G1060&gt;=$H$19,G1060&lt;=$I$19),AND(G1060&gt;=$J$19,G1060&lt;=$K$19),AND(G1060&gt;=$L$19,G1060&lt;=$M$19),AND(G1060&gt;=$N$19,G1060&lt;=$O$19),AND(G1060&gt;=$P$19,G1060&lt;=$Q$19),AND(G1060&gt;=$R$19,G1060&lt;=$S$19),AND(G1060&gt;=$T$19,G1060&lt;=$U$19)),IF(COUNTIF(I696:I1059,"Plein traitement")=90,"Demi-traitement","Plein traitement"),IF(OR(AND(G1060&gt;=$D$8,G1060&lt;=$E$8),AND(G1060&gt;=$F$8,G1060&lt;=$G$8),AND(G1060&gt;=$H$8,G1060&lt;=$I$8),AND(G1060&gt;=$J$8,G1060&lt;=$K$8),AND(G1060&gt;=$L$8,G1060&lt;=$M$8),AND(G1060&gt;=$N$8,G1060&lt;=$O$8),AND(G1060&gt;=$P$8,G1060&lt;=$Q$8),AND(G1060&gt;=$R$8,G1060&lt;=$S$8),AND(G1060&gt;=$T$8,G1060&lt;=$U$8)),IF(COUNTIF($H$537:H1060,"CMO")&gt;90,"Demi-traitement","Plein traitement"),""))</f>
        <v/>
      </c>
    </row>
    <row r="1061" spans="7:9" x14ac:dyDescent="0.25">
      <c r="G1061" s="1">
        <v>43625</v>
      </c>
      <c r="H1061" t="str">
        <f t="shared" si="20"/>
        <v/>
      </c>
      <c r="I1061" s="2" t="str">
        <f>IF(OR(AND(G1061&gt;=$D$19,G1061&lt;=$E$19),AND(G1061&gt;=$F$19,G1061&lt;=$G$19),AND(G1061&gt;=$H$19,G1061&lt;=$I$19),AND(G1061&gt;=$J$19,G1061&lt;=$K$19),AND(G1061&gt;=$L$19,G1061&lt;=$M$19),AND(G1061&gt;=$N$19,G1061&lt;=$O$19),AND(G1061&gt;=$P$19,G1061&lt;=$Q$19),AND(G1061&gt;=$R$19,G1061&lt;=$S$19),AND(G1061&gt;=$T$19,G1061&lt;=$U$19)),IF(COUNTIF(I697:I1060,"Plein traitement")=90,"Demi-traitement","Plein traitement"),IF(OR(AND(G1061&gt;=$D$8,G1061&lt;=$E$8),AND(G1061&gt;=$F$8,G1061&lt;=$G$8),AND(G1061&gt;=$H$8,G1061&lt;=$I$8),AND(G1061&gt;=$J$8,G1061&lt;=$K$8),AND(G1061&gt;=$L$8,G1061&lt;=$M$8),AND(G1061&gt;=$N$8,G1061&lt;=$O$8),AND(G1061&gt;=$P$8,G1061&lt;=$Q$8),AND(G1061&gt;=$R$8,G1061&lt;=$S$8),AND(G1061&gt;=$T$8,G1061&lt;=$U$8)),IF(COUNTIF($H$537:H1061,"CMO")&gt;90,"Demi-traitement","Plein traitement"),""))</f>
        <v/>
      </c>
    </row>
    <row r="1062" spans="7:9" x14ac:dyDescent="0.25">
      <c r="G1062" s="1">
        <v>43626</v>
      </c>
      <c r="H1062" t="str">
        <f t="shared" si="20"/>
        <v/>
      </c>
      <c r="I1062" s="2" t="str">
        <f>IF(OR(AND(G1062&gt;=$D$19,G1062&lt;=$E$19),AND(G1062&gt;=$F$19,G1062&lt;=$G$19),AND(G1062&gt;=$H$19,G1062&lt;=$I$19),AND(G1062&gt;=$J$19,G1062&lt;=$K$19),AND(G1062&gt;=$L$19,G1062&lt;=$M$19),AND(G1062&gt;=$N$19,G1062&lt;=$O$19),AND(G1062&gt;=$P$19,G1062&lt;=$Q$19),AND(G1062&gt;=$R$19,G1062&lt;=$S$19),AND(G1062&gt;=$T$19,G1062&lt;=$U$19)),IF(COUNTIF(I698:I1061,"Plein traitement")=90,"Demi-traitement","Plein traitement"),IF(OR(AND(G1062&gt;=$D$8,G1062&lt;=$E$8),AND(G1062&gt;=$F$8,G1062&lt;=$G$8),AND(G1062&gt;=$H$8,G1062&lt;=$I$8),AND(G1062&gt;=$J$8,G1062&lt;=$K$8),AND(G1062&gt;=$L$8,G1062&lt;=$M$8),AND(G1062&gt;=$N$8,G1062&lt;=$O$8),AND(G1062&gt;=$P$8,G1062&lt;=$Q$8),AND(G1062&gt;=$R$8,G1062&lt;=$S$8),AND(G1062&gt;=$T$8,G1062&lt;=$U$8)),IF(COUNTIF($H$537:H1062,"CMO")&gt;90,"Demi-traitement","Plein traitement"),""))</f>
        <v/>
      </c>
    </row>
    <row r="1063" spans="7:9" x14ac:dyDescent="0.25">
      <c r="G1063" s="1">
        <v>43627</v>
      </c>
      <c r="H1063" t="str">
        <f t="shared" si="20"/>
        <v/>
      </c>
      <c r="I1063" s="2" t="str">
        <f>IF(OR(AND(G1063&gt;=$D$19,G1063&lt;=$E$19),AND(G1063&gt;=$F$19,G1063&lt;=$G$19),AND(G1063&gt;=$H$19,G1063&lt;=$I$19),AND(G1063&gt;=$J$19,G1063&lt;=$K$19),AND(G1063&gt;=$L$19,G1063&lt;=$M$19),AND(G1063&gt;=$N$19,G1063&lt;=$O$19),AND(G1063&gt;=$P$19,G1063&lt;=$Q$19),AND(G1063&gt;=$R$19,G1063&lt;=$S$19),AND(G1063&gt;=$T$19,G1063&lt;=$U$19)),IF(COUNTIF(I699:I1062,"Plein traitement")=90,"Demi-traitement","Plein traitement"),IF(OR(AND(G1063&gt;=$D$8,G1063&lt;=$E$8),AND(G1063&gt;=$F$8,G1063&lt;=$G$8),AND(G1063&gt;=$H$8,G1063&lt;=$I$8),AND(G1063&gt;=$J$8,G1063&lt;=$K$8),AND(G1063&gt;=$L$8,G1063&lt;=$M$8),AND(G1063&gt;=$N$8,G1063&lt;=$O$8),AND(G1063&gt;=$P$8,G1063&lt;=$Q$8),AND(G1063&gt;=$R$8,G1063&lt;=$S$8),AND(G1063&gt;=$T$8,G1063&lt;=$U$8)),IF(COUNTIF($H$537:H1063,"CMO")&gt;90,"Demi-traitement","Plein traitement"),""))</f>
        <v/>
      </c>
    </row>
    <row r="1064" spans="7:9" x14ac:dyDescent="0.25">
      <c r="G1064" s="1">
        <v>43628</v>
      </c>
      <c r="H1064" t="str">
        <f t="shared" si="20"/>
        <v/>
      </c>
      <c r="I1064" s="2" t="str">
        <f>IF(OR(AND(G1064&gt;=$D$19,G1064&lt;=$E$19),AND(G1064&gt;=$F$19,G1064&lt;=$G$19),AND(G1064&gt;=$H$19,G1064&lt;=$I$19),AND(G1064&gt;=$J$19,G1064&lt;=$K$19),AND(G1064&gt;=$L$19,G1064&lt;=$M$19),AND(G1064&gt;=$N$19,G1064&lt;=$O$19),AND(G1064&gt;=$P$19,G1064&lt;=$Q$19),AND(G1064&gt;=$R$19,G1064&lt;=$S$19),AND(G1064&gt;=$T$19,G1064&lt;=$U$19)),IF(COUNTIF(I700:I1063,"Plein traitement")=90,"Demi-traitement","Plein traitement"),IF(OR(AND(G1064&gt;=$D$8,G1064&lt;=$E$8),AND(G1064&gt;=$F$8,G1064&lt;=$G$8),AND(G1064&gt;=$H$8,G1064&lt;=$I$8),AND(G1064&gt;=$J$8,G1064&lt;=$K$8),AND(G1064&gt;=$L$8,G1064&lt;=$M$8),AND(G1064&gt;=$N$8,G1064&lt;=$O$8),AND(G1064&gt;=$P$8,G1064&lt;=$Q$8),AND(G1064&gt;=$R$8,G1064&lt;=$S$8),AND(G1064&gt;=$T$8,G1064&lt;=$U$8)),IF(COUNTIF($H$537:H1064,"CMO")&gt;90,"Demi-traitement","Plein traitement"),""))</f>
        <v/>
      </c>
    </row>
    <row r="1065" spans="7:9" x14ac:dyDescent="0.25">
      <c r="G1065" s="1">
        <v>43629</v>
      </c>
      <c r="H1065" t="str">
        <f t="shared" si="20"/>
        <v/>
      </c>
      <c r="I1065" s="2" t="str">
        <f>IF(OR(AND(G1065&gt;=$D$19,G1065&lt;=$E$19),AND(G1065&gt;=$F$19,G1065&lt;=$G$19),AND(G1065&gt;=$H$19,G1065&lt;=$I$19),AND(G1065&gt;=$J$19,G1065&lt;=$K$19),AND(G1065&gt;=$L$19,G1065&lt;=$M$19),AND(G1065&gt;=$N$19,G1065&lt;=$O$19),AND(G1065&gt;=$P$19,G1065&lt;=$Q$19),AND(G1065&gt;=$R$19,G1065&lt;=$S$19),AND(G1065&gt;=$T$19,G1065&lt;=$U$19)),IF(COUNTIF(I701:I1064,"Plein traitement")=90,"Demi-traitement","Plein traitement"),IF(OR(AND(G1065&gt;=$D$8,G1065&lt;=$E$8),AND(G1065&gt;=$F$8,G1065&lt;=$G$8),AND(G1065&gt;=$H$8,G1065&lt;=$I$8),AND(G1065&gt;=$J$8,G1065&lt;=$K$8),AND(G1065&gt;=$L$8,G1065&lt;=$M$8),AND(G1065&gt;=$N$8,G1065&lt;=$O$8),AND(G1065&gt;=$P$8,G1065&lt;=$Q$8),AND(G1065&gt;=$R$8,G1065&lt;=$S$8),AND(G1065&gt;=$T$8,G1065&lt;=$U$8)),IF(COUNTIF($H$537:H1065,"CMO")&gt;90,"Demi-traitement","Plein traitement"),""))</f>
        <v/>
      </c>
    </row>
    <row r="1066" spans="7:9" x14ac:dyDescent="0.25">
      <c r="G1066" s="1">
        <v>43630</v>
      </c>
      <c r="H1066" t="str">
        <f t="shared" si="20"/>
        <v/>
      </c>
      <c r="I1066" s="2" t="str">
        <f>IF(OR(AND(G1066&gt;=$D$19,G1066&lt;=$E$19),AND(G1066&gt;=$F$19,G1066&lt;=$G$19),AND(G1066&gt;=$H$19,G1066&lt;=$I$19),AND(G1066&gt;=$J$19,G1066&lt;=$K$19),AND(G1066&gt;=$L$19,G1066&lt;=$M$19),AND(G1066&gt;=$N$19,G1066&lt;=$O$19),AND(G1066&gt;=$P$19,G1066&lt;=$Q$19),AND(G1066&gt;=$R$19,G1066&lt;=$S$19),AND(G1066&gt;=$T$19,G1066&lt;=$U$19)),IF(COUNTIF(I702:I1065,"Plein traitement")=90,"Demi-traitement","Plein traitement"),IF(OR(AND(G1066&gt;=$D$8,G1066&lt;=$E$8),AND(G1066&gt;=$F$8,G1066&lt;=$G$8),AND(G1066&gt;=$H$8,G1066&lt;=$I$8),AND(G1066&gt;=$J$8,G1066&lt;=$K$8),AND(G1066&gt;=$L$8,G1066&lt;=$M$8),AND(G1066&gt;=$N$8,G1066&lt;=$O$8),AND(G1066&gt;=$P$8,G1066&lt;=$Q$8),AND(G1066&gt;=$R$8,G1066&lt;=$S$8),AND(G1066&gt;=$T$8,G1066&lt;=$U$8)),IF(COUNTIF($H$537:H1066,"CMO")&gt;90,"Demi-traitement","Plein traitement"),""))</f>
        <v/>
      </c>
    </row>
    <row r="1067" spans="7:9" x14ac:dyDescent="0.25">
      <c r="G1067" s="1">
        <v>43631</v>
      </c>
      <c r="H1067" t="str">
        <f t="shared" si="20"/>
        <v/>
      </c>
      <c r="I1067" s="2" t="str">
        <f>IF(OR(AND(G1067&gt;=$D$19,G1067&lt;=$E$19),AND(G1067&gt;=$F$19,G1067&lt;=$G$19),AND(G1067&gt;=$H$19,G1067&lt;=$I$19),AND(G1067&gt;=$J$19,G1067&lt;=$K$19),AND(G1067&gt;=$L$19,G1067&lt;=$M$19),AND(G1067&gt;=$N$19,G1067&lt;=$O$19),AND(G1067&gt;=$P$19,G1067&lt;=$Q$19),AND(G1067&gt;=$R$19,G1067&lt;=$S$19),AND(G1067&gt;=$T$19,G1067&lt;=$U$19)),IF(COUNTIF(I703:I1066,"Plein traitement")=90,"Demi-traitement","Plein traitement"),IF(OR(AND(G1067&gt;=$D$8,G1067&lt;=$E$8),AND(G1067&gt;=$F$8,G1067&lt;=$G$8),AND(G1067&gt;=$H$8,G1067&lt;=$I$8),AND(G1067&gt;=$J$8,G1067&lt;=$K$8),AND(G1067&gt;=$L$8,G1067&lt;=$M$8),AND(G1067&gt;=$N$8,G1067&lt;=$O$8),AND(G1067&gt;=$P$8,G1067&lt;=$Q$8),AND(G1067&gt;=$R$8,G1067&lt;=$S$8),AND(G1067&gt;=$T$8,G1067&lt;=$U$8)),IF(COUNTIF($H$537:H1067,"CMO")&gt;90,"Demi-traitement","Plein traitement"),""))</f>
        <v/>
      </c>
    </row>
    <row r="1068" spans="7:9" x14ac:dyDescent="0.25">
      <c r="G1068" s="1">
        <v>43632</v>
      </c>
      <c r="H1068" t="str">
        <f t="shared" si="20"/>
        <v/>
      </c>
      <c r="I1068" s="2" t="str">
        <f>IF(OR(AND(G1068&gt;=$D$19,G1068&lt;=$E$19),AND(G1068&gt;=$F$19,G1068&lt;=$G$19),AND(G1068&gt;=$H$19,G1068&lt;=$I$19),AND(G1068&gt;=$J$19,G1068&lt;=$K$19),AND(G1068&gt;=$L$19,G1068&lt;=$M$19),AND(G1068&gt;=$N$19,G1068&lt;=$O$19),AND(G1068&gt;=$P$19,G1068&lt;=$Q$19),AND(G1068&gt;=$R$19,G1068&lt;=$S$19),AND(G1068&gt;=$T$19,G1068&lt;=$U$19)),IF(COUNTIF(I704:I1067,"Plein traitement")=90,"Demi-traitement","Plein traitement"),IF(OR(AND(G1068&gt;=$D$8,G1068&lt;=$E$8),AND(G1068&gt;=$F$8,G1068&lt;=$G$8),AND(G1068&gt;=$H$8,G1068&lt;=$I$8),AND(G1068&gt;=$J$8,G1068&lt;=$K$8),AND(G1068&gt;=$L$8,G1068&lt;=$M$8),AND(G1068&gt;=$N$8,G1068&lt;=$O$8),AND(G1068&gt;=$P$8,G1068&lt;=$Q$8),AND(G1068&gt;=$R$8,G1068&lt;=$S$8),AND(G1068&gt;=$T$8,G1068&lt;=$U$8)),IF(COUNTIF($H$537:H1068,"CMO")&gt;90,"Demi-traitement","Plein traitement"),""))</f>
        <v/>
      </c>
    </row>
    <row r="1069" spans="7:9" x14ac:dyDescent="0.25">
      <c r="G1069" s="1">
        <v>43633</v>
      </c>
      <c r="H1069" t="str">
        <f t="shared" si="20"/>
        <v/>
      </c>
      <c r="I1069" s="2" t="str">
        <f>IF(OR(AND(G1069&gt;=$D$19,G1069&lt;=$E$19),AND(G1069&gt;=$F$19,G1069&lt;=$G$19),AND(G1069&gt;=$H$19,G1069&lt;=$I$19),AND(G1069&gt;=$J$19,G1069&lt;=$K$19),AND(G1069&gt;=$L$19,G1069&lt;=$M$19),AND(G1069&gt;=$N$19,G1069&lt;=$O$19),AND(G1069&gt;=$P$19,G1069&lt;=$Q$19),AND(G1069&gt;=$R$19,G1069&lt;=$S$19),AND(G1069&gt;=$T$19,G1069&lt;=$U$19)),IF(COUNTIF(I705:I1068,"Plein traitement")=90,"Demi-traitement","Plein traitement"),IF(OR(AND(G1069&gt;=$D$8,G1069&lt;=$E$8),AND(G1069&gt;=$F$8,G1069&lt;=$G$8),AND(G1069&gt;=$H$8,G1069&lt;=$I$8),AND(G1069&gt;=$J$8,G1069&lt;=$K$8),AND(G1069&gt;=$L$8,G1069&lt;=$M$8),AND(G1069&gt;=$N$8,G1069&lt;=$O$8),AND(G1069&gt;=$P$8,G1069&lt;=$Q$8),AND(G1069&gt;=$R$8,G1069&lt;=$S$8),AND(G1069&gt;=$T$8,G1069&lt;=$U$8)),IF(COUNTIF($H$537:H1069,"CMO")&gt;90,"Demi-traitement","Plein traitement"),""))</f>
        <v/>
      </c>
    </row>
    <row r="1070" spans="7:9" x14ac:dyDescent="0.25">
      <c r="G1070" s="1">
        <v>43634</v>
      </c>
      <c r="H1070" t="str">
        <f t="shared" si="20"/>
        <v/>
      </c>
      <c r="I1070" s="2" t="str">
        <f>IF(OR(AND(G1070&gt;=$D$19,G1070&lt;=$E$19),AND(G1070&gt;=$F$19,G1070&lt;=$G$19),AND(G1070&gt;=$H$19,G1070&lt;=$I$19),AND(G1070&gt;=$J$19,G1070&lt;=$K$19),AND(G1070&gt;=$L$19,G1070&lt;=$M$19),AND(G1070&gt;=$N$19,G1070&lt;=$O$19),AND(G1070&gt;=$P$19,G1070&lt;=$Q$19),AND(G1070&gt;=$R$19,G1070&lt;=$S$19),AND(G1070&gt;=$T$19,G1070&lt;=$U$19)),IF(COUNTIF(I706:I1069,"Plein traitement")=90,"Demi-traitement","Plein traitement"),IF(OR(AND(G1070&gt;=$D$8,G1070&lt;=$E$8),AND(G1070&gt;=$F$8,G1070&lt;=$G$8),AND(G1070&gt;=$H$8,G1070&lt;=$I$8),AND(G1070&gt;=$J$8,G1070&lt;=$K$8),AND(G1070&gt;=$L$8,G1070&lt;=$M$8),AND(G1070&gt;=$N$8,G1070&lt;=$O$8),AND(G1070&gt;=$P$8,G1070&lt;=$Q$8),AND(G1070&gt;=$R$8,G1070&lt;=$S$8),AND(G1070&gt;=$T$8,G1070&lt;=$U$8)),IF(COUNTIF($H$537:H1070,"CMO")&gt;90,"Demi-traitement","Plein traitement"),""))</f>
        <v/>
      </c>
    </row>
    <row r="1071" spans="7:9" x14ac:dyDescent="0.25">
      <c r="G1071" s="1">
        <v>43635</v>
      </c>
      <c r="H1071" t="str">
        <f t="shared" si="20"/>
        <v/>
      </c>
      <c r="I1071" s="2" t="str">
        <f>IF(OR(AND(G1071&gt;=$D$19,G1071&lt;=$E$19),AND(G1071&gt;=$F$19,G1071&lt;=$G$19),AND(G1071&gt;=$H$19,G1071&lt;=$I$19),AND(G1071&gt;=$J$19,G1071&lt;=$K$19),AND(G1071&gt;=$L$19,G1071&lt;=$M$19),AND(G1071&gt;=$N$19,G1071&lt;=$O$19),AND(G1071&gt;=$P$19,G1071&lt;=$Q$19),AND(G1071&gt;=$R$19,G1071&lt;=$S$19),AND(G1071&gt;=$T$19,G1071&lt;=$U$19)),IF(COUNTIF(I707:I1070,"Plein traitement")=90,"Demi-traitement","Plein traitement"),IF(OR(AND(G1071&gt;=$D$8,G1071&lt;=$E$8),AND(G1071&gt;=$F$8,G1071&lt;=$G$8),AND(G1071&gt;=$H$8,G1071&lt;=$I$8),AND(G1071&gt;=$J$8,G1071&lt;=$K$8),AND(G1071&gt;=$L$8,G1071&lt;=$M$8),AND(G1071&gt;=$N$8,G1071&lt;=$O$8),AND(G1071&gt;=$P$8,G1071&lt;=$Q$8),AND(G1071&gt;=$R$8,G1071&lt;=$S$8),AND(G1071&gt;=$T$8,G1071&lt;=$U$8)),IF(COUNTIF($H$537:H1071,"CMO")&gt;90,"Demi-traitement","Plein traitement"),""))</f>
        <v/>
      </c>
    </row>
    <row r="1072" spans="7:9" x14ac:dyDescent="0.25">
      <c r="G1072" s="1">
        <v>43636</v>
      </c>
      <c r="H1072" t="str">
        <f t="shared" si="20"/>
        <v/>
      </c>
      <c r="I1072" s="2" t="str">
        <f>IF(OR(AND(G1072&gt;=$D$19,G1072&lt;=$E$19),AND(G1072&gt;=$F$19,G1072&lt;=$G$19),AND(G1072&gt;=$H$19,G1072&lt;=$I$19),AND(G1072&gt;=$J$19,G1072&lt;=$K$19),AND(G1072&gt;=$L$19,G1072&lt;=$M$19),AND(G1072&gt;=$N$19,G1072&lt;=$O$19),AND(G1072&gt;=$P$19,G1072&lt;=$Q$19),AND(G1072&gt;=$R$19,G1072&lt;=$S$19),AND(G1072&gt;=$T$19,G1072&lt;=$U$19)),IF(COUNTIF(I708:I1071,"Plein traitement")=90,"Demi-traitement","Plein traitement"),IF(OR(AND(G1072&gt;=$D$8,G1072&lt;=$E$8),AND(G1072&gt;=$F$8,G1072&lt;=$G$8),AND(G1072&gt;=$H$8,G1072&lt;=$I$8),AND(G1072&gt;=$J$8,G1072&lt;=$K$8),AND(G1072&gt;=$L$8,G1072&lt;=$M$8),AND(G1072&gt;=$N$8,G1072&lt;=$O$8),AND(G1072&gt;=$P$8,G1072&lt;=$Q$8),AND(G1072&gt;=$R$8,G1072&lt;=$S$8),AND(G1072&gt;=$T$8,G1072&lt;=$U$8)),IF(COUNTIF($H$537:H1072,"CMO")&gt;90,"Demi-traitement","Plein traitement"),""))</f>
        <v/>
      </c>
    </row>
    <row r="1073" spans="7:9" x14ac:dyDescent="0.25">
      <c r="G1073" s="1">
        <v>43637</v>
      </c>
      <c r="H1073" t="str">
        <f t="shared" si="20"/>
        <v/>
      </c>
      <c r="I1073" s="2" t="str">
        <f>IF(OR(AND(G1073&gt;=$D$19,G1073&lt;=$E$19),AND(G1073&gt;=$F$19,G1073&lt;=$G$19),AND(G1073&gt;=$H$19,G1073&lt;=$I$19),AND(G1073&gt;=$J$19,G1073&lt;=$K$19),AND(G1073&gt;=$L$19,G1073&lt;=$M$19),AND(G1073&gt;=$N$19,G1073&lt;=$O$19),AND(G1073&gt;=$P$19,G1073&lt;=$Q$19),AND(G1073&gt;=$R$19,G1073&lt;=$S$19),AND(G1073&gt;=$T$19,G1073&lt;=$U$19)),IF(COUNTIF(I709:I1072,"Plein traitement")=90,"Demi-traitement","Plein traitement"),IF(OR(AND(G1073&gt;=$D$8,G1073&lt;=$E$8),AND(G1073&gt;=$F$8,G1073&lt;=$G$8),AND(G1073&gt;=$H$8,G1073&lt;=$I$8),AND(G1073&gt;=$J$8,G1073&lt;=$K$8),AND(G1073&gt;=$L$8,G1073&lt;=$M$8),AND(G1073&gt;=$N$8,G1073&lt;=$O$8),AND(G1073&gt;=$P$8,G1073&lt;=$Q$8),AND(G1073&gt;=$R$8,G1073&lt;=$S$8),AND(G1073&gt;=$T$8,G1073&lt;=$U$8)),IF(COUNTIF($H$537:H1073,"CMO")&gt;90,"Demi-traitement","Plein traitement"),""))</f>
        <v/>
      </c>
    </row>
    <row r="1074" spans="7:9" x14ac:dyDescent="0.25">
      <c r="G1074" s="1">
        <v>43638</v>
      </c>
      <c r="H1074" t="str">
        <f t="shared" si="20"/>
        <v/>
      </c>
      <c r="I1074" s="2" t="str">
        <f>IF(OR(AND(G1074&gt;=$D$19,G1074&lt;=$E$19),AND(G1074&gt;=$F$19,G1074&lt;=$G$19),AND(G1074&gt;=$H$19,G1074&lt;=$I$19),AND(G1074&gt;=$J$19,G1074&lt;=$K$19),AND(G1074&gt;=$L$19,G1074&lt;=$M$19),AND(G1074&gt;=$N$19,G1074&lt;=$O$19),AND(G1074&gt;=$P$19,G1074&lt;=$Q$19),AND(G1074&gt;=$R$19,G1074&lt;=$S$19),AND(G1074&gt;=$T$19,G1074&lt;=$U$19)),IF(COUNTIF(I710:I1073,"Plein traitement")=90,"Demi-traitement","Plein traitement"),IF(OR(AND(G1074&gt;=$D$8,G1074&lt;=$E$8),AND(G1074&gt;=$F$8,G1074&lt;=$G$8),AND(G1074&gt;=$H$8,G1074&lt;=$I$8),AND(G1074&gt;=$J$8,G1074&lt;=$K$8),AND(G1074&gt;=$L$8,G1074&lt;=$M$8),AND(G1074&gt;=$N$8,G1074&lt;=$O$8),AND(G1074&gt;=$P$8,G1074&lt;=$Q$8),AND(G1074&gt;=$R$8,G1074&lt;=$S$8),AND(G1074&gt;=$T$8,G1074&lt;=$U$8)),IF(COUNTIF($H$537:H1074,"CMO")&gt;90,"Demi-traitement","Plein traitement"),""))</f>
        <v/>
      </c>
    </row>
    <row r="1075" spans="7:9" x14ac:dyDescent="0.25">
      <c r="G1075" s="1">
        <v>43639</v>
      </c>
      <c r="H1075" t="str">
        <f t="shared" si="20"/>
        <v/>
      </c>
      <c r="I1075" s="2" t="str">
        <f>IF(OR(AND(G1075&gt;=$D$19,G1075&lt;=$E$19),AND(G1075&gt;=$F$19,G1075&lt;=$G$19),AND(G1075&gt;=$H$19,G1075&lt;=$I$19),AND(G1075&gt;=$J$19,G1075&lt;=$K$19),AND(G1075&gt;=$L$19,G1075&lt;=$M$19),AND(G1075&gt;=$N$19,G1075&lt;=$O$19),AND(G1075&gt;=$P$19,G1075&lt;=$Q$19),AND(G1075&gt;=$R$19,G1075&lt;=$S$19),AND(G1075&gt;=$T$19,G1075&lt;=$U$19)),IF(COUNTIF(I711:I1074,"Plein traitement")=90,"Demi-traitement","Plein traitement"),IF(OR(AND(G1075&gt;=$D$8,G1075&lt;=$E$8),AND(G1075&gt;=$F$8,G1075&lt;=$G$8),AND(G1075&gt;=$H$8,G1075&lt;=$I$8),AND(G1075&gt;=$J$8,G1075&lt;=$K$8),AND(G1075&gt;=$L$8,G1075&lt;=$M$8),AND(G1075&gt;=$N$8,G1075&lt;=$O$8),AND(G1075&gt;=$P$8,G1075&lt;=$Q$8),AND(G1075&gt;=$R$8,G1075&lt;=$S$8),AND(G1075&gt;=$T$8,G1075&lt;=$U$8)),IF(COUNTIF($H$537:H1075,"CMO")&gt;90,"Demi-traitement","Plein traitement"),""))</f>
        <v/>
      </c>
    </row>
    <row r="1076" spans="7:9" x14ac:dyDescent="0.25">
      <c r="G1076" s="1">
        <v>43640</v>
      </c>
      <c r="H1076" t="str">
        <f t="shared" si="20"/>
        <v/>
      </c>
      <c r="I1076" s="2" t="str">
        <f>IF(OR(AND(G1076&gt;=$D$19,G1076&lt;=$E$19),AND(G1076&gt;=$F$19,G1076&lt;=$G$19),AND(G1076&gt;=$H$19,G1076&lt;=$I$19),AND(G1076&gt;=$J$19,G1076&lt;=$K$19),AND(G1076&gt;=$L$19,G1076&lt;=$M$19),AND(G1076&gt;=$N$19,G1076&lt;=$O$19),AND(G1076&gt;=$P$19,G1076&lt;=$Q$19),AND(G1076&gt;=$R$19,G1076&lt;=$S$19),AND(G1076&gt;=$T$19,G1076&lt;=$U$19)),IF(COUNTIF(I712:I1075,"Plein traitement")=90,"Demi-traitement","Plein traitement"),IF(OR(AND(G1076&gt;=$D$8,G1076&lt;=$E$8),AND(G1076&gt;=$F$8,G1076&lt;=$G$8),AND(G1076&gt;=$H$8,G1076&lt;=$I$8),AND(G1076&gt;=$J$8,G1076&lt;=$K$8),AND(G1076&gt;=$L$8,G1076&lt;=$M$8),AND(G1076&gt;=$N$8,G1076&lt;=$O$8),AND(G1076&gt;=$P$8,G1076&lt;=$Q$8),AND(G1076&gt;=$R$8,G1076&lt;=$S$8),AND(G1076&gt;=$T$8,G1076&lt;=$U$8)),IF(COUNTIF($H$537:H1076,"CMO")&gt;90,"Demi-traitement","Plein traitement"),""))</f>
        <v/>
      </c>
    </row>
    <row r="1077" spans="7:9" x14ac:dyDescent="0.25">
      <c r="G1077" s="1">
        <v>43641</v>
      </c>
      <c r="H1077" t="str">
        <f t="shared" ref="H1077:H1140" si="21">IF(OR(AND(G1077&gt;=$D$8,G1077&lt;=$E$8),AND(G1077&gt;=$F$8,G1077&lt;=$G$8),AND(G1077&gt;=$H$8,G1077&lt;=$I$8),AND(G1077&gt;=$J$8,G1077&lt;=$K$8),AND(G1077&gt;=$L$8,G1077&lt;=$M$8),AND(G1077&gt;=$N$8,G1077&lt;=$O$8),AND(G1077&gt;=$P$8,G1077&lt;=$Q$8),AND(G1077&gt;=$R$8,G1077&lt;=$S$8),AND(G1077&gt;=$T$8,G1077&lt;=$U$8)),"CMO","")</f>
        <v/>
      </c>
      <c r="I1077" s="2" t="str">
        <f>IF(OR(AND(G1077&gt;=$D$19,G1077&lt;=$E$19),AND(G1077&gt;=$F$19,G1077&lt;=$G$19),AND(G1077&gt;=$H$19,G1077&lt;=$I$19),AND(G1077&gt;=$J$19,G1077&lt;=$K$19),AND(G1077&gt;=$L$19,G1077&lt;=$M$19),AND(G1077&gt;=$N$19,G1077&lt;=$O$19),AND(G1077&gt;=$P$19,G1077&lt;=$Q$19),AND(G1077&gt;=$R$19,G1077&lt;=$S$19),AND(G1077&gt;=$T$19,G1077&lt;=$U$19)),IF(COUNTIF(I713:I1076,"Plein traitement")=90,"Demi-traitement","Plein traitement"),IF(OR(AND(G1077&gt;=$D$8,G1077&lt;=$E$8),AND(G1077&gt;=$F$8,G1077&lt;=$G$8),AND(G1077&gt;=$H$8,G1077&lt;=$I$8),AND(G1077&gt;=$J$8,G1077&lt;=$K$8),AND(G1077&gt;=$L$8,G1077&lt;=$M$8),AND(G1077&gt;=$N$8,G1077&lt;=$O$8),AND(G1077&gt;=$P$8,G1077&lt;=$Q$8),AND(G1077&gt;=$R$8,G1077&lt;=$S$8),AND(G1077&gt;=$T$8,G1077&lt;=$U$8)),IF(COUNTIF($H$537:H1077,"CMO")&gt;90,"Demi-traitement","Plein traitement"),""))</f>
        <v/>
      </c>
    </row>
    <row r="1078" spans="7:9" x14ac:dyDescent="0.25">
      <c r="G1078" s="1">
        <v>43642</v>
      </c>
      <c r="H1078" t="str">
        <f t="shared" si="21"/>
        <v/>
      </c>
      <c r="I1078" s="2" t="str">
        <f>IF(OR(AND(G1078&gt;=$D$19,G1078&lt;=$E$19),AND(G1078&gt;=$F$19,G1078&lt;=$G$19),AND(G1078&gt;=$H$19,G1078&lt;=$I$19),AND(G1078&gt;=$J$19,G1078&lt;=$K$19),AND(G1078&gt;=$L$19,G1078&lt;=$M$19),AND(G1078&gt;=$N$19,G1078&lt;=$O$19),AND(G1078&gt;=$P$19,G1078&lt;=$Q$19),AND(G1078&gt;=$R$19,G1078&lt;=$S$19),AND(G1078&gt;=$T$19,G1078&lt;=$U$19)),IF(COUNTIF(I714:I1077,"Plein traitement")=90,"Demi-traitement","Plein traitement"),IF(OR(AND(G1078&gt;=$D$8,G1078&lt;=$E$8),AND(G1078&gt;=$F$8,G1078&lt;=$G$8),AND(G1078&gt;=$H$8,G1078&lt;=$I$8),AND(G1078&gt;=$J$8,G1078&lt;=$K$8),AND(G1078&gt;=$L$8,G1078&lt;=$M$8),AND(G1078&gt;=$N$8,G1078&lt;=$O$8),AND(G1078&gt;=$P$8,G1078&lt;=$Q$8),AND(G1078&gt;=$R$8,G1078&lt;=$S$8),AND(G1078&gt;=$T$8,G1078&lt;=$U$8)),IF(COUNTIF($H$537:H1078,"CMO")&gt;90,"Demi-traitement","Plein traitement"),""))</f>
        <v/>
      </c>
    </row>
    <row r="1079" spans="7:9" x14ac:dyDescent="0.25">
      <c r="G1079" s="1">
        <v>43643</v>
      </c>
      <c r="H1079" t="str">
        <f t="shared" si="21"/>
        <v/>
      </c>
      <c r="I1079" s="2" t="str">
        <f>IF(OR(AND(G1079&gt;=$D$19,G1079&lt;=$E$19),AND(G1079&gt;=$F$19,G1079&lt;=$G$19),AND(G1079&gt;=$H$19,G1079&lt;=$I$19),AND(G1079&gt;=$J$19,G1079&lt;=$K$19),AND(G1079&gt;=$L$19,G1079&lt;=$M$19),AND(G1079&gt;=$N$19,G1079&lt;=$O$19),AND(G1079&gt;=$P$19,G1079&lt;=$Q$19),AND(G1079&gt;=$R$19,G1079&lt;=$S$19),AND(G1079&gt;=$T$19,G1079&lt;=$U$19)),IF(COUNTIF(I715:I1078,"Plein traitement")=90,"Demi-traitement","Plein traitement"),IF(OR(AND(G1079&gt;=$D$8,G1079&lt;=$E$8),AND(G1079&gt;=$F$8,G1079&lt;=$G$8),AND(G1079&gt;=$H$8,G1079&lt;=$I$8),AND(G1079&gt;=$J$8,G1079&lt;=$K$8),AND(G1079&gt;=$L$8,G1079&lt;=$M$8),AND(G1079&gt;=$N$8,G1079&lt;=$O$8),AND(G1079&gt;=$P$8,G1079&lt;=$Q$8),AND(G1079&gt;=$R$8,G1079&lt;=$S$8),AND(G1079&gt;=$T$8,G1079&lt;=$U$8)),IF(COUNTIF($H$537:H1079,"CMO")&gt;90,"Demi-traitement","Plein traitement"),""))</f>
        <v/>
      </c>
    </row>
    <row r="1080" spans="7:9" x14ac:dyDescent="0.25">
      <c r="G1080" s="1">
        <v>43644</v>
      </c>
      <c r="H1080" t="str">
        <f t="shared" si="21"/>
        <v/>
      </c>
      <c r="I1080" s="2" t="str">
        <f>IF(OR(AND(G1080&gt;=$D$19,G1080&lt;=$E$19),AND(G1080&gt;=$F$19,G1080&lt;=$G$19),AND(G1080&gt;=$H$19,G1080&lt;=$I$19),AND(G1080&gt;=$J$19,G1080&lt;=$K$19),AND(G1080&gt;=$L$19,G1080&lt;=$M$19),AND(G1080&gt;=$N$19,G1080&lt;=$O$19),AND(G1080&gt;=$P$19,G1080&lt;=$Q$19),AND(G1080&gt;=$R$19,G1080&lt;=$S$19),AND(G1080&gt;=$T$19,G1080&lt;=$U$19)),IF(COUNTIF(I716:I1079,"Plein traitement")=90,"Demi-traitement","Plein traitement"),IF(OR(AND(G1080&gt;=$D$8,G1080&lt;=$E$8),AND(G1080&gt;=$F$8,G1080&lt;=$G$8),AND(G1080&gt;=$H$8,G1080&lt;=$I$8),AND(G1080&gt;=$J$8,G1080&lt;=$K$8),AND(G1080&gt;=$L$8,G1080&lt;=$M$8),AND(G1080&gt;=$N$8,G1080&lt;=$O$8),AND(G1080&gt;=$P$8,G1080&lt;=$Q$8),AND(G1080&gt;=$R$8,G1080&lt;=$S$8),AND(G1080&gt;=$T$8,G1080&lt;=$U$8)),IF(COUNTIF($H$537:H1080,"CMO")&gt;90,"Demi-traitement","Plein traitement"),""))</f>
        <v/>
      </c>
    </row>
    <row r="1081" spans="7:9" x14ac:dyDescent="0.25">
      <c r="G1081" s="1">
        <v>43645</v>
      </c>
      <c r="H1081" t="str">
        <f t="shared" si="21"/>
        <v/>
      </c>
      <c r="I1081" s="2" t="str">
        <f>IF(OR(AND(G1081&gt;=$D$19,G1081&lt;=$E$19),AND(G1081&gt;=$F$19,G1081&lt;=$G$19),AND(G1081&gt;=$H$19,G1081&lt;=$I$19),AND(G1081&gt;=$J$19,G1081&lt;=$K$19),AND(G1081&gt;=$L$19,G1081&lt;=$M$19),AND(G1081&gt;=$N$19,G1081&lt;=$O$19),AND(G1081&gt;=$P$19,G1081&lt;=$Q$19),AND(G1081&gt;=$R$19,G1081&lt;=$S$19),AND(G1081&gt;=$T$19,G1081&lt;=$U$19)),IF(COUNTIF(I717:I1080,"Plein traitement")=90,"Demi-traitement","Plein traitement"),IF(OR(AND(G1081&gt;=$D$8,G1081&lt;=$E$8),AND(G1081&gt;=$F$8,G1081&lt;=$G$8),AND(G1081&gt;=$H$8,G1081&lt;=$I$8),AND(G1081&gt;=$J$8,G1081&lt;=$K$8),AND(G1081&gt;=$L$8,G1081&lt;=$M$8),AND(G1081&gt;=$N$8,G1081&lt;=$O$8),AND(G1081&gt;=$P$8,G1081&lt;=$Q$8),AND(G1081&gt;=$R$8,G1081&lt;=$S$8),AND(G1081&gt;=$T$8,G1081&lt;=$U$8)),IF(COUNTIF($H$537:H1081,"CMO")&gt;90,"Demi-traitement","Plein traitement"),""))</f>
        <v/>
      </c>
    </row>
    <row r="1082" spans="7:9" x14ac:dyDescent="0.25">
      <c r="G1082" s="1">
        <v>43646</v>
      </c>
      <c r="H1082" t="str">
        <f t="shared" si="21"/>
        <v/>
      </c>
      <c r="I1082" s="2" t="str">
        <f>IF(OR(AND(G1082&gt;=$D$19,G1082&lt;=$E$19),AND(G1082&gt;=$F$19,G1082&lt;=$G$19),AND(G1082&gt;=$H$19,G1082&lt;=$I$19),AND(G1082&gt;=$J$19,G1082&lt;=$K$19),AND(G1082&gt;=$L$19,G1082&lt;=$M$19),AND(G1082&gt;=$N$19,G1082&lt;=$O$19),AND(G1082&gt;=$P$19,G1082&lt;=$Q$19),AND(G1082&gt;=$R$19,G1082&lt;=$S$19),AND(G1082&gt;=$T$19,G1082&lt;=$U$19)),IF(COUNTIF(I718:I1081,"Plein traitement")=90,"Demi-traitement","Plein traitement"),IF(OR(AND(G1082&gt;=$D$8,G1082&lt;=$E$8),AND(G1082&gt;=$F$8,G1082&lt;=$G$8),AND(G1082&gt;=$H$8,G1082&lt;=$I$8),AND(G1082&gt;=$J$8,G1082&lt;=$K$8),AND(G1082&gt;=$L$8,G1082&lt;=$M$8),AND(G1082&gt;=$N$8,G1082&lt;=$O$8),AND(G1082&gt;=$P$8,G1082&lt;=$Q$8),AND(G1082&gt;=$R$8,G1082&lt;=$S$8),AND(G1082&gt;=$T$8,G1082&lt;=$U$8)),IF(COUNTIF($H$537:H1082,"CMO")&gt;90,"Demi-traitement","Plein traitement"),""))</f>
        <v/>
      </c>
    </row>
    <row r="1083" spans="7:9" x14ac:dyDescent="0.25">
      <c r="G1083" s="1">
        <v>43647</v>
      </c>
      <c r="H1083" t="str">
        <f t="shared" si="21"/>
        <v/>
      </c>
      <c r="I1083" s="2" t="str">
        <f>IF(OR(AND(G1083&gt;=$D$19,G1083&lt;=$E$19),AND(G1083&gt;=$F$19,G1083&lt;=$G$19),AND(G1083&gt;=$H$19,G1083&lt;=$I$19),AND(G1083&gt;=$J$19,G1083&lt;=$K$19),AND(G1083&gt;=$L$19,G1083&lt;=$M$19),AND(G1083&gt;=$N$19,G1083&lt;=$O$19),AND(G1083&gt;=$P$19,G1083&lt;=$Q$19),AND(G1083&gt;=$R$19,G1083&lt;=$S$19),AND(G1083&gt;=$T$19,G1083&lt;=$U$19)),IF(COUNTIF(I719:I1082,"Plein traitement")=90,"Demi-traitement","Plein traitement"),IF(OR(AND(G1083&gt;=$D$8,G1083&lt;=$E$8),AND(G1083&gt;=$F$8,G1083&lt;=$G$8),AND(G1083&gt;=$H$8,G1083&lt;=$I$8),AND(G1083&gt;=$J$8,G1083&lt;=$K$8),AND(G1083&gt;=$L$8,G1083&lt;=$M$8),AND(G1083&gt;=$N$8,G1083&lt;=$O$8),AND(G1083&gt;=$P$8,G1083&lt;=$Q$8),AND(G1083&gt;=$R$8,G1083&lt;=$S$8),AND(G1083&gt;=$T$8,G1083&lt;=$U$8)),IF(COUNTIF($H$537:H1083,"CMO")&gt;90,"Demi-traitement","Plein traitement"),""))</f>
        <v/>
      </c>
    </row>
    <row r="1084" spans="7:9" x14ac:dyDescent="0.25">
      <c r="G1084" s="1">
        <v>43648</v>
      </c>
      <c r="H1084" t="str">
        <f t="shared" si="21"/>
        <v/>
      </c>
      <c r="I1084" s="2" t="str">
        <f>IF(OR(AND(G1084&gt;=$D$19,G1084&lt;=$E$19),AND(G1084&gt;=$F$19,G1084&lt;=$G$19),AND(G1084&gt;=$H$19,G1084&lt;=$I$19),AND(G1084&gt;=$J$19,G1084&lt;=$K$19),AND(G1084&gt;=$L$19,G1084&lt;=$M$19),AND(G1084&gt;=$N$19,G1084&lt;=$O$19),AND(G1084&gt;=$P$19,G1084&lt;=$Q$19),AND(G1084&gt;=$R$19,G1084&lt;=$S$19),AND(G1084&gt;=$T$19,G1084&lt;=$U$19)),IF(COUNTIF(I720:I1083,"Plein traitement")=90,"Demi-traitement","Plein traitement"),IF(OR(AND(G1084&gt;=$D$8,G1084&lt;=$E$8),AND(G1084&gt;=$F$8,G1084&lt;=$G$8),AND(G1084&gt;=$H$8,G1084&lt;=$I$8),AND(G1084&gt;=$J$8,G1084&lt;=$K$8),AND(G1084&gt;=$L$8,G1084&lt;=$M$8),AND(G1084&gt;=$N$8,G1084&lt;=$O$8),AND(G1084&gt;=$P$8,G1084&lt;=$Q$8),AND(G1084&gt;=$R$8,G1084&lt;=$S$8),AND(G1084&gt;=$T$8,G1084&lt;=$U$8)),IF(COUNTIF($H$537:H1084,"CMO")&gt;90,"Demi-traitement","Plein traitement"),""))</f>
        <v/>
      </c>
    </row>
    <row r="1085" spans="7:9" x14ac:dyDescent="0.25">
      <c r="G1085" s="1">
        <v>43649</v>
      </c>
      <c r="H1085" t="str">
        <f t="shared" si="21"/>
        <v/>
      </c>
      <c r="I1085" s="2" t="str">
        <f>IF(OR(AND(G1085&gt;=$D$19,G1085&lt;=$E$19),AND(G1085&gt;=$F$19,G1085&lt;=$G$19),AND(G1085&gt;=$H$19,G1085&lt;=$I$19),AND(G1085&gt;=$J$19,G1085&lt;=$K$19),AND(G1085&gt;=$L$19,G1085&lt;=$M$19),AND(G1085&gt;=$N$19,G1085&lt;=$O$19),AND(G1085&gt;=$P$19,G1085&lt;=$Q$19),AND(G1085&gt;=$R$19,G1085&lt;=$S$19),AND(G1085&gt;=$T$19,G1085&lt;=$U$19)),IF(COUNTIF(I721:I1084,"Plein traitement")=90,"Demi-traitement","Plein traitement"),IF(OR(AND(G1085&gt;=$D$8,G1085&lt;=$E$8),AND(G1085&gt;=$F$8,G1085&lt;=$G$8),AND(G1085&gt;=$H$8,G1085&lt;=$I$8),AND(G1085&gt;=$J$8,G1085&lt;=$K$8),AND(G1085&gt;=$L$8,G1085&lt;=$M$8),AND(G1085&gt;=$N$8,G1085&lt;=$O$8),AND(G1085&gt;=$P$8,G1085&lt;=$Q$8),AND(G1085&gt;=$R$8,G1085&lt;=$S$8),AND(G1085&gt;=$T$8,G1085&lt;=$U$8)),IF(COUNTIF($H$537:H1085,"CMO")&gt;90,"Demi-traitement","Plein traitement"),""))</f>
        <v/>
      </c>
    </row>
    <row r="1086" spans="7:9" x14ac:dyDescent="0.25">
      <c r="G1086" s="1">
        <v>43650</v>
      </c>
      <c r="H1086" t="str">
        <f t="shared" si="21"/>
        <v/>
      </c>
      <c r="I1086" s="2" t="str">
        <f>IF(OR(AND(G1086&gt;=$D$19,G1086&lt;=$E$19),AND(G1086&gt;=$F$19,G1086&lt;=$G$19),AND(G1086&gt;=$H$19,G1086&lt;=$I$19),AND(G1086&gt;=$J$19,G1086&lt;=$K$19),AND(G1086&gt;=$L$19,G1086&lt;=$M$19),AND(G1086&gt;=$N$19,G1086&lt;=$O$19),AND(G1086&gt;=$P$19,G1086&lt;=$Q$19),AND(G1086&gt;=$R$19,G1086&lt;=$S$19),AND(G1086&gt;=$T$19,G1086&lt;=$U$19)),IF(COUNTIF(I722:I1085,"Plein traitement")=90,"Demi-traitement","Plein traitement"),IF(OR(AND(G1086&gt;=$D$8,G1086&lt;=$E$8),AND(G1086&gt;=$F$8,G1086&lt;=$G$8),AND(G1086&gt;=$H$8,G1086&lt;=$I$8),AND(G1086&gt;=$J$8,G1086&lt;=$K$8),AND(G1086&gt;=$L$8,G1086&lt;=$M$8),AND(G1086&gt;=$N$8,G1086&lt;=$O$8),AND(G1086&gt;=$P$8,G1086&lt;=$Q$8),AND(G1086&gt;=$R$8,G1086&lt;=$S$8),AND(G1086&gt;=$T$8,G1086&lt;=$U$8)),IF(COUNTIF($H$537:H1086,"CMO")&gt;90,"Demi-traitement","Plein traitement"),""))</f>
        <v/>
      </c>
    </row>
    <row r="1087" spans="7:9" x14ac:dyDescent="0.25">
      <c r="G1087" s="1">
        <v>43651</v>
      </c>
      <c r="H1087" t="str">
        <f t="shared" si="21"/>
        <v/>
      </c>
      <c r="I1087" s="2" t="str">
        <f>IF(OR(AND(G1087&gt;=$D$19,G1087&lt;=$E$19),AND(G1087&gt;=$F$19,G1087&lt;=$G$19),AND(G1087&gt;=$H$19,G1087&lt;=$I$19),AND(G1087&gt;=$J$19,G1087&lt;=$K$19),AND(G1087&gt;=$L$19,G1087&lt;=$M$19),AND(G1087&gt;=$N$19,G1087&lt;=$O$19),AND(G1087&gt;=$P$19,G1087&lt;=$Q$19),AND(G1087&gt;=$R$19,G1087&lt;=$S$19),AND(G1087&gt;=$T$19,G1087&lt;=$U$19)),IF(COUNTIF(I723:I1086,"Plein traitement")=90,"Demi-traitement","Plein traitement"),IF(OR(AND(G1087&gt;=$D$8,G1087&lt;=$E$8),AND(G1087&gt;=$F$8,G1087&lt;=$G$8),AND(G1087&gt;=$H$8,G1087&lt;=$I$8),AND(G1087&gt;=$J$8,G1087&lt;=$K$8),AND(G1087&gt;=$L$8,G1087&lt;=$M$8),AND(G1087&gt;=$N$8,G1087&lt;=$O$8),AND(G1087&gt;=$P$8,G1087&lt;=$Q$8),AND(G1087&gt;=$R$8,G1087&lt;=$S$8),AND(G1087&gt;=$T$8,G1087&lt;=$U$8)),IF(COUNTIF($H$537:H1087,"CMO")&gt;90,"Demi-traitement","Plein traitement"),""))</f>
        <v/>
      </c>
    </row>
    <row r="1088" spans="7:9" x14ac:dyDescent="0.25">
      <c r="G1088" s="1">
        <v>43652</v>
      </c>
      <c r="H1088" t="str">
        <f t="shared" si="21"/>
        <v/>
      </c>
      <c r="I1088" s="2" t="str">
        <f>IF(OR(AND(G1088&gt;=$D$19,G1088&lt;=$E$19),AND(G1088&gt;=$F$19,G1088&lt;=$G$19),AND(G1088&gt;=$H$19,G1088&lt;=$I$19),AND(G1088&gt;=$J$19,G1088&lt;=$K$19),AND(G1088&gt;=$L$19,G1088&lt;=$M$19),AND(G1088&gt;=$N$19,G1088&lt;=$O$19),AND(G1088&gt;=$P$19,G1088&lt;=$Q$19),AND(G1088&gt;=$R$19,G1088&lt;=$S$19),AND(G1088&gt;=$T$19,G1088&lt;=$U$19)),IF(COUNTIF(I724:I1087,"Plein traitement")=90,"Demi-traitement","Plein traitement"),IF(OR(AND(G1088&gt;=$D$8,G1088&lt;=$E$8),AND(G1088&gt;=$F$8,G1088&lt;=$G$8),AND(G1088&gt;=$H$8,G1088&lt;=$I$8),AND(G1088&gt;=$J$8,G1088&lt;=$K$8),AND(G1088&gt;=$L$8,G1088&lt;=$M$8),AND(G1088&gt;=$N$8,G1088&lt;=$O$8),AND(G1088&gt;=$P$8,G1088&lt;=$Q$8),AND(G1088&gt;=$R$8,G1088&lt;=$S$8),AND(G1088&gt;=$T$8,G1088&lt;=$U$8)),IF(COUNTIF($H$537:H1088,"CMO")&gt;90,"Demi-traitement","Plein traitement"),""))</f>
        <v/>
      </c>
    </row>
    <row r="1089" spans="7:9" x14ac:dyDescent="0.25">
      <c r="G1089" s="1">
        <v>43653</v>
      </c>
      <c r="H1089" t="str">
        <f t="shared" si="21"/>
        <v/>
      </c>
      <c r="I1089" s="2" t="str">
        <f>IF(OR(AND(G1089&gt;=$D$19,G1089&lt;=$E$19),AND(G1089&gt;=$F$19,G1089&lt;=$G$19),AND(G1089&gt;=$H$19,G1089&lt;=$I$19),AND(G1089&gt;=$J$19,G1089&lt;=$K$19),AND(G1089&gt;=$L$19,G1089&lt;=$M$19),AND(G1089&gt;=$N$19,G1089&lt;=$O$19),AND(G1089&gt;=$P$19,G1089&lt;=$Q$19),AND(G1089&gt;=$R$19,G1089&lt;=$S$19),AND(G1089&gt;=$T$19,G1089&lt;=$U$19)),IF(COUNTIF(I725:I1088,"Plein traitement")=90,"Demi-traitement","Plein traitement"),IF(OR(AND(G1089&gt;=$D$8,G1089&lt;=$E$8),AND(G1089&gt;=$F$8,G1089&lt;=$G$8),AND(G1089&gt;=$H$8,G1089&lt;=$I$8),AND(G1089&gt;=$J$8,G1089&lt;=$K$8),AND(G1089&gt;=$L$8,G1089&lt;=$M$8),AND(G1089&gt;=$N$8,G1089&lt;=$O$8),AND(G1089&gt;=$P$8,G1089&lt;=$Q$8),AND(G1089&gt;=$R$8,G1089&lt;=$S$8),AND(G1089&gt;=$T$8,G1089&lt;=$U$8)),IF(COUNTIF($H$537:H1089,"CMO")&gt;90,"Demi-traitement","Plein traitement"),""))</f>
        <v/>
      </c>
    </row>
    <row r="1090" spans="7:9" x14ac:dyDescent="0.25">
      <c r="G1090" s="1">
        <v>43654</v>
      </c>
      <c r="H1090" t="str">
        <f t="shared" si="21"/>
        <v/>
      </c>
      <c r="I1090" s="2" t="str">
        <f>IF(OR(AND(G1090&gt;=$D$19,G1090&lt;=$E$19),AND(G1090&gt;=$F$19,G1090&lt;=$G$19),AND(G1090&gt;=$H$19,G1090&lt;=$I$19),AND(G1090&gt;=$J$19,G1090&lt;=$K$19),AND(G1090&gt;=$L$19,G1090&lt;=$M$19),AND(G1090&gt;=$N$19,G1090&lt;=$O$19),AND(G1090&gt;=$P$19,G1090&lt;=$Q$19),AND(G1090&gt;=$R$19,G1090&lt;=$S$19),AND(G1090&gt;=$T$19,G1090&lt;=$U$19)),IF(COUNTIF(I726:I1089,"Plein traitement")=90,"Demi-traitement","Plein traitement"),IF(OR(AND(G1090&gt;=$D$8,G1090&lt;=$E$8),AND(G1090&gt;=$F$8,G1090&lt;=$G$8),AND(G1090&gt;=$H$8,G1090&lt;=$I$8),AND(G1090&gt;=$J$8,G1090&lt;=$K$8),AND(G1090&gt;=$L$8,G1090&lt;=$M$8),AND(G1090&gt;=$N$8,G1090&lt;=$O$8),AND(G1090&gt;=$P$8,G1090&lt;=$Q$8),AND(G1090&gt;=$R$8,G1090&lt;=$S$8),AND(G1090&gt;=$T$8,G1090&lt;=$U$8)),IF(COUNTIF($H$537:H1090,"CMO")&gt;90,"Demi-traitement","Plein traitement"),""))</f>
        <v/>
      </c>
    </row>
    <row r="1091" spans="7:9" x14ac:dyDescent="0.25">
      <c r="G1091" s="1">
        <v>43655</v>
      </c>
      <c r="H1091" t="str">
        <f t="shared" si="21"/>
        <v/>
      </c>
      <c r="I1091" s="2" t="str">
        <f>IF(OR(AND(G1091&gt;=$D$19,G1091&lt;=$E$19),AND(G1091&gt;=$F$19,G1091&lt;=$G$19),AND(G1091&gt;=$H$19,G1091&lt;=$I$19),AND(G1091&gt;=$J$19,G1091&lt;=$K$19),AND(G1091&gt;=$L$19,G1091&lt;=$M$19),AND(G1091&gt;=$N$19,G1091&lt;=$O$19),AND(G1091&gt;=$P$19,G1091&lt;=$Q$19),AND(G1091&gt;=$R$19,G1091&lt;=$S$19),AND(G1091&gt;=$T$19,G1091&lt;=$U$19)),IF(COUNTIF(I727:I1090,"Plein traitement")=90,"Demi-traitement","Plein traitement"),IF(OR(AND(G1091&gt;=$D$8,G1091&lt;=$E$8),AND(G1091&gt;=$F$8,G1091&lt;=$G$8),AND(G1091&gt;=$H$8,G1091&lt;=$I$8),AND(G1091&gt;=$J$8,G1091&lt;=$K$8),AND(G1091&gt;=$L$8,G1091&lt;=$M$8),AND(G1091&gt;=$N$8,G1091&lt;=$O$8),AND(G1091&gt;=$P$8,G1091&lt;=$Q$8),AND(G1091&gt;=$R$8,G1091&lt;=$S$8),AND(G1091&gt;=$T$8,G1091&lt;=$U$8)),IF(COUNTIF($H$537:H1091,"CMO")&gt;90,"Demi-traitement","Plein traitement"),""))</f>
        <v/>
      </c>
    </row>
    <row r="1092" spans="7:9" x14ac:dyDescent="0.25">
      <c r="G1092" s="1">
        <v>43656</v>
      </c>
      <c r="H1092" t="str">
        <f t="shared" si="21"/>
        <v/>
      </c>
      <c r="I1092" s="2" t="str">
        <f>IF(OR(AND(G1092&gt;=$D$19,G1092&lt;=$E$19),AND(G1092&gt;=$F$19,G1092&lt;=$G$19),AND(G1092&gt;=$H$19,G1092&lt;=$I$19),AND(G1092&gt;=$J$19,G1092&lt;=$K$19),AND(G1092&gt;=$L$19,G1092&lt;=$M$19),AND(G1092&gt;=$N$19,G1092&lt;=$O$19),AND(G1092&gt;=$P$19,G1092&lt;=$Q$19),AND(G1092&gt;=$R$19,G1092&lt;=$S$19),AND(G1092&gt;=$T$19,G1092&lt;=$U$19)),IF(COUNTIF(I728:I1091,"Plein traitement")=90,"Demi-traitement","Plein traitement"),IF(OR(AND(G1092&gt;=$D$8,G1092&lt;=$E$8),AND(G1092&gt;=$F$8,G1092&lt;=$G$8),AND(G1092&gt;=$H$8,G1092&lt;=$I$8),AND(G1092&gt;=$J$8,G1092&lt;=$K$8),AND(G1092&gt;=$L$8,G1092&lt;=$M$8),AND(G1092&gt;=$N$8,G1092&lt;=$O$8),AND(G1092&gt;=$P$8,G1092&lt;=$Q$8),AND(G1092&gt;=$R$8,G1092&lt;=$S$8),AND(G1092&gt;=$T$8,G1092&lt;=$U$8)),IF(COUNTIF($H$537:H1092,"CMO")&gt;90,"Demi-traitement","Plein traitement"),""))</f>
        <v/>
      </c>
    </row>
    <row r="1093" spans="7:9" x14ac:dyDescent="0.25">
      <c r="G1093" s="1">
        <v>43657</v>
      </c>
      <c r="H1093" t="str">
        <f t="shared" si="21"/>
        <v/>
      </c>
      <c r="I1093" s="2" t="str">
        <f>IF(OR(AND(G1093&gt;=$D$19,G1093&lt;=$E$19),AND(G1093&gt;=$F$19,G1093&lt;=$G$19),AND(G1093&gt;=$H$19,G1093&lt;=$I$19),AND(G1093&gt;=$J$19,G1093&lt;=$K$19),AND(G1093&gt;=$L$19,G1093&lt;=$M$19),AND(G1093&gt;=$N$19,G1093&lt;=$O$19),AND(G1093&gt;=$P$19,G1093&lt;=$Q$19),AND(G1093&gt;=$R$19,G1093&lt;=$S$19),AND(G1093&gt;=$T$19,G1093&lt;=$U$19)),IF(COUNTIF(I729:I1092,"Plein traitement")=90,"Demi-traitement","Plein traitement"),IF(OR(AND(G1093&gt;=$D$8,G1093&lt;=$E$8),AND(G1093&gt;=$F$8,G1093&lt;=$G$8),AND(G1093&gt;=$H$8,G1093&lt;=$I$8),AND(G1093&gt;=$J$8,G1093&lt;=$K$8),AND(G1093&gt;=$L$8,G1093&lt;=$M$8),AND(G1093&gt;=$N$8,G1093&lt;=$O$8),AND(G1093&gt;=$P$8,G1093&lt;=$Q$8),AND(G1093&gt;=$R$8,G1093&lt;=$S$8),AND(G1093&gt;=$T$8,G1093&lt;=$U$8)),IF(COUNTIF($H$537:H1093,"CMO")&gt;90,"Demi-traitement","Plein traitement"),""))</f>
        <v/>
      </c>
    </row>
    <row r="1094" spans="7:9" x14ac:dyDescent="0.25">
      <c r="G1094" s="1">
        <v>43658</v>
      </c>
      <c r="H1094" t="str">
        <f t="shared" si="21"/>
        <v/>
      </c>
      <c r="I1094" s="2" t="str">
        <f>IF(OR(AND(G1094&gt;=$D$19,G1094&lt;=$E$19),AND(G1094&gt;=$F$19,G1094&lt;=$G$19),AND(G1094&gt;=$H$19,G1094&lt;=$I$19),AND(G1094&gt;=$J$19,G1094&lt;=$K$19),AND(G1094&gt;=$L$19,G1094&lt;=$M$19),AND(G1094&gt;=$N$19,G1094&lt;=$O$19),AND(G1094&gt;=$P$19,G1094&lt;=$Q$19),AND(G1094&gt;=$R$19,G1094&lt;=$S$19),AND(G1094&gt;=$T$19,G1094&lt;=$U$19)),IF(COUNTIF(I730:I1093,"Plein traitement")=90,"Demi-traitement","Plein traitement"),IF(OR(AND(G1094&gt;=$D$8,G1094&lt;=$E$8),AND(G1094&gt;=$F$8,G1094&lt;=$G$8),AND(G1094&gt;=$H$8,G1094&lt;=$I$8),AND(G1094&gt;=$J$8,G1094&lt;=$K$8),AND(G1094&gt;=$L$8,G1094&lt;=$M$8),AND(G1094&gt;=$N$8,G1094&lt;=$O$8),AND(G1094&gt;=$P$8,G1094&lt;=$Q$8),AND(G1094&gt;=$R$8,G1094&lt;=$S$8),AND(G1094&gt;=$T$8,G1094&lt;=$U$8)),IF(COUNTIF($H$537:H1094,"CMO")&gt;90,"Demi-traitement","Plein traitement"),""))</f>
        <v/>
      </c>
    </row>
    <row r="1095" spans="7:9" x14ac:dyDescent="0.25">
      <c r="G1095" s="1">
        <v>43659</v>
      </c>
      <c r="H1095" t="str">
        <f t="shared" si="21"/>
        <v/>
      </c>
      <c r="I1095" s="2" t="str">
        <f>IF(OR(AND(G1095&gt;=$D$19,G1095&lt;=$E$19),AND(G1095&gt;=$F$19,G1095&lt;=$G$19),AND(G1095&gt;=$H$19,G1095&lt;=$I$19),AND(G1095&gt;=$J$19,G1095&lt;=$K$19),AND(G1095&gt;=$L$19,G1095&lt;=$M$19),AND(G1095&gt;=$N$19,G1095&lt;=$O$19),AND(G1095&gt;=$P$19,G1095&lt;=$Q$19),AND(G1095&gt;=$R$19,G1095&lt;=$S$19),AND(G1095&gt;=$T$19,G1095&lt;=$U$19)),IF(COUNTIF(I731:I1094,"Plein traitement")=90,"Demi-traitement","Plein traitement"),IF(OR(AND(G1095&gt;=$D$8,G1095&lt;=$E$8),AND(G1095&gt;=$F$8,G1095&lt;=$G$8),AND(G1095&gt;=$H$8,G1095&lt;=$I$8),AND(G1095&gt;=$J$8,G1095&lt;=$K$8),AND(G1095&gt;=$L$8,G1095&lt;=$M$8),AND(G1095&gt;=$N$8,G1095&lt;=$O$8),AND(G1095&gt;=$P$8,G1095&lt;=$Q$8),AND(G1095&gt;=$R$8,G1095&lt;=$S$8),AND(G1095&gt;=$T$8,G1095&lt;=$U$8)),IF(COUNTIF($H$537:H1095,"CMO")&gt;90,"Demi-traitement","Plein traitement"),""))</f>
        <v/>
      </c>
    </row>
    <row r="1096" spans="7:9" x14ac:dyDescent="0.25">
      <c r="G1096" s="1">
        <v>43660</v>
      </c>
      <c r="H1096" t="str">
        <f t="shared" si="21"/>
        <v/>
      </c>
      <c r="I1096" s="2" t="str">
        <f>IF(OR(AND(G1096&gt;=$D$19,G1096&lt;=$E$19),AND(G1096&gt;=$F$19,G1096&lt;=$G$19),AND(G1096&gt;=$H$19,G1096&lt;=$I$19),AND(G1096&gt;=$J$19,G1096&lt;=$K$19),AND(G1096&gt;=$L$19,G1096&lt;=$M$19),AND(G1096&gt;=$N$19,G1096&lt;=$O$19),AND(G1096&gt;=$P$19,G1096&lt;=$Q$19),AND(G1096&gt;=$R$19,G1096&lt;=$S$19),AND(G1096&gt;=$T$19,G1096&lt;=$U$19)),IF(COUNTIF(I732:I1095,"Plein traitement")=90,"Demi-traitement","Plein traitement"),IF(OR(AND(G1096&gt;=$D$8,G1096&lt;=$E$8),AND(G1096&gt;=$F$8,G1096&lt;=$G$8),AND(G1096&gt;=$H$8,G1096&lt;=$I$8),AND(G1096&gt;=$J$8,G1096&lt;=$K$8),AND(G1096&gt;=$L$8,G1096&lt;=$M$8),AND(G1096&gt;=$N$8,G1096&lt;=$O$8),AND(G1096&gt;=$P$8,G1096&lt;=$Q$8),AND(G1096&gt;=$R$8,G1096&lt;=$S$8),AND(G1096&gt;=$T$8,G1096&lt;=$U$8)),IF(COUNTIF($H$537:H1096,"CMO")&gt;90,"Demi-traitement","Plein traitement"),""))</f>
        <v/>
      </c>
    </row>
    <row r="1097" spans="7:9" x14ac:dyDescent="0.25">
      <c r="G1097" s="1">
        <v>43661</v>
      </c>
      <c r="H1097" t="str">
        <f t="shared" si="21"/>
        <v/>
      </c>
      <c r="I1097" s="2" t="str">
        <f>IF(OR(AND(G1097&gt;=$D$19,G1097&lt;=$E$19),AND(G1097&gt;=$F$19,G1097&lt;=$G$19),AND(G1097&gt;=$H$19,G1097&lt;=$I$19),AND(G1097&gt;=$J$19,G1097&lt;=$K$19),AND(G1097&gt;=$L$19,G1097&lt;=$M$19),AND(G1097&gt;=$N$19,G1097&lt;=$O$19),AND(G1097&gt;=$P$19,G1097&lt;=$Q$19),AND(G1097&gt;=$R$19,G1097&lt;=$S$19),AND(G1097&gt;=$T$19,G1097&lt;=$U$19)),IF(COUNTIF(I733:I1096,"Plein traitement")=90,"Demi-traitement","Plein traitement"),IF(OR(AND(G1097&gt;=$D$8,G1097&lt;=$E$8),AND(G1097&gt;=$F$8,G1097&lt;=$G$8),AND(G1097&gt;=$H$8,G1097&lt;=$I$8),AND(G1097&gt;=$J$8,G1097&lt;=$K$8),AND(G1097&gt;=$L$8,G1097&lt;=$M$8),AND(G1097&gt;=$N$8,G1097&lt;=$O$8),AND(G1097&gt;=$P$8,G1097&lt;=$Q$8),AND(G1097&gt;=$R$8,G1097&lt;=$S$8),AND(G1097&gt;=$T$8,G1097&lt;=$U$8)),IF(COUNTIF($H$537:H1097,"CMO")&gt;90,"Demi-traitement","Plein traitement"),""))</f>
        <v/>
      </c>
    </row>
    <row r="1098" spans="7:9" x14ac:dyDescent="0.25">
      <c r="G1098" s="1">
        <v>43662</v>
      </c>
      <c r="H1098" t="str">
        <f t="shared" si="21"/>
        <v/>
      </c>
      <c r="I1098" s="2" t="str">
        <f>IF(OR(AND(G1098&gt;=$D$19,G1098&lt;=$E$19),AND(G1098&gt;=$F$19,G1098&lt;=$G$19),AND(G1098&gt;=$H$19,G1098&lt;=$I$19),AND(G1098&gt;=$J$19,G1098&lt;=$K$19),AND(G1098&gt;=$L$19,G1098&lt;=$M$19),AND(G1098&gt;=$N$19,G1098&lt;=$O$19),AND(G1098&gt;=$P$19,G1098&lt;=$Q$19),AND(G1098&gt;=$R$19,G1098&lt;=$S$19),AND(G1098&gt;=$T$19,G1098&lt;=$U$19)),IF(COUNTIF(I734:I1097,"Plein traitement")=90,"Demi-traitement","Plein traitement"),IF(OR(AND(G1098&gt;=$D$8,G1098&lt;=$E$8),AND(G1098&gt;=$F$8,G1098&lt;=$G$8),AND(G1098&gt;=$H$8,G1098&lt;=$I$8),AND(G1098&gt;=$J$8,G1098&lt;=$K$8),AND(G1098&gt;=$L$8,G1098&lt;=$M$8),AND(G1098&gt;=$N$8,G1098&lt;=$O$8),AND(G1098&gt;=$P$8,G1098&lt;=$Q$8),AND(G1098&gt;=$R$8,G1098&lt;=$S$8),AND(G1098&gt;=$T$8,G1098&lt;=$U$8)),IF(COUNTIF($H$537:H1098,"CMO")&gt;90,"Demi-traitement","Plein traitement"),""))</f>
        <v/>
      </c>
    </row>
    <row r="1099" spans="7:9" x14ac:dyDescent="0.25">
      <c r="G1099" s="1">
        <v>43663</v>
      </c>
      <c r="H1099" t="str">
        <f t="shared" si="21"/>
        <v/>
      </c>
      <c r="I1099" s="2" t="str">
        <f>IF(OR(AND(G1099&gt;=$D$19,G1099&lt;=$E$19),AND(G1099&gt;=$F$19,G1099&lt;=$G$19),AND(G1099&gt;=$H$19,G1099&lt;=$I$19),AND(G1099&gt;=$J$19,G1099&lt;=$K$19),AND(G1099&gt;=$L$19,G1099&lt;=$M$19),AND(G1099&gt;=$N$19,G1099&lt;=$O$19),AND(G1099&gt;=$P$19,G1099&lt;=$Q$19),AND(G1099&gt;=$R$19,G1099&lt;=$S$19),AND(G1099&gt;=$T$19,G1099&lt;=$U$19)),IF(COUNTIF(I735:I1098,"Plein traitement")=90,"Demi-traitement","Plein traitement"),IF(OR(AND(G1099&gt;=$D$8,G1099&lt;=$E$8),AND(G1099&gt;=$F$8,G1099&lt;=$G$8),AND(G1099&gt;=$H$8,G1099&lt;=$I$8),AND(G1099&gt;=$J$8,G1099&lt;=$K$8),AND(G1099&gt;=$L$8,G1099&lt;=$M$8),AND(G1099&gt;=$N$8,G1099&lt;=$O$8),AND(G1099&gt;=$P$8,G1099&lt;=$Q$8),AND(G1099&gt;=$R$8,G1099&lt;=$S$8),AND(G1099&gt;=$T$8,G1099&lt;=$U$8)),IF(COUNTIF($H$537:H1099,"CMO")&gt;90,"Demi-traitement","Plein traitement"),""))</f>
        <v/>
      </c>
    </row>
    <row r="1100" spans="7:9" x14ac:dyDescent="0.25">
      <c r="G1100" s="1">
        <v>43664</v>
      </c>
      <c r="H1100" t="str">
        <f t="shared" si="21"/>
        <v/>
      </c>
      <c r="I1100" s="2" t="str">
        <f>IF(OR(AND(G1100&gt;=$D$19,G1100&lt;=$E$19),AND(G1100&gt;=$F$19,G1100&lt;=$G$19),AND(G1100&gt;=$H$19,G1100&lt;=$I$19),AND(G1100&gt;=$J$19,G1100&lt;=$K$19),AND(G1100&gt;=$L$19,G1100&lt;=$M$19),AND(G1100&gt;=$N$19,G1100&lt;=$O$19),AND(G1100&gt;=$P$19,G1100&lt;=$Q$19),AND(G1100&gt;=$R$19,G1100&lt;=$S$19),AND(G1100&gt;=$T$19,G1100&lt;=$U$19)),IF(COUNTIF(I736:I1099,"Plein traitement")=90,"Demi-traitement","Plein traitement"),IF(OR(AND(G1100&gt;=$D$8,G1100&lt;=$E$8),AND(G1100&gt;=$F$8,G1100&lt;=$G$8),AND(G1100&gt;=$H$8,G1100&lt;=$I$8),AND(G1100&gt;=$J$8,G1100&lt;=$K$8),AND(G1100&gt;=$L$8,G1100&lt;=$M$8),AND(G1100&gt;=$N$8,G1100&lt;=$O$8),AND(G1100&gt;=$P$8,G1100&lt;=$Q$8),AND(G1100&gt;=$R$8,G1100&lt;=$S$8),AND(G1100&gt;=$T$8,G1100&lt;=$U$8)),IF(COUNTIF($H$537:H1100,"CMO")&gt;90,"Demi-traitement","Plein traitement"),""))</f>
        <v/>
      </c>
    </row>
    <row r="1101" spans="7:9" x14ac:dyDescent="0.25">
      <c r="G1101" s="1">
        <v>43665</v>
      </c>
      <c r="H1101" t="str">
        <f t="shared" si="21"/>
        <v/>
      </c>
      <c r="I1101" s="2" t="str">
        <f>IF(OR(AND(G1101&gt;=$D$19,G1101&lt;=$E$19),AND(G1101&gt;=$F$19,G1101&lt;=$G$19),AND(G1101&gt;=$H$19,G1101&lt;=$I$19),AND(G1101&gt;=$J$19,G1101&lt;=$K$19),AND(G1101&gt;=$L$19,G1101&lt;=$M$19),AND(G1101&gt;=$N$19,G1101&lt;=$O$19),AND(G1101&gt;=$P$19,G1101&lt;=$Q$19),AND(G1101&gt;=$R$19,G1101&lt;=$S$19),AND(G1101&gt;=$T$19,G1101&lt;=$U$19)),IF(COUNTIF(I737:I1100,"Plein traitement")=90,"Demi-traitement","Plein traitement"),IF(OR(AND(G1101&gt;=$D$8,G1101&lt;=$E$8),AND(G1101&gt;=$F$8,G1101&lt;=$G$8),AND(G1101&gt;=$H$8,G1101&lt;=$I$8),AND(G1101&gt;=$J$8,G1101&lt;=$K$8),AND(G1101&gt;=$L$8,G1101&lt;=$M$8),AND(G1101&gt;=$N$8,G1101&lt;=$O$8),AND(G1101&gt;=$P$8,G1101&lt;=$Q$8),AND(G1101&gt;=$R$8,G1101&lt;=$S$8),AND(G1101&gt;=$T$8,G1101&lt;=$U$8)),IF(COUNTIF($H$537:H1101,"CMO")&gt;90,"Demi-traitement","Plein traitement"),""))</f>
        <v/>
      </c>
    </row>
    <row r="1102" spans="7:9" x14ac:dyDescent="0.25">
      <c r="G1102" s="1">
        <v>43666</v>
      </c>
      <c r="H1102" t="str">
        <f t="shared" si="21"/>
        <v/>
      </c>
      <c r="I1102" s="2" t="str">
        <f>IF(OR(AND(G1102&gt;=$D$19,G1102&lt;=$E$19),AND(G1102&gt;=$F$19,G1102&lt;=$G$19),AND(G1102&gt;=$H$19,G1102&lt;=$I$19),AND(G1102&gt;=$J$19,G1102&lt;=$K$19),AND(G1102&gt;=$L$19,G1102&lt;=$M$19),AND(G1102&gt;=$N$19,G1102&lt;=$O$19),AND(G1102&gt;=$P$19,G1102&lt;=$Q$19),AND(G1102&gt;=$R$19,G1102&lt;=$S$19),AND(G1102&gt;=$T$19,G1102&lt;=$U$19)),IF(COUNTIF(I738:I1101,"Plein traitement")=90,"Demi-traitement","Plein traitement"),IF(OR(AND(G1102&gt;=$D$8,G1102&lt;=$E$8),AND(G1102&gt;=$F$8,G1102&lt;=$G$8),AND(G1102&gt;=$H$8,G1102&lt;=$I$8),AND(G1102&gt;=$J$8,G1102&lt;=$K$8),AND(G1102&gt;=$L$8,G1102&lt;=$M$8),AND(G1102&gt;=$N$8,G1102&lt;=$O$8),AND(G1102&gt;=$P$8,G1102&lt;=$Q$8),AND(G1102&gt;=$R$8,G1102&lt;=$S$8),AND(G1102&gt;=$T$8,G1102&lt;=$U$8)),IF(COUNTIF($H$537:H1102,"CMO")&gt;90,"Demi-traitement","Plein traitement"),""))</f>
        <v/>
      </c>
    </row>
    <row r="1103" spans="7:9" x14ac:dyDescent="0.25">
      <c r="G1103" s="1">
        <v>43667</v>
      </c>
      <c r="H1103" t="str">
        <f t="shared" si="21"/>
        <v/>
      </c>
      <c r="I1103" s="2" t="str">
        <f>IF(OR(AND(G1103&gt;=$D$19,G1103&lt;=$E$19),AND(G1103&gt;=$F$19,G1103&lt;=$G$19),AND(G1103&gt;=$H$19,G1103&lt;=$I$19),AND(G1103&gt;=$J$19,G1103&lt;=$K$19),AND(G1103&gt;=$L$19,G1103&lt;=$M$19),AND(G1103&gt;=$N$19,G1103&lt;=$O$19),AND(G1103&gt;=$P$19,G1103&lt;=$Q$19),AND(G1103&gt;=$R$19,G1103&lt;=$S$19),AND(G1103&gt;=$T$19,G1103&lt;=$U$19)),IF(COUNTIF(I739:I1102,"Plein traitement")=90,"Demi-traitement","Plein traitement"),IF(OR(AND(G1103&gt;=$D$8,G1103&lt;=$E$8),AND(G1103&gt;=$F$8,G1103&lt;=$G$8),AND(G1103&gt;=$H$8,G1103&lt;=$I$8),AND(G1103&gt;=$J$8,G1103&lt;=$K$8),AND(G1103&gt;=$L$8,G1103&lt;=$M$8),AND(G1103&gt;=$N$8,G1103&lt;=$O$8),AND(G1103&gt;=$P$8,G1103&lt;=$Q$8),AND(G1103&gt;=$R$8,G1103&lt;=$S$8),AND(G1103&gt;=$T$8,G1103&lt;=$U$8)),IF(COUNTIF($H$537:H1103,"CMO")&gt;90,"Demi-traitement","Plein traitement"),""))</f>
        <v/>
      </c>
    </row>
    <row r="1104" spans="7:9" x14ac:dyDescent="0.25">
      <c r="G1104" s="1">
        <v>43668</v>
      </c>
      <c r="H1104" t="str">
        <f t="shared" si="21"/>
        <v/>
      </c>
      <c r="I1104" s="2" t="str">
        <f>IF(OR(AND(G1104&gt;=$D$19,G1104&lt;=$E$19),AND(G1104&gt;=$F$19,G1104&lt;=$G$19),AND(G1104&gt;=$H$19,G1104&lt;=$I$19),AND(G1104&gt;=$J$19,G1104&lt;=$K$19),AND(G1104&gt;=$L$19,G1104&lt;=$M$19),AND(G1104&gt;=$N$19,G1104&lt;=$O$19),AND(G1104&gt;=$P$19,G1104&lt;=$Q$19),AND(G1104&gt;=$R$19,G1104&lt;=$S$19),AND(G1104&gt;=$T$19,G1104&lt;=$U$19)),IF(COUNTIF(I740:I1103,"Plein traitement")=90,"Demi-traitement","Plein traitement"),IF(OR(AND(G1104&gt;=$D$8,G1104&lt;=$E$8),AND(G1104&gt;=$F$8,G1104&lt;=$G$8),AND(G1104&gt;=$H$8,G1104&lt;=$I$8),AND(G1104&gt;=$J$8,G1104&lt;=$K$8),AND(G1104&gt;=$L$8,G1104&lt;=$M$8),AND(G1104&gt;=$N$8,G1104&lt;=$O$8),AND(G1104&gt;=$P$8,G1104&lt;=$Q$8),AND(G1104&gt;=$R$8,G1104&lt;=$S$8),AND(G1104&gt;=$T$8,G1104&lt;=$U$8)),IF(COUNTIF($H$537:H1104,"CMO")&gt;90,"Demi-traitement","Plein traitement"),""))</f>
        <v/>
      </c>
    </row>
    <row r="1105" spans="7:9" x14ac:dyDescent="0.25">
      <c r="G1105" s="1">
        <v>43669</v>
      </c>
      <c r="H1105" t="str">
        <f t="shared" si="21"/>
        <v/>
      </c>
      <c r="I1105" s="2" t="str">
        <f>IF(OR(AND(G1105&gt;=$D$19,G1105&lt;=$E$19),AND(G1105&gt;=$F$19,G1105&lt;=$G$19),AND(G1105&gt;=$H$19,G1105&lt;=$I$19),AND(G1105&gt;=$J$19,G1105&lt;=$K$19),AND(G1105&gt;=$L$19,G1105&lt;=$M$19),AND(G1105&gt;=$N$19,G1105&lt;=$O$19),AND(G1105&gt;=$P$19,G1105&lt;=$Q$19),AND(G1105&gt;=$R$19,G1105&lt;=$S$19),AND(G1105&gt;=$T$19,G1105&lt;=$U$19)),IF(COUNTIF(I741:I1104,"Plein traitement")=90,"Demi-traitement","Plein traitement"),IF(OR(AND(G1105&gt;=$D$8,G1105&lt;=$E$8),AND(G1105&gt;=$F$8,G1105&lt;=$G$8),AND(G1105&gt;=$H$8,G1105&lt;=$I$8),AND(G1105&gt;=$J$8,G1105&lt;=$K$8),AND(G1105&gt;=$L$8,G1105&lt;=$M$8),AND(G1105&gt;=$N$8,G1105&lt;=$O$8),AND(G1105&gt;=$P$8,G1105&lt;=$Q$8),AND(G1105&gt;=$R$8,G1105&lt;=$S$8),AND(G1105&gt;=$T$8,G1105&lt;=$U$8)),IF(COUNTIF($H$537:H1105,"CMO")&gt;90,"Demi-traitement","Plein traitement"),""))</f>
        <v/>
      </c>
    </row>
    <row r="1106" spans="7:9" x14ac:dyDescent="0.25">
      <c r="G1106" s="1">
        <v>43670</v>
      </c>
      <c r="H1106" t="str">
        <f t="shared" si="21"/>
        <v/>
      </c>
      <c r="I1106" s="2" t="str">
        <f>IF(OR(AND(G1106&gt;=$D$19,G1106&lt;=$E$19),AND(G1106&gt;=$F$19,G1106&lt;=$G$19),AND(G1106&gt;=$H$19,G1106&lt;=$I$19),AND(G1106&gt;=$J$19,G1106&lt;=$K$19),AND(G1106&gt;=$L$19,G1106&lt;=$M$19),AND(G1106&gt;=$N$19,G1106&lt;=$O$19),AND(G1106&gt;=$P$19,G1106&lt;=$Q$19),AND(G1106&gt;=$R$19,G1106&lt;=$S$19),AND(G1106&gt;=$T$19,G1106&lt;=$U$19)),IF(COUNTIF(I742:I1105,"Plein traitement")=90,"Demi-traitement","Plein traitement"),IF(OR(AND(G1106&gt;=$D$8,G1106&lt;=$E$8),AND(G1106&gt;=$F$8,G1106&lt;=$G$8),AND(G1106&gt;=$H$8,G1106&lt;=$I$8),AND(G1106&gt;=$J$8,G1106&lt;=$K$8),AND(G1106&gt;=$L$8,G1106&lt;=$M$8),AND(G1106&gt;=$N$8,G1106&lt;=$O$8),AND(G1106&gt;=$P$8,G1106&lt;=$Q$8),AND(G1106&gt;=$R$8,G1106&lt;=$S$8),AND(G1106&gt;=$T$8,G1106&lt;=$U$8)),IF(COUNTIF($H$537:H1106,"CMO")&gt;90,"Demi-traitement","Plein traitement"),""))</f>
        <v/>
      </c>
    </row>
    <row r="1107" spans="7:9" x14ac:dyDescent="0.25">
      <c r="G1107" s="1">
        <v>43671</v>
      </c>
      <c r="H1107" t="str">
        <f t="shared" si="21"/>
        <v/>
      </c>
      <c r="I1107" s="2" t="str">
        <f>IF(OR(AND(G1107&gt;=$D$19,G1107&lt;=$E$19),AND(G1107&gt;=$F$19,G1107&lt;=$G$19),AND(G1107&gt;=$H$19,G1107&lt;=$I$19),AND(G1107&gt;=$J$19,G1107&lt;=$K$19),AND(G1107&gt;=$L$19,G1107&lt;=$M$19),AND(G1107&gt;=$N$19,G1107&lt;=$O$19),AND(G1107&gt;=$P$19,G1107&lt;=$Q$19),AND(G1107&gt;=$R$19,G1107&lt;=$S$19),AND(G1107&gt;=$T$19,G1107&lt;=$U$19)),IF(COUNTIF(I743:I1106,"Plein traitement")=90,"Demi-traitement","Plein traitement"),IF(OR(AND(G1107&gt;=$D$8,G1107&lt;=$E$8),AND(G1107&gt;=$F$8,G1107&lt;=$G$8),AND(G1107&gt;=$H$8,G1107&lt;=$I$8),AND(G1107&gt;=$J$8,G1107&lt;=$K$8),AND(G1107&gt;=$L$8,G1107&lt;=$M$8),AND(G1107&gt;=$N$8,G1107&lt;=$O$8),AND(G1107&gt;=$P$8,G1107&lt;=$Q$8),AND(G1107&gt;=$R$8,G1107&lt;=$S$8),AND(G1107&gt;=$T$8,G1107&lt;=$U$8)),IF(COUNTIF($H$537:H1107,"CMO")&gt;90,"Demi-traitement","Plein traitement"),""))</f>
        <v/>
      </c>
    </row>
    <row r="1108" spans="7:9" x14ac:dyDescent="0.25">
      <c r="G1108" s="1">
        <v>43672</v>
      </c>
      <c r="H1108" t="str">
        <f t="shared" si="21"/>
        <v/>
      </c>
      <c r="I1108" s="2" t="str">
        <f>IF(OR(AND(G1108&gt;=$D$19,G1108&lt;=$E$19),AND(G1108&gt;=$F$19,G1108&lt;=$G$19),AND(G1108&gt;=$H$19,G1108&lt;=$I$19),AND(G1108&gt;=$J$19,G1108&lt;=$K$19),AND(G1108&gt;=$L$19,G1108&lt;=$M$19),AND(G1108&gt;=$N$19,G1108&lt;=$O$19),AND(G1108&gt;=$P$19,G1108&lt;=$Q$19),AND(G1108&gt;=$R$19,G1108&lt;=$S$19),AND(G1108&gt;=$T$19,G1108&lt;=$U$19)),IF(COUNTIF(I744:I1107,"Plein traitement")=90,"Demi-traitement","Plein traitement"),IF(OR(AND(G1108&gt;=$D$8,G1108&lt;=$E$8),AND(G1108&gt;=$F$8,G1108&lt;=$G$8),AND(G1108&gt;=$H$8,G1108&lt;=$I$8),AND(G1108&gt;=$J$8,G1108&lt;=$K$8),AND(G1108&gt;=$L$8,G1108&lt;=$M$8),AND(G1108&gt;=$N$8,G1108&lt;=$O$8),AND(G1108&gt;=$P$8,G1108&lt;=$Q$8),AND(G1108&gt;=$R$8,G1108&lt;=$S$8),AND(G1108&gt;=$T$8,G1108&lt;=$U$8)),IF(COUNTIF($H$537:H1108,"CMO")&gt;90,"Demi-traitement","Plein traitement"),""))</f>
        <v/>
      </c>
    </row>
    <row r="1109" spans="7:9" x14ac:dyDescent="0.25">
      <c r="G1109" s="1">
        <v>43673</v>
      </c>
      <c r="H1109" t="str">
        <f t="shared" si="21"/>
        <v/>
      </c>
      <c r="I1109" s="2" t="str">
        <f>IF(OR(AND(G1109&gt;=$D$19,G1109&lt;=$E$19),AND(G1109&gt;=$F$19,G1109&lt;=$G$19),AND(G1109&gt;=$H$19,G1109&lt;=$I$19),AND(G1109&gt;=$J$19,G1109&lt;=$K$19),AND(G1109&gt;=$L$19,G1109&lt;=$M$19),AND(G1109&gt;=$N$19,G1109&lt;=$O$19),AND(G1109&gt;=$P$19,G1109&lt;=$Q$19),AND(G1109&gt;=$R$19,G1109&lt;=$S$19),AND(G1109&gt;=$T$19,G1109&lt;=$U$19)),IF(COUNTIF(I745:I1108,"Plein traitement")=90,"Demi-traitement","Plein traitement"),IF(OR(AND(G1109&gt;=$D$8,G1109&lt;=$E$8),AND(G1109&gt;=$F$8,G1109&lt;=$G$8),AND(G1109&gt;=$H$8,G1109&lt;=$I$8),AND(G1109&gt;=$J$8,G1109&lt;=$K$8),AND(G1109&gt;=$L$8,G1109&lt;=$M$8),AND(G1109&gt;=$N$8,G1109&lt;=$O$8),AND(G1109&gt;=$P$8,G1109&lt;=$Q$8),AND(G1109&gt;=$R$8,G1109&lt;=$S$8),AND(G1109&gt;=$T$8,G1109&lt;=$U$8)),IF(COUNTIF($H$537:H1109,"CMO")&gt;90,"Demi-traitement","Plein traitement"),""))</f>
        <v/>
      </c>
    </row>
    <row r="1110" spans="7:9" x14ac:dyDescent="0.25">
      <c r="G1110" s="1">
        <v>43674</v>
      </c>
      <c r="H1110" t="str">
        <f t="shared" si="21"/>
        <v/>
      </c>
      <c r="I1110" s="2" t="str">
        <f>IF(OR(AND(G1110&gt;=$D$19,G1110&lt;=$E$19),AND(G1110&gt;=$F$19,G1110&lt;=$G$19),AND(G1110&gt;=$H$19,G1110&lt;=$I$19),AND(G1110&gt;=$J$19,G1110&lt;=$K$19),AND(G1110&gt;=$L$19,G1110&lt;=$M$19),AND(G1110&gt;=$N$19,G1110&lt;=$O$19),AND(G1110&gt;=$P$19,G1110&lt;=$Q$19),AND(G1110&gt;=$R$19,G1110&lt;=$S$19),AND(G1110&gt;=$T$19,G1110&lt;=$U$19)),IF(COUNTIF(I746:I1109,"Plein traitement")=90,"Demi-traitement","Plein traitement"),IF(OR(AND(G1110&gt;=$D$8,G1110&lt;=$E$8),AND(G1110&gt;=$F$8,G1110&lt;=$G$8),AND(G1110&gt;=$H$8,G1110&lt;=$I$8),AND(G1110&gt;=$J$8,G1110&lt;=$K$8),AND(G1110&gt;=$L$8,G1110&lt;=$M$8),AND(G1110&gt;=$N$8,G1110&lt;=$O$8),AND(G1110&gt;=$P$8,G1110&lt;=$Q$8),AND(G1110&gt;=$R$8,G1110&lt;=$S$8),AND(G1110&gt;=$T$8,G1110&lt;=$U$8)),IF(COUNTIF($H$537:H1110,"CMO")&gt;90,"Demi-traitement","Plein traitement"),""))</f>
        <v/>
      </c>
    </row>
    <row r="1111" spans="7:9" x14ac:dyDescent="0.25">
      <c r="G1111" s="1">
        <v>43675</v>
      </c>
      <c r="H1111" t="str">
        <f t="shared" si="21"/>
        <v/>
      </c>
      <c r="I1111" s="2" t="str">
        <f>IF(OR(AND(G1111&gt;=$D$19,G1111&lt;=$E$19),AND(G1111&gt;=$F$19,G1111&lt;=$G$19),AND(G1111&gt;=$H$19,G1111&lt;=$I$19),AND(G1111&gt;=$J$19,G1111&lt;=$K$19),AND(G1111&gt;=$L$19,G1111&lt;=$M$19),AND(G1111&gt;=$N$19,G1111&lt;=$O$19),AND(G1111&gt;=$P$19,G1111&lt;=$Q$19),AND(G1111&gt;=$R$19,G1111&lt;=$S$19),AND(G1111&gt;=$T$19,G1111&lt;=$U$19)),IF(COUNTIF(I747:I1110,"Plein traitement")=90,"Demi-traitement","Plein traitement"),IF(OR(AND(G1111&gt;=$D$8,G1111&lt;=$E$8),AND(G1111&gt;=$F$8,G1111&lt;=$G$8),AND(G1111&gt;=$H$8,G1111&lt;=$I$8),AND(G1111&gt;=$J$8,G1111&lt;=$K$8),AND(G1111&gt;=$L$8,G1111&lt;=$M$8),AND(G1111&gt;=$N$8,G1111&lt;=$O$8),AND(G1111&gt;=$P$8,G1111&lt;=$Q$8),AND(G1111&gt;=$R$8,G1111&lt;=$S$8),AND(G1111&gt;=$T$8,G1111&lt;=$U$8)),IF(COUNTIF($H$537:H1111,"CMO")&gt;90,"Demi-traitement","Plein traitement"),""))</f>
        <v/>
      </c>
    </row>
    <row r="1112" spans="7:9" x14ac:dyDescent="0.25">
      <c r="G1112" s="1">
        <v>43676</v>
      </c>
      <c r="H1112" t="str">
        <f t="shared" si="21"/>
        <v/>
      </c>
      <c r="I1112" s="2" t="str">
        <f>IF(OR(AND(G1112&gt;=$D$19,G1112&lt;=$E$19),AND(G1112&gt;=$F$19,G1112&lt;=$G$19),AND(G1112&gt;=$H$19,G1112&lt;=$I$19),AND(G1112&gt;=$J$19,G1112&lt;=$K$19),AND(G1112&gt;=$L$19,G1112&lt;=$M$19),AND(G1112&gt;=$N$19,G1112&lt;=$O$19),AND(G1112&gt;=$P$19,G1112&lt;=$Q$19),AND(G1112&gt;=$R$19,G1112&lt;=$S$19),AND(G1112&gt;=$T$19,G1112&lt;=$U$19)),IF(COUNTIF(I748:I1111,"Plein traitement")=90,"Demi-traitement","Plein traitement"),IF(OR(AND(G1112&gt;=$D$8,G1112&lt;=$E$8),AND(G1112&gt;=$F$8,G1112&lt;=$G$8),AND(G1112&gt;=$H$8,G1112&lt;=$I$8),AND(G1112&gt;=$J$8,G1112&lt;=$K$8),AND(G1112&gt;=$L$8,G1112&lt;=$M$8),AND(G1112&gt;=$N$8,G1112&lt;=$O$8),AND(G1112&gt;=$P$8,G1112&lt;=$Q$8),AND(G1112&gt;=$R$8,G1112&lt;=$S$8),AND(G1112&gt;=$T$8,G1112&lt;=$U$8)),IF(COUNTIF($H$537:H1112,"CMO")&gt;90,"Demi-traitement","Plein traitement"),""))</f>
        <v/>
      </c>
    </row>
    <row r="1113" spans="7:9" x14ac:dyDescent="0.25">
      <c r="G1113" s="1">
        <v>43677</v>
      </c>
      <c r="H1113" t="str">
        <f t="shared" si="21"/>
        <v/>
      </c>
      <c r="I1113" s="2" t="str">
        <f>IF(OR(AND(G1113&gt;=$D$19,G1113&lt;=$E$19),AND(G1113&gt;=$F$19,G1113&lt;=$G$19),AND(G1113&gt;=$H$19,G1113&lt;=$I$19),AND(G1113&gt;=$J$19,G1113&lt;=$K$19),AND(G1113&gt;=$L$19,G1113&lt;=$M$19),AND(G1113&gt;=$N$19,G1113&lt;=$O$19),AND(G1113&gt;=$P$19,G1113&lt;=$Q$19),AND(G1113&gt;=$R$19,G1113&lt;=$S$19),AND(G1113&gt;=$T$19,G1113&lt;=$U$19)),IF(COUNTIF(I749:I1112,"Plein traitement")=90,"Demi-traitement","Plein traitement"),IF(OR(AND(G1113&gt;=$D$8,G1113&lt;=$E$8),AND(G1113&gt;=$F$8,G1113&lt;=$G$8),AND(G1113&gt;=$H$8,G1113&lt;=$I$8),AND(G1113&gt;=$J$8,G1113&lt;=$K$8),AND(G1113&gt;=$L$8,G1113&lt;=$M$8),AND(G1113&gt;=$N$8,G1113&lt;=$O$8),AND(G1113&gt;=$P$8,G1113&lt;=$Q$8),AND(G1113&gt;=$R$8,G1113&lt;=$S$8),AND(G1113&gt;=$T$8,G1113&lt;=$U$8)),IF(COUNTIF($H$537:H1113,"CMO")&gt;90,"Demi-traitement","Plein traitement"),""))</f>
        <v/>
      </c>
    </row>
    <row r="1114" spans="7:9" x14ac:dyDescent="0.25">
      <c r="G1114" s="1">
        <v>43678</v>
      </c>
      <c r="H1114" t="str">
        <f t="shared" si="21"/>
        <v/>
      </c>
      <c r="I1114" s="2" t="str">
        <f>IF(OR(AND(G1114&gt;=$D$19,G1114&lt;=$E$19),AND(G1114&gt;=$F$19,G1114&lt;=$G$19),AND(G1114&gt;=$H$19,G1114&lt;=$I$19),AND(G1114&gt;=$J$19,G1114&lt;=$K$19),AND(G1114&gt;=$L$19,G1114&lt;=$M$19),AND(G1114&gt;=$N$19,G1114&lt;=$O$19),AND(G1114&gt;=$P$19,G1114&lt;=$Q$19),AND(G1114&gt;=$R$19,G1114&lt;=$S$19),AND(G1114&gt;=$T$19,G1114&lt;=$U$19)),IF(COUNTIF(I750:I1113,"Plein traitement")=90,"Demi-traitement","Plein traitement"),IF(OR(AND(G1114&gt;=$D$8,G1114&lt;=$E$8),AND(G1114&gt;=$F$8,G1114&lt;=$G$8),AND(G1114&gt;=$H$8,G1114&lt;=$I$8),AND(G1114&gt;=$J$8,G1114&lt;=$K$8),AND(G1114&gt;=$L$8,G1114&lt;=$M$8),AND(G1114&gt;=$N$8,G1114&lt;=$O$8),AND(G1114&gt;=$P$8,G1114&lt;=$Q$8),AND(G1114&gt;=$R$8,G1114&lt;=$S$8),AND(G1114&gt;=$T$8,G1114&lt;=$U$8)),IF(COUNTIF($H$537:H1114,"CMO")&gt;90,"Demi-traitement","Plein traitement"),""))</f>
        <v/>
      </c>
    </row>
    <row r="1115" spans="7:9" x14ac:dyDescent="0.25">
      <c r="G1115" s="1">
        <v>43679</v>
      </c>
      <c r="H1115" t="str">
        <f t="shared" si="21"/>
        <v/>
      </c>
      <c r="I1115" s="2" t="str">
        <f>IF(OR(AND(G1115&gt;=$D$19,G1115&lt;=$E$19),AND(G1115&gt;=$F$19,G1115&lt;=$G$19),AND(G1115&gt;=$H$19,G1115&lt;=$I$19),AND(G1115&gt;=$J$19,G1115&lt;=$K$19),AND(G1115&gt;=$L$19,G1115&lt;=$M$19),AND(G1115&gt;=$N$19,G1115&lt;=$O$19),AND(G1115&gt;=$P$19,G1115&lt;=$Q$19),AND(G1115&gt;=$R$19,G1115&lt;=$S$19),AND(G1115&gt;=$T$19,G1115&lt;=$U$19)),IF(COUNTIF(I751:I1114,"Plein traitement")=90,"Demi-traitement","Plein traitement"),IF(OR(AND(G1115&gt;=$D$8,G1115&lt;=$E$8),AND(G1115&gt;=$F$8,G1115&lt;=$G$8),AND(G1115&gt;=$H$8,G1115&lt;=$I$8),AND(G1115&gt;=$J$8,G1115&lt;=$K$8),AND(G1115&gt;=$L$8,G1115&lt;=$M$8),AND(G1115&gt;=$N$8,G1115&lt;=$O$8),AND(G1115&gt;=$P$8,G1115&lt;=$Q$8),AND(G1115&gt;=$R$8,G1115&lt;=$S$8),AND(G1115&gt;=$T$8,G1115&lt;=$U$8)),IF(COUNTIF($H$537:H1115,"CMO")&gt;90,"Demi-traitement","Plein traitement"),""))</f>
        <v/>
      </c>
    </row>
    <row r="1116" spans="7:9" x14ac:dyDescent="0.25">
      <c r="G1116" s="1">
        <v>43680</v>
      </c>
      <c r="H1116" t="str">
        <f t="shared" si="21"/>
        <v/>
      </c>
      <c r="I1116" s="2" t="str">
        <f>IF(OR(AND(G1116&gt;=$D$19,G1116&lt;=$E$19),AND(G1116&gt;=$F$19,G1116&lt;=$G$19),AND(G1116&gt;=$H$19,G1116&lt;=$I$19),AND(G1116&gt;=$J$19,G1116&lt;=$K$19),AND(G1116&gt;=$L$19,G1116&lt;=$M$19),AND(G1116&gt;=$N$19,G1116&lt;=$O$19),AND(G1116&gt;=$P$19,G1116&lt;=$Q$19),AND(G1116&gt;=$R$19,G1116&lt;=$S$19),AND(G1116&gt;=$T$19,G1116&lt;=$U$19)),IF(COUNTIF(I752:I1115,"Plein traitement")=90,"Demi-traitement","Plein traitement"),IF(OR(AND(G1116&gt;=$D$8,G1116&lt;=$E$8),AND(G1116&gt;=$F$8,G1116&lt;=$G$8),AND(G1116&gt;=$H$8,G1116&lt;=$I$8),AND(G1116&gt;=$J$8,G1116&lt;=$K$8),AND(G1116&gt;=$L$8,G1116&lt;=$M$8),AND(G1116&gt;=$N$8,G1116&lt;=$O$8),AND(G1116&gt;=$P$8,G1116&lt;=$Q$8),AND(G1116&gt;=$R$8,G1116&lt;=$S$8),AND(G1116&gt;=$T$8,G1116&lt;=$U$8)),IF(COUNTIF($H$537:H1116,"CMO")&gt;90,"Demi-traitement","Plein traitement"),""))</f>
        <v/>
      </c>
    </row>
    <row r="1117" spans="7:9" x14ac:dyDescent="0.25">
      <c r="G1117" s="1">
        <v>43681</v>
      </c>
      <c r="H1117" t="str">
        <f t="shared" si="21"/>
        <v/>
      </c>
      <c r="I1117" s="2" t="str">
        <f>IF(OR(AND(G1117&gt;=$D$19,G1117&lt;=$E$19),AND(G1117&gt;=$F$19,G1117&lt;=$G$19),AND(G1117&gt;=$H$19,G1117&lt;=$I$19),AND(G1117&gt;=$J$19,G1117&lt;=$K$19),AND(G1117&gt;=$L$19,G1117&lt;=$M$19),AND(G1117&gt;=$N$19,G1117&lt;=$O$19),AND(G1117&gt;=$P$19,G1117&lt;=$Q$19),AND(G1117&gt;=$R$19,G1117&lt;=$S$19),AND(G1117&gt;=$T$19,G1117&lt;=$U$19)),IF(COUNTIF(I753:I1116,"Plein traitement")=90,"Demi-traitement","Plein traitement"),IF(OR(AND(G1117&gt;=$D$8,G1117&lt;=$E$8),AND(G1117&gt;=$F$8,G1117&lt;=$G$8),AND(G1117&gt;=$H$8,G1117&lt;=$I$8),AND(G1117&gt;=$J$8,G1117&lt;=$K$8),AND(G1117&gt;=$L$8,G1117&lt;=$M$8),AND(G1117&gt;=$N$8,G1117&lt;=$O$8),AND(G1117&gt;=$P$8,G1117&lt;=$Q$8),AND(G1117&gt;=$R$8,G1117&lt;=$S$8),AND(G1117&gt;=$T$8,G1117&lt;=$U$8)),IF(COUNTIF($H$537:H1117,"CMO")&gt;90,"Demi-traitement","Plein traitement"),""))</f>
        <v/>
      </c>
    </row>
    <row r="1118" spans="7:9" x14ac:dyDescent="0.25">
      <c r="G1118" s="1">
        <v>43682</v>
      </c>
      <c r="H1118" t="str">
        <f t="shared" si="21"/>
        <v/>
      </c>
      <c r="I1118" s="2" t="str">
        <f>IF(OR(AND(G1118&gt;=$D$19,G1118&lt;=$E$19),AND(G1118&gt;=$F$19,G1118&lt;=$G$19),AND(G1118&gt;=$H$19,G1118&lt;=$I$19),AND(G1118&gt;=$J$19,G1118&lt;=$K$19),AND(G1118&gt;=$L$19,G1118&lt;=$M$19),AND(G1118&gt;=$N$19,G1118&lt;=$O$19),AND(G1118&gt;=$P$19,G1118&lt;=$Q$19),AND(G1118&gt;=$R$19,G1118&lt;=$S$19),AND(G1118&gt;=$T$19,G1118&lt;=$U$19)),IF(COUNTIF(I754:I1117,"Plein traitement")=90,"Demi-traitement","Plein traitement"),IF(OR(AND(G1118&gt;=$D$8,G1118&lt;=$E$8),AND(G1118&gt;=$F$8,G1118&lt;=$G$8),AND(G1118&gt;=$H$8,G1118&lt;=$I$8),AND(G1118&gt;=$J$8,G1118&lt;=$K$8),AND(G1118&gt;=$L$8,G1118&lt;=$M$8),AND(G1118&gt;=$N$8,G1118&lt;=$O$8),AND(G1118&gt;=$P$8,G1118&lt;=$Q$8),AND(G1118&gt;=$R$8,G1118&lt;=$S$8),AND(G1118&gt;=$T$8,G1118&lt;=$U$8)),IF(COUNTIF($H$537:H1118,"CMO")&gt;90,"Demi-traitement","Plein traitement"),""))</f>
        <v/>
      </c>
    </row>
    <row r="1119" spans="7:9" x14ac:dyDescent="0.25">
      <c r="G1119" s="1">
        <v>43683</v>
      </c>
      <c r="H1119" t="str">
        <f t="shared" si="21"/>
        <v/>
      </c>
      <c r="I1119" s="2" t="str">
        <f>IF(OR(AND(G1119&gt;=$D$19,G1119&lt;=$E$19),AND(G1119&gt;=$F$19,G1119&lt;=$G$19),AND(G1119&gt;=$H$19,G1119&lt;=$I$19),AND(G1119&gt;=$J$19,G1119&lt;=$K$19),AND(G1119&gt;=$L$19,G1119&lt;=$M$19),AND(G1119&gt;=$N$19,G1119&lt;=$O$19),AND(G1119&gt;=$P$19,G1119&lt;=$Q$19),AND(G1119&gt;=$R$19,G1119&lt;=$S$19),AND(G1119&gt;=$T$19,G1119&lt;=$U$19)),IF(COUNTIF(I755:I1118,"Plein traitement")=90,"Demi-traitement","Plein traitement"),IF(OR(AND(G1119&gt;=$D$8,G1119&lt;=$E$8),AND(G1119&gt;=$F$8,G1119&lt;=$G$8),AND(G1119&gt;=$H$8,G1119&lt;=$I$8),AND(G1119&gt;=$J$8,G1119&lt;=$K$8),AND(G1119&gt;=$L$8,G1119&lt;=$M$8),AND(G1119&gt;=$N$8,G1119&lt;=$O$8),AND(G1119&gt;=$P$8,G1119&lt;=$Q$8),AND(G1119&gt;=$R$8,G1119&lt;=$S$8),AND(G1119&gt;=$T$8,G1119&lt;=$U$8)),IF(COUNTIF($H$537:H1119,"CMO")&gt;90,"Demi-traitement","Plein traitement"),""))</f>
        <v/>
      </c>
    </row>
    <row r="1120" spans="7:9" x14ac:dyDescent="0.25">
      <c r="G1120" s="1">
        <v>43684</v>
      </c>
      <c r="H1120" t="str">
        <f t="shared" si="21"/>
        <v/>
      </c>
      <c r="I1120" s="2" t="str">
        <f>IF(OR(AND(G1120&gt;=$D$19,G1120&lt;=$E$19),AND(G1120&gt;=$F$19,G1120&lt;=$G$19),AND(G1120&gt;=$H$19,G1120&lt;=$I$19),AND(G1120&gt;=$J$19,G1120&lt;=$K$19),AND(G1120&gt;=$L$19,G1120&lt;=$M$19),AND(G1120&gt;=$N$19,G1120&lt;=$O$19),AND(G1120&gt;=$P$19,G1120&lt;=$Q$19),AND(G1120&gt;=$R$19,G1120&lt;=$S$19),AND(G1120&gt;=$T$19,G1120&lt;=$U$19)),IF(COUNTIF(I756:I1119,"Plein traitement")=90,"Demi-traitement","Plein traitement"),IF(OR(AND(G1120&gt;=$D$8,G1120&lt;=$E$8),AND(G1120&gt;=$F$8,G1120&lt;=$G$8),AND(G1120&gt;=$H$8,G1120&lt;=$I$8),AND(G1120&gt;=$J$8,G1120&lt;=$K$8),AND(G1120&gt;=$L$8,G1120&lt;=$M$8),AND(G1120&gt;=$N$8,G1120&lt;=$O$8),AND(G1120&gt;=$P$8,G1120&lt;=$Q$8),AND(G1120&gt;=$R$8,G1120&lt;=$S$8),AND(G1120&gt;=$T$8,G1120&lt;=$U$8)),IF(COUNTIF($H$537:H1120,"CMO")&gt;90,"Demi-traitement","Plein traitement"),""))</f>
        <v/>
      </c>
    </row>
    <row r="1121" spans="7:9" x14ac:dyDescent="0.25">
      <c r="G1121" s="1">
        <v>43685</v>
      </c>
      <c r="H1121" t="str">
        <f t="shared" si="21"/>
        <v/>
      </c>
      <c r="I1121" s="2" t="str">
        <f>IF(OR(AND(G1121&gt;=$D$19,G1121&lt;=$E$19),AND(G1121&gt;=$F$19,G1121&lt;=$G$19),AND(G1121&gt;=$H$19,G1121&lt;=$I$19),AND(G1121&gt;=$J$19,G1121&lt;=$K$19),AND(G1121&gt;=$L$19,G1121&lt;=$M$19),AND(G1121&gt;=$N$19,G1121&lt;=$O$19),AND(G1121&gt;=$P$19,G1121&lt;=$Q$19),AND(G1121&gt;=$R$19,G1121&lt;=$S$19),AND(G1121&gt;=$T$19,G1121&lt;=$U$19)),IF(COUNTIF(I757:I1120,"Plein traitement")=90,"Demi-traitement","Plein traitement"),IF(OR(AND(G1121&gt;=$D$8,G1121&lt;=$E$8),AND(G1121&gt;=$F$8,G1121&lt;=$G$8),AND(G1121&gt;=$H$8,G1121&lt;=$I$8),AND(G1121&gt;=$J$8,G1121&lt;=$K$8),AND(G1121&gt;=$L$8,G1121&lt;=$M$8),AND(G1121&gt;=$N$8,G1121&lt;=$O$8),AND(G1121&gt;=$P$8,G1121&lt;=$Q$8),AND(G1121&gt;=$R$8,G1121&lt;=$S$8),AND(G1121&gt;=$T$8,G1121&lt;=$U$8)),IF(COUNTIF($H$537:H1121,"CMO")&gt;90,"Demi-traitement","Plein traitement"),""))</f>
        <v/>
      </c>
    </row>
    <row r="1122" spans="7:9" x14ac:dyDescent="0.25">
      <c r="G1122" s="1">
        <v>43686</v>
      </c>
      <c r="H1122" t="str">
        <f t="shared" si="21"/>
        <v/>
      </c>
      <c r="I1122" s="2" t="str">
        <f>IF(OR(AND(G1122&gt;=$D$19,G1122&lt;=$E$19),AND(G1122&gt;=$F$19,G1122&lt;=$G$19),AND(G1122&gt;=$H$19,G1122&lt;=$I$19),AND(G1122&gt;=$J$19,G1122&lt;=$K$19),AND(G1122&gt;=$L$19,G1122&lt;=$M$19),AND(G1122&gt;=$N$19,G1122&lt;=$O$19),AND(G1122&gt;=$P$19,G1122&lt;=$Q$19),AND(G1122&gt;=$R$19,G1122&lt;=$S$19),AND(G1122&gt;=$T$19,G1122&lt;=$U$19)),IF(COUNTIF(I758:I1121,"Plein traitement")=90,"Demi-traitement","Plein traitement"),IF(OR(AND(G1122&gt;=$D$8,G1122&lt;=$E$8),AND(G1122&gt;=$F$8,G1122&lt;=$G$8),AND(G1122&gt;=$H$8,G1122&lt;=$I$8),AND(G1122&gt;=$J$8,G1122&lt;=$K$8),AND(G1122&gt;=$L$8,G1122&lt;=$M$8),AND(G1122&gt;=$N$8,G1122&lt;=$O$8),AND(G1122&gt;=$P$8,G1122&lt;=$Q$8),AND(G1122&gt;=$R$8,G1122&lt;=$S$8),AND(G1122&gt;=$T$8,G1122&lt;=$U$8)),IF(COUNTIF($H$537:H1122,"CMO")&gt;90,"Demi-traitement","Plein traitement"),""))</f>
        <v/>
      </c>
    </row>
    <row r="1123" spans="7:9" x14ac:dyDescent="0.25">
      <c r="G1123" s="1">
        <v>43687</v>
      </c>
      <c r="H1123" t="str">
        <f t="shared" si="21"/>
        <v/>
      </c>
      <c r="I1123" s="2" t="str">
        <f>IF(OR(AND(G1123&gt;=$D$19,G1123&lt;=$E$19),AND(G1123&gt;=$F$19,G1123&lt;=$G$19),AND(G1123&gt;=$H$19,G1123&lt;=$I$19),AND(G1123&gt;=$J$19,G1123&lt;=$K$19),AND(G1123&gt;=$L$19,G1123&lt;=$M$19),AND(G1123&gt;=$N$19,G1123&lt;=$O$19),AND(G1123&gt;=$P$19,G1123&lt;=$Q$19),AND(G1123&gt;=$R$19,G1123&lt;=$S$19),AND(G1123&gt;=$T$19,G1123&lt;=$U$19)),IF(COUNTIF(I759:I1122,"Plein traitement")=90,"Demi-traitement","Plein traitement"),IF(OR(AND(G1123&gt;=$D$8,G1123&lt;=$E$8),AND(G1123&gt;=$F$8,G1123&lt;=$G$8),AND(G1123&gt;=$H$8,G1123&lt;=$I$8),AND(G1123&gt;=$J$8,G1123&lt;=$K$8),AND(G1123&gt;=$L$8,G1123&lt;=$M$8),AND(G1123&gt;=$N$8,G1123&lt;=$O$8),AND(G1123&gt;=$P$8,G1123&lt;=$Q$8),AND(G1123&gt;=$R$8,G1123&lt;=$S$8),AND(G1123&gt;=$T$8,G1123&lt;=$U$8)),IF(COUNTIF($H$537:H1123,"CMO")&gt;90,"Demi-traitement","Plein traitement"),""))</f>
        <v/>
      </c>
    </row>
    <row r="1124" spans="7:9" x14ac:dyDescent="0.25">
      <c r="G1124" s="1">
        <v>43688</v>
      </c>
      <c r="H1124" t="str">
        <f t="shared" si="21"/>
        <v/>
      </c>
      <c r="I1124" s="2" t="str">
        <f>IF(OR(AND(G1124&gt;=$D$19,G1124&lt;=$E$19),AND(G1124&gt;=$F$19,G1124&lt;=$G$19),AND(G1124&gt;=$H$19,G1124&lt;=$I$19),AND(G1124&gt;=$J$19,G1124&lt;=$K$19),AND(G1124&gt;=$L$19,G1124&lt;=$M$19),AND(G1124&gt;=$N$19,G1124&lt;=$O$19),AND(G1124&gt;=$P$19,G1124&lt;=$Q$19),AND(G1124&gt;=$R$19,G1124&lt;=$S$19),AND(G1124&gt;=$T$19,G1124&lt;=$U$19)),IF(COUNTIF(I760:I1123,"Plein traitement")=90,"Demi-traitement","Plein traitement"),IF(OR(AND(G1124&gt;=$D$8,G1124&lt;=$E$8),AND(G1124&gt;=$F$8,G1124&lt;=$G$8),AND(G1124&gt;=$H$8,G1124&lt;=$I$8),AND(G1124&gt;=$J$8,G1124&lt;=$K$8),AND(G1124&gt;=$L$8,G1124&lt;=$M$8),AND(G1124&gt;=$N$8,G1124&lt;=$O$8),AND(G1124&gt;=$P$8,G1124&lt;=$Q$8),AND(G1124&gt;=$R$8,G1124&lt;=$S$8),AND(G1124&gt;=$T$8,G1124&lt;=$U$8)),IF(COUNTIF($H$537:H1124,"CMO")&gt;90,"Demi-traitement","Plein traitement"),""))</f>
        <v/>
      </c>
    </row>
    <row r="1125" spans="7:9" x14ac:dyDescent="0.25">
      <c r="G1125" s="1">
        <v>43689</v>
      </c>
      <c r="H1125" t="str">
        <f t="shared" si="21"/>
        <v/>
      </c>
      <c r="I1125" s="2" t="str">
        <f>IF(OR(AND(G1125&gt;=$D$19,G1125&lt;=$E$19),AND(G1125&gt;=$F$19,G1125&lt;=$G$19),AND(G1125&gt;=$H$19,G1125&lt;=$I$19),AND(G1125&gt;=$J$19,G1125&lt;=$K$19),AND(G1125&gt;=$L$19,G1125&lt;=$M$19),AND(G1125&gt;=$N$19,G1125&lt;=$O$19),AND(G1125&gt;=$P$19,G1125&lt;=$Q$19),AND(G1125&gt;=$R$19,G1125&lt;=$S$19),AND(G1125&gt;=$T$19,G1125&lt;=$U$19)),IF(COUNTIF(I761:I1124,"Plein traitement")=90,"Demi-traitement","Plein traitement"),IF(OR(AND(G1125&gt;=$D$8,G1125&lt;=$E$8),AND(G1125&gt;=$F$8,G1125&lt;=$G$8),AND(G1125&gt;=$H$8,G1125&lt;=$I$8),AND(G1125&gt;=$J$8,G1125&lt;=$K$8),AND(G1125&gt;=$L$8,G1125&lt;=$M$8),AND(G1125&gt;=$N$8,G1125&lt;=$O$8),AND(G1125&gt;=$P$8,G1125&lt;=$Q$8),AND(G1125&gt;=$R$8,G1125&lt;=$S$8),AND(G1125&gt;=$T$8,G1125&lt;=$U$8)),IF(COUNTIF($H$537:H1125,"CMO")&gt;90,"Demi-traitement","Plein traitement"),""))</f>
        <v/>
      </c>
    </row>
    <row r="1126" spans="7:9" x14ac:dyDescent="0.25">
      <c r="G1126" s="1">
        <v>43690</v>
      </c>
      <c r="H1126" t="str">
        <f t="shared" si="21"/>
        <v/>
      </c>
      <c r="I1126" s="2" t="str">
        <f>IF(OR(AND(G1126&gt;=$D$19,G1126&lt;=$E$19),AND(G1126&gt;=$F$19,G1126&lt;=$G$19),AND(G1126&gt;=$H$19,G1126&lt;=$I$19),AND(G1126&gt;=$J$19,G1126&lt;=$K$19),AND(G1126&gt;=$L$19,G1126&lt;=$M$19),AND(G1126&gt;=$N$19,G1126&lt;=$O$19),AND(G1126&gt;=$P$19,G1126&lt;=$Q$19),AND(G1126&gt;=$R$19,G1126&lt;=$S$19),AND(G1126&gt;=$T$19,G1126&lt;=$U$19)),IF(COUNTIF(I762:I1125,"Plein traitement")=90,"Demi-traitement","Plein traitement"),IF(OR(AND(G1126&gt;=$D$8,G1126&lt;=$E$8),AND(G1126&gt;=$F$8,G1126&lt;=$G$8),AND(G1126&gt;=$H$8,G1126&lt;=$I$8),AND(G1126&gt;=$J$8,G1126&lt;=$K$8),AND(G1126&gt;=$L$8,G1126&lt;=$M$8),AND(G1126&gt;=$N$8,G1126&lt;=$O$8),AND(G1126&gt;=$P$8,G1126&lt;=$Q$8),AND(G1126&gt;=$R$8,G1126&lt;=$S$8),AND(G1126&gt;=$T$8,G1126&lt;=$U$8)),IF(COUNTIF($H$537:H1126,"CMO")&gt;90,"Demi-traitement","Plein traitement"),""))</f>
        <v/>
      </c>
    </row>
    <row r="1127" spans="7:9" x14ac:dyDescent="0.25">
      <c r="G1127" s="1">
        <v>43691</v>
      </c>
      <c r="H1127" t="str">
        <f t="shared" si="21"/>
        <v/>
      </c>
      <c r="I1127" s="2" t="str">
        <f>IF(OR(AND(G1127&gt;=$D$19,G1127&lt;=$E$19),AND(G1127&gt;=$F$19,G1127&lt;=$G$19),AND(G1127&gt;=$H$19,G1127&lt;=$I$19),AND(G1127&gt;=$J$19,G1127&lt;=$K$19),AND(G1127&gt;=$L$19,G1127&lt;=$M$19),AND(G1127&gt;=$N$19,G1127&lt;=$O$19),AND(G1127&gt;=$P$19,G1127&lt;=$Q$19),AND(G1127&gt;=$R$19,G1127&lt;=$S$19),AND(G1127&gt;=$T$19,G1127&lt;=$U$19)),IF(COUNTIF(I763:I1126,"Plein traitement")=90,"Demi-traitement","Plein traitement"),IF(OR(AND(G1127&gt;=$D$8,G1127&lt;=$E$8),AND(G1127&gt;=$F$8,G1127&lt;=$G$8),AND(G1127&gt;=$H$8,G1127&lt;=$I$8),AND(G1127&gt;=$J$8,G1127&lt;=$K$8),AND(G1127&gt;=$L$8,G1127&lt;=$M$8),AND(G1127&gt;=$N$8,G1127&lt;=$O$8),AND(G1127&gt;=$P$8,G1127&lt;=$Q$8),AND(G1127&gt;=$R$8,G1127&lt;=$S$8),AND(G1127&gt;=$T$8,G1127&lt;=$U$8)),IF(COUNTIF($H$537:H1127,"CMO")&gt;90,"Demi-traitement","Plein traitement"),""))</f>
        <v/>
      </c>
    </row>
    <row r="1128" spans="7:9" x14ac:dyDescent="0.25">
      <c r="G1128" s="1">
        <v>43692</v>
      </c>
      <c r="H1128" t="str">
        <f t="shared" si="21"/>
        <v/>
      </c>
      <c r="I1128" s="2" t="str">
        <f>IF(OR(AND(G1128&gt;=$D$19,G1128&lt;=$E$19),AND(G1128&gt;=$F$19,G1128&lt;=$G$19),AND(G1128&gt;=$H$19,G1128&lt;=$I$19),AND(G1128&gt;=$J$19,G1128&lt;=$K$19),AND(G1128&gt;=$L$19,G1128&lt;=$M$19),AND(G1128&gt;=$N$19,G1128&lt;=$O$19),AND(G1128&gt;=$P$19,G1128&lt;=$Q$19),AND(G1128&gt;=$R$19,G1128&lt;=$S$19),AND(G1128&gt;=$T$19,G1128&lt;=$U$19)),IF(COUNTIF(I764:I1127,"Plein traitement")=90,"Demi-traitement","Plein traitement"),IF(OR(AND(G1128&gt;=$D$8,G1128&lt;=$E$8),AND(G1128&gt;=$F$8,G1128&lt;=$G$8),AND(G1128&gt;=$H$8,G1128&lt;=$I$8),AND(G1128&gt;=$J$8,G1128&lt;=$K$8),AND(G1128&gt;=$L$8,G1128&lt;=$M$8),AND(G1128&gt;=$N$8,G1128&lt;=$O$8),AND(G1128&gt;=$P$8,G1128&lt;=$Q$8),AND(G1128&gt;=$R$8,G1128&lt;=$S$8),AND(G1128&gt;=$T$8,G1128&lt;=$U$8)),IF(COUNTIF($H$537:H1128,"CMO")&gt;90,"Demi-traitement","Plein traitement"),""))</f>
        <v/>
      </c>
    </row>
    <row r="1129" spans="7:9" x14ac:dyDescent="0.25">
      <c r="G1129" s="1">
        <v>43693</v>
      </c>
      <c r="H1129" t="str">
        <f t="shared" si="21"/>
        <v/>
      </c>
      <c r="I1129" s="2" t="str">
        <f>IF(OR(AND(G1129&gt;=$D$19,G1129&lt;=$E$19),AND(G1129&gt;=$F$19,G1129&lt;=$G$19),AND(G1129&gt;=$H$19,G1129&lt;=$I$19),AND(G1129&gt;=$J$19,G1129&lt;=$K$19),AND(G1129&gt;=$L$19,G1129&lt;=$M$19),AND(G1129&gt;=$N$19,G1129&lt;=$O$19),AND(G1129&gt;=$P$19,G1129&lt;=$Q$19),AND(G1129&gt;=$R$19,G1129&lt;=$S$19),AND(G1129&gt;=$T$19,G1129&lt;=$U$19)),IF(COUNTIF(I765:I1128,"Plein traitement")=90,"Demi-traitement","Plein traitement"),IF(OR(AND(G1129&gt;=$D$8,G1129&lt;=$E$8),AND(G1129&gt;=$F$8,G1129&lt;=$G$8),AND(G1129&gt;=$H$8,G1129&lt;=$I$8),AND(G1129&gt;=$J$8,G1129&lt;=$K$8),AND(G1129&gt;=$L$8,G1129&lt;=$M$8),AND(G1129&gt;=$N$8,G1129&lt;=$O$8),AND(G1129&gt;=$P$8,G1129&lt;=$Q$8),AND(G1129&gt;=$R$8,G1129&lt;=$S$8),AND(G1129&gt;=$T$8,G1129&lt;=$U$8)),IF(COUNTIF($H$537:H1129,"CMO")&gt;90,"Demi-traitement","Plein traitement"),""))</f>
        <v/>
      </c>
    </row>
    <row r="1130" spans="7:9" x14ac:dyDescent="0.25">
      <c r="G1130" s="1">
        <v>43694</v>
      </c>
      <c r="H1130" t="str">
        <f t="shared" si="21"/>
        <v/>
      </c>
      <c r="I1130" s="2" t="str">
        <f>IF(OR(AND(G1130&gt;=$D$19,G1130&lt;=$E$19),AND(G1130&gt;=$F$19,G1130&lt;=$G$19),AND(G1130&gt;=$H$19,G1130&lt;=$I$19),AND(G1130&gt;=$J$19,G1130&lt;=$K$19),AND(G1130&gt;=$L$19,G1130&lt;=$M$19),AND(G1130&gt;=$N$19,G1130&lt;=$O$19),AND(G1130&gt;=$P$19,G1130&lt;=$Q$19),AND(G1130&gt;=$R$19,G1130&lt;=$S$19),AND(G1130&gt;=$T$19,G1130&lt;=$U$19)),IF(COUNTIF(I766:I1129,"Plein traitement")=90,"Demi-traitement","Plein traitement"),IF(OR(AND(G1130&gt;=$D$8,G1130&lt;=$E$8),AND(G1130&gt;=$F$8,G1130&lt;=$G$8),AND(G1130&gt;=$H$8,G1130&lt;=$I$8),AND(G1130&gt;=$J$8,G1130&lt;=$K$8),AND(G1130&gt;=$L$8,G1130&lt;=$M$8),AND(G1130&gt;=$N$8,G1130&lt;=$O$8),AND(G1130&gt;=$P$8,G1130&lt;=$Q$8),AND(G1130&gt;=$R$8,G1130&lt;=$S$8),AND(G1130&gt;=$T$8,G1130&lt;=$U$8)),IF(COUNTIF($H$537:H1130,"CMO")&gt;90,"Demi-traitement","Plein traitement"),""))</f>
        <v/>
      </c>
    </row>
    <row r="1131" spans="7:9" x14ac:dyDescent="0.25">
      <c r="G1131" s="1">
        <v>43695</v>
      </c>
      <c r="H1131" t="str">
        <f t="shared" si="21"/>
        <v/>
      </c>
      <c r="I1131" s="2" t="str">
        <f>IF(OR(AND(G1131&gt;=$D$19,G1131&lt;=$E$19),AND(G1131&gt;=$F$19,G1131&lt;=$G$19),AND(G1131&gt;=$H$19,G1131&lt;=$I$19),AND(G1131&gt;=$J$19,G1131&lt;=$K$19),AND(G1131&gt;=$L$19,G1131&lt;=$M$19),AND(G1131&gt;=$N$19,G1131&lt;=$O$19),AND(G1131&gt;=$P$19,G1131&lt;=$Q$19),AND(G1131&gt;=$R$19,G1131&lt;=$S$19),AND(G1131&gt;=$T$19,G1131&lt;=$U$19)),IF(COUNTIF(I767:I1130,"Plein traitement")=90,"Demi-traitement","Plein traitement"),IF(OR(AND(G1131&gt;=$D$8,G1131&lt;=$E$8),AND(G1131&gt;=$F$8,G1131&lt;=$G$8),AND(G1131&gt;=$H$8,G1131&lt;=$I$8),AND(G1131&gt;=$J$8,G1131&lt;=$K$8),AND(G1131&gt;=$L$8,G1131&lt;=$M$8),AND(G1131&gt;=$N$8,G1131&lt;=$O$8),AND(G1131&gt;=$P$8,G1131&lt;=$Q$8),AND(G1131&gt;=$R$8,G1131&lt;=$S$8),AND(G1131&gt;=$T$8,G1131&lt;=$U$8)),IF(COUNTIF($H$537:H1131,"CMO")&gt;90,"Demi-traitement","Plein traitement"),""))</f>
        <v/>
      </c>
    </row>
    <row r="1132" spans="7:9" x14ac:dyDescent="0.25">
      <c r="G1132" s="1">
        <v>43696</v>
      </c>
      <c r="H1132" t="str">
        <f t="shared" si="21"/>
        <v/>
      </c>
      <c r="I1132" s="2" t="str">
        <f>IF(OR(AND(G1132&gt;=$D$19,G1132&lt;=$E$19),AND(G1132&gt;=$F$19,G1132&lt;=$G$19),AND(G1132&gt;=$H$19,G1132&lt;=$I$19),AND(G1132&gt;=$J$19,G1132&lt;=$K$19),AND(G1132&gt;=$L$19,G1132&lt;=$M$19),AND(G1132&gt;=$N$19,G1132&lt;=$O$19),AND(G1132&gt;=$P$19,G1132&lt;=$Q$19),AND(G1132&gt;=$R$19,G1132&lt;=$S$19),AND(G1132&gt;=$T$19,G1132&lt;=$U$19)),IF(COUNTIF(I768:I1131,"Plein traitement")=90,"Demi-traitement","Plein traitement"),IF(OR(AND(G1132&gt;=$D$8,G1132&lt;=$E$8),AND(G1132&gt;=$F$8,G1132&lt;=$G$8),AND(G1132&gt;=$H$8,G1132&lt;=$I$8),AND(G1132&gt;=$J$8,G1132&lt;=$K$8),AND(G1132&gt;=$L$8,G1132&lt;=$M$8),AND(G1132&gt;=$N$8,G1132&lt;=$O$8),AND(G1132&gt;=$P$8,G1132&lt;=$Q$8),AND(G1132&gt;=$R$8,G1132&lt;=$S$8),AND(G1132&gt;=$T$8,G1132&lt;=$U$8)),IF(COUNTIF($H$537:H1132,"CMO")&gt;90,"Demi-traitement","Plein traitement"),""))</f>
        <v/>
      </c>
    </row>
    <row r="1133" spans="7:9" x14ac:dyDescent="0.25">
      <c r="G1133" s="1">
        <v>43697</v>
      </c>
      <c r="H1133" t="str">
        <f t="shared" si="21"/>
        <v/>
      </c>
      <c r="I1133" s="2" t="str">
        <f>IF(OR(AND(G1133&gt;=$D$19,G1133&lt;=$E$19),AND(G1133&gt;=$F$19,G1133&lt;=$G$19),AND(G1133&gt;=$H$19,G1133&lt;=$I$19),AND(G1133&gt;=$J$19,G1133&lt;=$K$19),AND(G1133&gt;=$L$19,G1133&lt;=$M$19),AND(G1133&gt;=$N$19,G1133&lt;=$O$19),AND(G1133&gt;=$P$19,G1133&lt;=$Q$19),AND(G1133&gt;=$R$19,G1133&lt;=$S$19),AND(G1133&gt;=$T$19,G1133&lt;=$U$19)),IF(COUNTIF(I769:I1132,"Plein traitement")=90,"Demi-traitement","Plein traitement"),IF(OR(AND(G1133&gt;=$D$8,G1133&lt;=$E$8),AND(G1133&gt;=$F$8,G1133&lt;=$G$8),AND(G1133&gt;=$H$8,G1133&lt;=$I$8),AND(G1133&gt;=$J$8,G1133&lt;=$K$8),AND(G1133&gt;=$L$8,G1133&lt;=$M$8),AND(G1133&gt;=$N$8,G1133&lt;=$O$8),AND(G1133&gt;=$P$8,G1133&lt;=$Q$8),AND(G1133&gt;=$R$8,G1133&lt;=$S$8),AND(G1133&gt;=$T$8,G1133&lt;=$U$8)),IF(COUNTIF($H$537:H1133,"CMO")&gt;90,"Demi-traitement","Plein traitement"),""))</f>
        <v/>
      </c>
    </row>
    <row r="1134" spans="7:9" x14ac:dyDescent="0.25">
      <c r="G1134" s="1">
        <v>43698</v>
      </c>
      <c r="H1134" t="str">
        <f t="shared" si="21"/>
        <v/>
      </c>
      <c r="I1134" s="2" t="str">
        <f>IF(OR(AND(G1134&gt;=$D$19,G1134&lt;=$E$19),AND(G1134&gt;=$F$19,G1134&lt;=$G$19),AND(G1134&gt;=$H$19,G1134&lt;=$I$19),AND(G1134&gt;=$J$19,G1134&lt;=$K$19),AND(G1134&gt;=$L$19,G1134&lt;=$M$19),AND(G1134&gt;=$N$19,G1134&lt;=$O$19),AND(G1134&gt;=$P$19,G1134&lt;=$Q$19),AND(G1134&gt;=$R$19,G1134&lt;=$S$19),AND(G1134&gt;=$T$19,G1134&lt;=$U$19)),IF(COUNTIF(I770:I1133,"Plein traitement")=90,"Demi-traitement","Plein traitement"),IF(OR(AND(G1134&gt;=$D$8,G1134&lt;=$E$8),AND(G1134&gt;=$F$8,G1134&lt;=$G$8),AND(G1134&gt;=$H$8,G1134&lt;=$I$8),AND(G1134&gt;=$J$8,G1134&lt;=$K$8),AND(G1134&gt;=$L$8,G1134&lt;=$M$8),AND(G1134&gt;=$N$8,G1134&lt;=$O$8),AND(G1134&gt;=$P$8,G1134&lt;=$Q$8),AND(G1134&gt;=$R$8,G1134&lt;=$S$8),AND(G1134&gt;=$T$8,G1134&lt;=$U$8)),IF(COUNTIF($H$537:H1134,"CMO")&gt;90,"Demi-traitement","Plein traitement"),""))</f>
        <v/>
      </c>
    </row>
    <row r="1135" spans="7:9" x14ac:dyDescent="0.25">
      <c r="G1135" s="1">
        <v>43699</v>
      </c>
      <c r="H1135" t="str">
        <f t="shared" si="21"/>
        <v/>
      </c>
      <c r="I1135" s="2" t="str">
        <f>IF(OR(AND(G1135&gt;=$D$19,G1135&lt;=$E$19),AND(G1135&gt;=$F$19,G1135&lt;=$G$19),AND(G1135&gt;=$H$19,G1135&lt;=$I$19),AND(G1135&gt;=$J$19,G1135&lt;=$K$19),AND(G1135&gt;=$L$19,G1135&lt;=$M$19),AND(G1135&gt;=$N$19,G1135&lt;=$O$19),AND(G1135&gt;=$P$19,G1135&lt;=$Q$19),AND(G1135&gt;=$R$19,G1135&lt;=$S$19),AND(G1135&gt;=$T$19,G1135&lt;=$U$19)),IF(COUNTIF(I771:I1134,"Plein traitement")=90,"Demi-traitement","Plein traitement"),IF(OR(AND(G1135&gt;=$D$8,G1135&lt;=$E$8),AND(G1135&gt;=$F$8,G1135&lt;=$G$8),AND(G1135&gt;=$H$8,G1135&lt;=$I$8),AND(G1135&gt;=$J$8,G1135&lt;=$K$8),AND(G1135&gt;=$L$8,G1135&lt;=$M$8),AND(G1135&gt;=$N$8,G1135&lt;=$O$8),AND(G1135&gt;=$P$8,G1135&lt;=$Q$8),AND(G1135&gt;=$R$8,G1135&lt;=$S$8),AND(G1135&gt;=$T$8,G1135&lt;=$U$8)),IF(COUNTIF($H$537:H1135,"CMO")&gt;90,"Demi-traitement","Plein traitement"),""))</f>
        <v/>
      </c>
    </row>
    <row r="1136" spans="7:9" x14ac:dyDescent="0.25">
      <c r="G1136" s="1">
        <v>43700</v>
      </c>
      <c r="H1136" t="str">
        <f t="shared" si="21"/>
        <v/>
      </c>
      <c r="I1136" s="2" t="str">
        <f>IF(OR(AND(G1136&gt;=$D$19,G1136&lt;=$E$19),AND(G1136&gt;=$F$19,G1136&lt;=$G$19),AND(G1136&gt;=$H$19,G1136&lt;=$I$19),AND(G1136&gt;=$J$19,G1136&lt;=$K$19),AND(G1136&gt;=$L$19,G1136&lt;=$M$19),AND(G1136&gt;=$N$19,G1136&lt;=$O$19),AND(G1136&gt;=$P$19,G1136&lt;=$Q$19),AND(G1136&gt;=$R$19,G1136&lt;=$S$19),AND(G1136&gt;=$T$19,G1136&lt;=$U$19)),IF(COUNTIF(I772:I1135,"Plein traitement")=90,"Demi-traitement","Plein traitement"),IF(OR(AND(G1136&gt;=$D$8,G1136&lt;=$E$8),AND(G1136&gt;=$F$8,G1136&lt;=$G$8),AND(G1136&gt;=$H$8,G1136&lt;=$I$8),AND(G1136&gt;=$J$8,G1136&lt;=$K$8),AND(G1136&gt;=$L$8,G1136&lt;=$M$8),AND(G1136&gt;=$N$8,G1136&lt;=$O$8),AND(G1136&gt;=$P$8,G1136&lt;=$Q$8),AND(G1136&gt;=$R$8,G1136&lt;=$S$8),AND(G1136&gt;=$T$8,G1136&lt;=$U$8)),IF(COUNTIF($H$537:H1136,"CMO")&gt;90,"Demi-traitement","Plein traitement"),""))</f>
        <v/>
      </c>
    </row>
    <row r="1137" spans="7:9" x14ac:dyDescent="0.25">
      <c r="G1137" s="1">
        <v>43701</v>
      </c>
      <c r="H1137" t="str">
        <f t="shared" si="21"/>
        <v/>
      </c>
      <c r="I1137" s="2" t="str">
        <f>IF(OR(AND(G1137&gt;=$D$19,G1137&lt;=$E$19),AND(G1137&gt;=$F$19,G1137&lt;=$G$19),AND(G1137&gt;=$H$19,G1137&lt;=$I$19),AND(G1137&gt;=$J$19,G1137&lt;=$K$19),AND(G1137&gt;=$L$19,G1137&lt;=$M$19),AND(G1137&gt;=$N$19,G1137&lt;=$O$19),AND(G1137&gt;=$P$19,G1137&lt;=$Q$19),AND(G1137&gt;=$R$19,G1137&lt;=$S$19),AND(G1137&gt;=$T$19,G1137&lt;=$U$19)),IF(COUNTIF(I773:I1136,"Plein traitement")=90,"Demi-traitement","Plein traitement"),IF(OR(AND(G1137&gt;=$D$8,G1137&lt;=$E$8),AND(G1137&gt;=$F$8,G1137&lt;=$G$8),AND(G1137&gt;=$H$8,G1137&lt;=$I$8),AND(G1137&gt;=$J$8,G1137&lt;=$K$8),AND(G1137&gt;=$L$8,G1137&lt;=$M$8),AND(G1137&gt;=$N$8,G1137&lt;=$O$8),AND(G1137&gt;=$P$8,G1137&lt;=$Q$8),AND(G1137&gt;=$R$8,G1137&lt;=$S$8),AND(G1137&gt;=$T$8,G1137&lt;=$U$8)),IF(COUNTIF($H$537:H1137,"CMO")&gt;90,"Demi-traitement","Plein traitement"),""))</f>
        <v/>
      </c>
    </row>
    <row r="1138" spans="7:9" x14ac:dyDescent="0.25">
      <c r="G1138" s="1">
        <v>43702</v>
      </c>
      <c r="H1138" t="str">
        <f t="shared" si="21"/>
        <v/>
      </c>
      <c r="I1138" s="2" t="str">
        <f>IF(OR(AND(G1138&gt;=$D$19,G1138&lt;=$E$19),AND(G1138&gt;=$F$19,G1138&lt;=$G$19),AND(G1138&gt;=$H$19,G1138&lt;=$I$19),AND(G1138&gt;=$J$19,G1138&lt;=$K$19),AND(G1138&gt;=$L$19,G1138&lt;=$M$19),AND(G1138&gt;=$N$19,G1138&lt;=$O$19),AND(G1138&gt;=$P$19,G1138&lt;=$Q$19),AND(G1138&gt;=$R$19,G1138&lt;=$S$19),AND(G1138&gt;=$T$19,G1138&lt;=$U$19)),IF(COUNTIF(I774:I1137,"Plein traitement")=90,"Demi-traitement","Plein traitement"),IF(OR(AND(G1138&gt;=$D$8,G1138&lt;=$E$8),AND(G1138&gt;=$F$8,G1138&lt;=$G$8),AND(G1138&gt;=$H$8,G1138&lt;=$I$8),AND(G1138&gt;=$J$8,G1138&lt;=$K$8),AND(G1138&gt;=$L$8,G1138&lt;=$M$8),AND(G1138&gt;=$N$8,G1138&lt;=$O$8),AND(G1138&gt;=$P$8,G1138&lt;=$Q$8),AND(G1138&gt;=$R$8,G1138&lt;=$S$8),AND(G1138&gt;=$T$8,G1138&lt;=$U$8)),IF(COUNTIF($H$537:H1138,"CMO")&gt;90,"Demi-traitement","Plein traitement"),""))</f>
        <v/>
      </c>
    </row>
    <row r="1139" spans="7:9" x14ac:dyDescent="0.25">
      <c r="G1139" s="1">
        <v>43703</v>
      </c>
      <c r="H1139" t="str">
        <f t="shared" si="21"/>
        <v/>
      </c>
      <c r="I1139" s="2" t="str">
        <f>IF(OR(AND(G1139&gt;=$D$19,G1139&lt;=$E$19),AND(G1139&gt;=$F$19,G1139&lt;=$G$19),AND(G1139&gt;=$H$19,G1139&lt;=$I$19),AND(G1139&gt;=$J$19,G1139&lt;=$K$19),AND(G1139&gt;=$L$19,G1139&lt;=$M$19),AND(G1139&gt;=$N$19,G1139&lt;=$O$19),AND(G1139&gt;=$P$19,G1139&lt;=$Q$19),AND(G1139&gt;=$R$19,G1139&lt;=$S$19),AND(G1139&gt;=$T$19,G1139&lt;=$U$19)),IF(COUNTIF(I775:I1138,"Plein traitement")=90,"Demi-traitement","Plein traitement"),IF(OR(AND(G1139&gt;=$D$8,G1139&lt;=$E$8),AND(G1139&gt;=$F$8,G1139&lt;=$G$8),AND(G1139&gt;=$H$8,G1139&lt;=$I$8),AND(G1139&gt;=$J$8,G1139&lt;=$K$8),AND(G1139&gt;=$L$8,G1139&lt;=$M$8),AND(G1139&gt;=$N$8,G1139&lt;=$O$8),AND(G1139&gt;=$P$8,G1139&lt;=$Q$8),AND(G1139&gt;=$R$8,G1139&lt;=$S$8),AND(G1139&gt;=$T$8,G1139&lt;=$U$8)),IF(COUNTIF($H$537:H1139,"CMO")&gt;90,"Demi-traitement","Plein traitement"),""))</f>
        <v/>
      </c>
    </row>
    <row r="1140" spans="7:9" x14ac:dyDescent="0.25">
      <c r="G1140" s="1">
        <v>43704</v>
      </c>
      <c r="H1140" t="str">
        <f t="shared" si="21"/>
        <v/>
      </c>
      <c r="I1140" s="2" t="str">
        <f>IF(OR(AND(G1140&gt;=$D$19,G1140&lt;=$E$19),AND(G1140&gt;=$F$19,G1140&lt;=$G$19),AND(G1140&gt;=$H$19,G1140&lt;=$I$19),AND(G1140&gt;=$J$19,G1140&lt;=$K$19),AND(G1140&gt;=$L$19,G1140&lt;=$M$19),AND(G1140&gt;=$N$19,G1140&lt;=$O$19),AND(G1140&gt;=$P$19,G1140&lt;=$Q$19),AND(G1140&gt;=$R$19,G1140&lt;=$S$19),AND(G1140&gt;=$T$19,G1140&lt;=$U$19)),IF(COUNTIF(I776:I1139,"Plein traitement")=90,"Demi-traitement","Plein traitement"),IF(OR(AND(G1140&gt;=$D$8,G1140&lt;=$E$8),AND(G1140&gt;=$F$8,G1140&lt;=$G$8),AND(G1140&gt;=$H$8,G1140&lt;=$I$8),AND(G1140&gt;=$J$8,G1140&lt;=$K$8),AND(G1140&gt;=$L$8,G1140&lt;=$M$8),AND(G1140&gt;=$N$8,G1140&lt;=$O$8),AND(G1140&gt;=$P$8,G1140&lt;=$Q$8),AND(G1140&gt;=$R$8,G1140&lt;=$S$8),AND(G1140&gt;=$T$8,G1140&lt;=$U$8)),IF(COUNTIF($H$537:H1140,"CMO")&gt;90,"Demi-traitement","Plein traitement"),""))</f>
        <v/>
      </c>
    </row>
    <row r="1141" spans="7:9" x14ac:dyDescent="0.25">
      <c r="G1141" s="1">
        <v>43705</v>
      </c>
      <c r="H1141" t="str">
        <f t="shared" ref="H1141:H1204" si="22">IF(OR(AND(G1141&gt;=$D$8,G1141&lt;=$E$8),AND(G1141&gt;=$F$8,G1141&lt;=$G$8),AND(G1141&gt;=$H$8,G1141&lt;=$I$8),AND(G1141&gt;=$J$8,G1141&lt;=$K$8),AND(G1141&gt;=$L$8,G1141&lt;=$M$8),AND(G1141&gt;=$N$8,G1141&lt;=$O$8),AND(G1141&gt;=$P$8,G1141&lt;=$Q$8),AND(G1141&gt;=$R$8,G1141&lt;=$S$8),AND(G1141&gt;=$T$8,G1141&lt;=$U$8)),"CMO","")</f>
        <v/>
      </c>
      <c r="I1141" s="2" t="str">
        <f>IF(OR(AND(G1141&gt;=$D$19,G1141&lt;=$E$19),AND(G1141&gt;=$F$19,G1141&lt;=$G$19),AND(G1141&gt;=$H$19,G1141&lt;=$I$19),AND(G1141&gt;=$J$19,G1141&lt;=$K$19),AND(G1141&gt;=$L$19,G1141&lt;=$M$19),AND(G1141&gt;=$N$19,G1141&lt;=$O$19),AND(G1141&gt;=$P$19,G1141&lt;=$Q$19),AND(G1141&gt;=$R$19,G1141&lt;=$S$19),AND(G1141&gt;=$T$19,G1141&lt;=$U$19)),IF(COUNTIF(I777:I1140,"Plein traitement")=90,"Demi-traitement","Plein traitement"),IF(OR(AND(G1141&gt;=$D$8,G1141&lt;=$E$8),AND(G1141&gt;=$F$8,G1141&lt;=$G$8),AND(G1141&gt;=$H$8,G1141&lt;=$I$8),AND(G1141&gt;=$J$8,G1141&lt;=$K$8),AND(G1141&gt;=$L$8,G1141&lt;=$M$8),AND(G1141&gt;=$N$8,G1141&lt;=$O$8),AND(G1141&gt;=$P$8,G1141&lt;=$Q$8),AND(G1141&gt;=$R$8,G1141&lt;=$S$8),AND(G1141&gt;=$T$8,G1141&lt;=$U$8)),IF(COUNTIF($H$537:H1141,"CMO")&gt;90,"Demi-traitement","Plein traitement"),""))</f>
        <v/>
      </c>
    </row>
    <row r="1142" spans="7:9" x14ac:dyDescent="0.25">
      <c r="G1142" s="1">
        <v>43706</v>
      </c>
      <c r="H1142" t="str">
        <f t="shared" si="22"/>
        <v/>
      </c>
      <c r="I1142" s="2" t="str">
        <f>IF(OR(AND(G1142&gt;=$D$19,G1142&lt;=$E$19),AND(G1142&gt;=$F$19,G1142&lt;=$G$19),AND(G1142&gt;=$H$19,G1142&lt;=$I$19),AND(G1142&gt;=$J$19,G1142&lt;=$K$19),AND(G1142&gt;=$L$19,G1142&lt;=$M$19),AND(G1142&gt;=$N$19,G1142&lt;=$O$19),AND(G1142&gt;=$P$19,G1142&lt;=$Q$19),AND(G1142&gt;=$R$19,G1142&lt;=$S$19),AND(G1142&gt;=$T$19,G1142&lt;=$U$19)),IF(COUNTIF(I778:I1141,"Plein traitement")=90,"Demi-traitement","Plein traitement"),IF(OR(AND(G1142&gt;=$D$8,G1142&lt;=$E$8),AND(G1142&gt;=$F$8,G1142&lt;=$G$8),AND(G1142&gt;=$H$8,G1142&lt;=$I$8),AND(G1142&gt;=$J$8,G1142&lt;=$K$8),AND(G1142&gt;=$L$8,G1142&lt;=$M$8),AND(G1142&gt;=$N$8,G1142&lt;=$O$8),AND(G1142&gt;=$P$8,G1142&lt;=$Q$8),AND(G1142&gt;=$R$8,G1142&lt;=$S$8),AND(G1142&gt;=$T$8,G1142&lt;=$U$8)),IF(COUNTIF($H$537:H1142,"CMO")&gt;90,"Demi-traitement","Plein traitement"),""))</f>
        <v/>
      </c>
    </row>
    <row r="1143" spans="7:9" x14ac:dyDescent="0.25">
      <c r="G1143" s="1">
        <v>43707</v>
      </c>
      <c r="H1143" t="str">
        <f t="shared" si="22"/>
        <v/>
      </c>
      <c r="I1143" s="2" t="str">
        <f>IF(OR(AND(G1143&gt;=$D$19,G1143&lt;=$E$19),AND(G1143&gt;=$F$19,G1143&lt;=$G$19),AND(G1143&gt;=$H$19,G1143&lt;=$I$19),AND(G1143&gt;=$J$19,G1143&lt;=$K$19),AND(G1143&gt;=$L$19,G1143&lt;=$M$19),AND(G1143&gt;=$N$19,G1143&lt;=$O$19),AND(G1143&gt;=$P$19,G1143&lt;=$Q$19),AND(G1143&gt;=$R$19,G1143&lt;=$S$19),AND(G1143&gt;=$T$19,G1143&lt;=$U$19)),IF(COUNTIF(I779:I1142,"Plein traitement")=90,"Demi-traitement","Plein traitement"),IF(OR(AND(G1143&gt;=$D$8,G1143&lt;=$E$8),AND(G1143&gt;=$F$8,G1143&lt;=$G$8),AND(G1143&gt;=$H$8,G1143&lt;=$I$8),AND(G1143&gt;=$J$8,G1143&lt;=$K$8),AND(G1143&gt;=$L$8,G1143&lt;=$M$8),AND(G1143&gt;=$N$8,G1143&lt;=$O$8),AND(G1143&gt;=$P$8,G1143&lt;=$Q$8),AND(G1143&gt;=$R$8,G1143&lt;=$S$8),AND(G1143&gt;=$T$8,G1143&lt;=$U$8)),IF(COUNTIF($H$537:H1143,"CMO")&gt;90,"Demi-traitement","Plein traitement"),""))</f>
        <v/>
      </c>
    </row>
    <row r="1144" spans="7:9" x14ac:dyDescent="0.25">
      <c r="G1144" s="1">
        <v>43708</v>
      </c>
      <c r="H1144" t="str">
        <f t="shared" si="22"/>
        <v/>
      </c>
      <c r="I1144" s="2" t="str">
        <f>IF(OR(AND(G1144&gt;=$D$19,G1144&lt;=$E$19),AND(G1144&gt;=$F$19,G1144&lt;=$G$19),AND(G1144&gt;=$H$19,G1144&lt;=$I$19),AND(G1144&gt;=$J$19,G1144&lt;=$K$19),AND(G1144&gt;=$L$19,G1144&lt;=$M$19),AND(G1144&gt;=$N$19,G1144&lt;=$O$19),AND(G1144&gt;=$P$19,G1144&lt;=$Q$19),AND(G1144&gt;=$R$19,G1144&lt;=$S$19),AND(G1144&gt;=$T$19,G1144&lt;=$U$19)),IF(COUNTIF(I780:I1143,"Plein traitement")=90,"Demi-traitement","Plein traitement"),IF(OR(AND(G1144&gt;=$D$8,G1144&lt;=$E$8),AND(G1144&gt;=$F$8,G1144&lt;=$G$8),AND(G1144&gt;=$H$8,G1144&lt;=$I$8),AND(G1144&gt;=$J$8,G1144&lt;=$K$8),AND(G1144&gt;=$L$8,G1144&lt;=$M$8),AND(G1144&gt;=$N$8,G1144&lt;=$O$8),AND(G1144&gt;=$P$8,G1144&lt;=$Q$8),AND(G1144&gt;=$R$8,G1144&lt;=$S$8),AND(G1144&gt;=$T$8,G1144&lt;=$U$8)),IF(COUNTIF($H$537:H1144,"CMO")&gt;90,"Demi-traitement","Plein traitement"),""))</f>
        <v/>
      </c>
    </row>
    <row r="1145" spans="7:9" x14ac:dyDescent="0.25">
      <c r="G1145" s="1">
        <v>43709</v>
      </c>
      <c r="H1145" t="str">
        <f t="shared" si="22"/>
        <v/>
      </c>
      <c r="I1145" s="2" t="str">
        <f>IF(OR(AND(G1145&gt;=$D$19,G1145&lt;=$E$19),AND(G1145&gt;=$F$19,G1145&lt;=$G$19),AND(G1145&gt;=$H$19,G1145&lt;=$I$19),AND(G1145&gt;=$J$19,G1145&lt;=$K$19),AND(G1145&gt;=$L$19,G1145&lt;=$M$19),AND(G1145&gt;=$N$19,G1145&lt;=$O$19),AND(G1145&gt;=$P$19,G1145&lt;=$Q$19),AND(G1145&gt;=$R$19,G1145&lt;=$S$19),AND(G1145&gt;=$T$19,G1145&lt;=$U$19)),IF(COUNTIF(I781:I1144,"Plein traitement")=90,"Demi-traitement","Plein traitement"),IF(OR(AND(G1145&gt;=$D$8,G1145&lt;=$E$8),AND(G1145&gt;=$F$8,G1145&lt;=$G$8),AND(G1145&gt;=$H$8,G1145&lt;=$I$8),AND(G1145&gt;=$J$8,G1145&lt;=$K$8),AND(G1145&gt;=$L$8,G1145&lt;=$M$8),AND(G1145&gt;=$N$8,G1145&lt;=$O$8),AND(G1145&gt;=$P$8,G1145&lt;=$Q$8),AND(G1145&gt;=$R$8,G1145&lt;=$S$8),AND(G1145&gt;=$T$8,G1145&lt;=$U$8)),IF(COUNTIF($H$537:H1145,"CMO")&gt;90,"Demi-traitement","Plein traitement"),""))</f>
        <v/>
      </c>
    </row>
    <row r="1146" spans="7:9" x14ac:dyDescent="0.25">
      <c r="G1146" s="1">
        <v>43710</v>
      </c>
      <c r="H1146" t="str">
        <f t="shared" si="22"/>
        <v/>
      </c>
      <c r="I1146" s="2" t="str">
        <f>IF(OR(AND(G1146&gt;=$D$19,G1146&lt;=$E$19),AND(G1146&gt;=$F$19,G1146&lt;=$G$19),AND(G1146&gt;=$H$19,G1146&lt;=$I$19),AND(G1146&gt;=$J$19,G1146&lt;=$K$19),AND(G1146&gt;=$L$19,G1146&lt;=$M$19),AND(G1146&gt;=$N$19,G1146&lt;=$O$19),AND(G1146&gt;=$P$19,G1146&lt;=$Q$19),AND(G1146&gt;=$R$19,G1146&lt;=$S$19),AND(G1146&gt;=$T$19,G1146&lt;=$U$19)),IF(COUNTIF(I782:I1145,"Plein traitement")=90,"Demi-traitement","Plein traitement"),IF(OR(AND(G1146&gt;=$D$8,G1146&lt;=$E$8),AND(G1146&gt;=$F$8,G1146&lt;=$G$8),AND(G1146&gt;=$H$8,G1146&lt;=$I$8),AND(G1146&gt;=$J$8,G1146&lt;=$K$8),AND(G1146&gt;=$L$8,G1146&lt;=$M$8),AND(G1146&gt;=$N$8,G1146&lt;=$O$8),AND(G1146&gt;=$P$8,G1146&lt;=$Q$8),AND(G1146&gt;=$R$8,G1146&lt;=$S$8),AND(G1146&gt;=$T$8,G1146&lt;=$U$8)),IF(COUNTIF($H$537:H1146,"CMO")&gt;90,"Demi-traitement","Plein traitement"),""))</f>
        <v/>
      </c>
    </row>
    <row r="1147" spans="7:9" x14ac:dyDescent="0.25">
      <c r="G1147" s="1">
        <v>43711</v>
      </c>
      <c r="H1147" t="str">
        <f t="shared" si="22"/>
        <v/>
      </c>
      <c r="I1147" s="2" t="str">
        <f>IF(OR(AND(G1147&gt;=$D$19,G1147&lt;=$E$19),AND(G1147&gt;=$F$19,G1147&lt;=$G$19),AND(G1147&gt;=$H$19,G1147&lt;=$I$19),AND(G1147&gt;=$J$19,G1147&lt;=$K$19),AND(G1147&gt;=$L$19,G1147&lt;=$M$19),AND(G1147&gt;=$N$19,G1147&lt;=$O$19),AND(G1147&gt;=$P$19,G1147&lt;=$Q$19),AND(G1147&gt;=$R$19,G1147&lt;=$S$19),AND(G1147&gt;=$T$19,G1147&lt;=$U$19)),IF(COUNTIF(I783:I1146,"Plein traitement")=90,"Demi-traitement","Plein traitement"),IF(OR(AND(G1147&gt;=$D$8,G1147&lt;=$E$8),AND(G1147&gt;=$F$8,G1147&lt;=$G$8),AND(G1147&gt;=$H$8,G1147&lt;=$I$8),AND(G1147&gt;=$J$8,G1147&lt;=$K$8),AND(G1147&gt;=$L$8,G1147&lt;=$M$8),AND(G1147&gt;=$N$8,G1147&lt;=$O$8),AND(G1147&gt;=$P$8,G1147&lt;=$Q$8),AND(G1147&gt;=$R$8,G1147&lt;=$S$8),AND(G1147&gt;=$T$8,G1147&lt;=$U$8)),IF(COUNTIF($H$537:H1147,"CMO")&gt;90,"Demi-traitement","Plein traitement"),""))</f>
        <v/>
      </c>
    </row>
    <row r="1148" spans="7:9" x14ac:dyDescent="0.25">
      <c r="G1148" s="1">
        <v>43712</v>
      </c>
      <c r="H1148" t="str">
        <f t="shared" si="22"/>
        <v/>
      </c>
      <c r="I1148" s="2" t="str">
        <f>IF(OR(AND(G1148&gt;=$D$19,G1148&lt;=$E$19),AND(G1148&gt;=$F$19,G1148&lt;=$G$19),AND(G1148&gt;=$H$19,G1148&lt;=$I$19),AND(G1148&gt;=$J$19,G1148&lt;=$K$19),AND(G1148&gt;=$L$19,G1148&lt;=$M$19),AND(G1148&gt;=$N$19,G1148&lt;=$O$19),AND(G1148&gt;=$P$19,G1148&lt;=$Q$19),AND(G1148&gt;=$R$19,G1148&lt;=$S$19),AND(G1148&gt;=$T$19,G1148&lt;=$U$19)),IF(COUNTIF(I784:I1147,"Plein traitement")=90,"Demi-traitement","Plein traitement"),IF(OR(AND(G1148&gt;=$D$8,G1148&lt;=$E$8),AND(G1148&gt;=$F$8,G1148&lt;=$G$8),AND(G1148&gt;=$H$8,G1148&lt;=$I$8),AND(G1148&gt;=$J$8,G1148&lt;=$K$8),AND(G1148&gt;=$L$8,G1148&lt;=$M$8),AND(G1148&gt;=$N$8,G1148&lt;=$O$8),AND(G1148&gt;=$P$8,G1148&lt;=$Q$8),AND(G1148&gt;=$R$8,G1148&lt;=$S$8),AND(G1148&gt;=$T$8,G1148&lt;=$U$8)),IF(COUNTIF($H$537:H1148,"CMO")&gt;90,"Demi-traitement","Plein traitement"),""))</f>
        <v/>
      </c>
    </row>
    <row r="1149" spans="7:9" x14ac:dyDescent="0.25">
      <c r="G1149" s="1">
        <v>43713</v>
      </c>
      <c r="H1149" t="str">
        <f t="shared" si="22"/>
        <v/>
      </c>
      <c r="I1149" s="2" t="str">
        <f>IF(OR(AND(G1149&gt;=$D$19,G1149&lt;=$E$19),AND(G1149&gt;=$F$19,G1149&lt;=$G$19),AND(G1149&gt;=$H$19,G1149&lt;=$I$19),AND(G1149&gt;=$J$19,G1149&lt;=$K$19),AND(G1149&gt;=$L$19,G1149&lt;=$M$19),AND(G1149&gt;=$N$19,G1149&lt;=$O$19),AND(G1149&gt;=$P$19,G1149&lt;=$Q$19),AND(G1149&gt;=$R$19,G1149&lt;=$S$19),AND(G1149&gt;=$T$19,G1149&lt;=$U$19)),IF(COUNTIF(I785:I1148,"Plein traitement")=90,"Demi-traitement","Plein traitement"),IF(OR(AND(G1149&gt;=$D$8,G1149&lt;=$E$8),AND(G1149&gt;=$F$8,G1149&lt;=$G$8),AND(G1149&gt;=$H$8,G1149&lt;=$I$8),AND(G1149&gt;=$J$8,G1149&lt;=$K$8),AND(G1149&gt;=$L$8,G1149&lt;=$M$8),AND(G1149&gt;=$N$8,G1149&lt;=$O$8),AND(G1149&gt;=$P$8,G1149&lt;=$Q$8),AND(G1149&gt;=$R$8,G1149&lt;=$S$8),AND(G1149&gt;=$T$8,G1149&lt;=$U$8)),IF(COUNTIF($H$537:H1149,"CMO")&gt;90,"Demi-traitement","Plein traitement"),""))</f>
        <v/>
      </c>
    </row>
    <row r="1150" spans="7:9" x14ac:dyDescent="0.25">
      <c r="G1150" s="1">
        <v>43714</v>
      </c>
      <c r="H1150" t="str">
        <f t="shared" si="22"/>
        <v/>
      </c>
      <c r="I1150" s="2" t="str">
        <f>IF(OR(AND(G1150&gt;=$D$19,G1150&lt;=$E$19),AND(G1150&gt;=$F$19,G1150&lt;=$G$19),AND(G1150&gt;=$H$19,G1150&lt;=$I$19),AND(G1150&gt;=$J$19,G1150&lt;=$K$19),AND(G1150&gt;=$L$19,G1150&lt;=$M$19),AND(G1150&gt;=$N$19,G1150&lt;=$O$19),AND(G1150&gt;=$P$19,G1150&lt;=$Q$19),AND(G1150&gt;=$R$19,G1150&lt;=$S$19),AND(G1150&gt;=$T$19,G1150&lt;=$U$19)),IF(COUNTIF(I786:I1149,"Plein traitement")=90,"Demi-traitement","Plein traitement"),IF(OR(AND(G1150&gt;=$D$8,G1150&lt;=$E$8),AND(G1150&gt;=$F$8,G1150&lt;=$G$8),AND(G1150&gt;=$H$8,G1150&lt;=$I$8),AND(G1150&gt;=$J$8,G1150&lt;=$K$8),AND(G1150&gt;=$L$8,G1150&lt;=$M$8),AND(G1150&gt;=$N$8,G1150&lt;=$O$8),AND(G1150&gt;=$P$8,G1150&lt;=$Q$8),AND(G1150&gt;=$R$8,G1150&lt;=$S$8),AND(G1150&gt;=$T$8,G1150&lt;=$U$8)),IF(COUNTIF($H$537:H1150,"CMO")&gt;90,"Demi-traitement","Plein traitement"),""))</f>
        <v/>
      </c>
    </row>
    <row r="1151" spans="7:9" x14ac:dyDescent="0.25">
      <c r="G1151" s="1">
        <v>43715</v>
      </c>
      <c r="H1151" t="str">
        <f t="shared" si="22"/>
        <v/>
      </c>
      <c r="I1151" s="2" t="str">
        <f>IF(OR(AND(G1151&gt;=$D$19,G1151&lt;=$E$19),AND(G1151&gt;=$F$19,G1151&lt;=$G$19),AND(G1151&gt;=$H$19,G1151&lt;=$I$19),AND(G1151&gt;=$J$19,G1151&lt;=$K$19),AND(G1151&gt;=$L$19,G1151&lt;=$M$19),AND(G1151&gt;=$N$19,G1151&lt;=$O$19),AND(G1151&gt;=$P$19,G1151&lt;=$Q$19),AND(G1151&gt;=$R$19,G1151&lt;=$S$19),AND(G1151&gt;=$T$19,G1151&lt;=$U$19)),IF(COUNTIF(I787:I1150,"Plein traitement")=90,"Demi-traitement","Plein traitement"),IF(OR(AND(G1151&gt;=$D$8,G1151&lt;=$E$8),AND(G1151&gt;=$F$8,G1151&lt;=$G$8),AND(G1151&gt;=$H$8,G1151&lt;=$I$8),AND(G1151&gt;=$J$8,G1151&lt;=$K$8),AND(G1151&gt;=$L$8,G1151&lt;=$M$8),AND(G1151&gt;=$N$8,G1151&lt;=$O$8),AND(G1151&gt;=$P$8,G1151&lt;=$Q$8),AND(G1151&gt;=$R$8,G1151&lt;=$S$8),AND(G1151&gt;=$T$8,G1151&lt;=$U$8)),IF(COUNTIF($H$537:H1151,"CMO")&gt;90,"Demi-traitement","Plein traitement"),""))</f>
        <v/>
      </c>
    </row>
    <row r="1152" spans="7:9" x14ac:dyDescent="0.25">
      <c r="G1152" s="1">
        <v>43716</v>
      </c>
      <c r="H1152" t="str">
        <f t="shared" si="22"/>
        <v/>
      </c>
      <c r="I1152" s="2" t="str">
        <f>IF(OR(AND(G1152&gt;=$D$19,G1152&lt;=$E$19),AND(G1152&gt;=$F$19,G1152&lt;=$G$19),AND(G1152&gt;=$H$19,G1152&lt;=$I$19),AND(G1152&gt;=$J$19,G1152&lt;=$K$19),AND(G1152&gt;=$L$19,G1152&lt;=$M$19),AND(G1152&gt;=$N$19,G1152&lt;=$O$19),AND(G1152&gt;=$P$19,G1152&lt;=$Q$19),AND(G1152&gt;=$R$19,G1152&lt;=$S$19),AND(G1152&gt;=$T$19,G1152&lt;=$U$19)),IF(COUNTIF(I788:I1151,"Plein traitement")=90,"Demi-traitement","Plein traitement"),IF(OR(AND(G1152&gt;=$D$8,G1152&lt;=$E$8),AND(G1152&gt;=$F$8,G1152&lt;=$G$8),AND(G1152&gt;=$H$8,G1152&lt;=$I$8),AND(G1152&gt;=$J$8,G1152&lt;=$K$8),AND(G1152&gt;=$L$8,G1152&lt;=$M$8),AND(G1152&gt;=$N$8,G1152&lt;=$O$8),AND(G1152&gt;=$P$8,G1152&lt;=$Q$8),AND(G1152&gt;=$R$8,G1152&lt;=$S$8),AND(G1152&gt;=$T$8,G1152&lt;=$U$8)),IF(COUNTIF($H$537:H1152,"CMO")&gt;90,"Demi-traitement","Plein traitement"),""))</f>
        <v/>
      </c>
    </row>
    <row r="1153" spans="7:9" x14ac:dyDescent="0.25">
      <c r="G1153" s="1">
        <v>43717</v>
      </c>
      <c r="H1153" t="str">
        <f t="shared" si="22"/>
        <v/>
      </c>
      <c r="I1153" s="2" t="str">
        <f>IF(OR(AND(G1153&gt;=$D$19,G1153&lt;=$E$19),AND(G1153&gt;=$F$19,G1153&lt;=$G$19),AND(G1153&gt;=$H$19,G1153&lt;=$I$19),AND(G1153&gt;=$J$19,G1153&lt;=$K$19),AND(G1153&gt;=$L$19,G1153&lt;=$M$19),AND(G1153&gt;=$N$19,G1153&lt;=$O$19),AND(G1153&gt;=$P$19,G1153&lt;=$Q$19),AND(G1153&gt;=$R$19,G1153&lt;=$S$19),AND(G1153&gt;=$T$19,G1153&lt;=$U$19)),IF(COUNTIF(I789:I1152,"Plein traitement")=90,"Demi-traitement","Plein traitement"),IF(OR(AND(G1153&gt;=$D$8,G1153&lt;=$E$8),AND(G1153&gt;=$F$8,G1153&lt;=$G$8),AND(G1153&gt;=$H$8,G1153&lt;=$I$8),AND(G1153&gt;=$J$8,G1153&lt;=$K$8),AND(G1153&gt;=$L$8,G1153&lt;=$M$8),AND(G1153&gt;=$N$8,G1153&lt;=$O$8),AND(G1153&gt;=$P$8,G1153&lt;=$Q$8),AND(G1153&gt;=$R$8,G1153&lt;=$S$8),AND(G1153&gt;=$T$8,G1153&lt;=$U$8)),IF(COUNTIF($H$537:H1153,"CMO")&gt;90,"Demi-traitement","Plein traitement"),""))</f>
        <v/>
      </c>
    </row>
    <row r="1154" spans="7:9" x14ac:dyDescent="0.25">
      <c r="G1154" s="1">
        <v>43718</v>
      </c>
      <c r="H1154" t="str">
        <f t="shared" si="22"/>
        <v/>
      </c>
      <c r="I1154" s="2" t="str">
        <f>IF(OR(AND(G1154&gt;=$D$19,G1154&lt;=$E$19),AND(G1154&gt;=$F$19,G1154&lt;=$G$19),AND(G1154&gt;=$H$19,G1154&lt;=$I$19),AND(G1154&gt;=$J$19,G1154&lt;=$K$19),AND(G1154&gt;=$L$19,G1154&lt;=$M$19),AND(G1154&gt;=$N$19,G1154&lt;=$O$19),AND(G1154&gt;=$P$19,G1154&lt;=$Q$19),AND(G1154&gt;=$R$19,G1154&lt;=$S$19),AND(G1154&gt;=$T$19,G1154&lt;=$U$19)),IF(COUNTIF(I790:I1153,"Plein traitement")=90,"Demi-traitement","Plein traitement"),IF(OR(AND(G1154&gt;=$D$8,G1154&lt;=$E$8),AND(G1154&gt;=$F$8,G1154&lt;=$G$8),AND(G1154&gt;=$H$8,G1154&lt;=$I$8),AND(G1154&gt;=$J$8,G1154&lt;=$K$8),AND(G1154&gt;=$L$8,G1154&lt;=$M$8),AND(G1154&gt;=$N$8,G1154&lt;=$O$8),AND(G1154&gt;=$P$8,G1154&lt;=$Q$8),AND(G1154&gt;=$R$8,G1154&lt;=$S$8),AND(G1154&gt;=$T$8,G1154&lt;=$U$8)),IF(COUNTIF($H$537:H1154,"CMO")&gt;90,"Demi-traitement","Plein traitement"),""))</f>
        <v/>
      </c>
    </row>
    <row r="1155" spans="7:9" x14ac:dyDescent="0.25">
      <c r="G1155" s="1">
        <v>43719</v>
      </c>
      <c r="H1155" t="str">
        <f t="shared" si="22"/>
        <v/>
      </c>
      <c r="I1155" s="2" t="str">
        <f>IF(OR(AND(G1155&gt;=$D$19,G1155&lt;=$E$19),AND(G1155&gt;=$F$19,G1155&lt;=$G$19),AND(G1155&gt;=$H$19,G1155&lt;=$I$19),AND(G1155&gt;=$J$19,G1155&lt;=$K$19),AND(G1155&gt;=$L$19,G1155&lt;=$M$19),AND(G1155&gt;=$N$19,G1155&lt;=$O$19),AND(G1155&gt;=$P$19,G1155&lt;=$Q$19),AND(G1155&gt;=$R$19,G1155&lt;=$S$19),AND(G1155&gt;=$T$19,G1155&lt;=$U$19)),IF(COUNTIF(I791:I1154,"Plein traitement")=90,"Demi-traitement","Plein traitement"),IF(OR(AND(G1155&gt;=$D$8,G1155&lt;=$E$8),AND(G1155&gt;=$F$8,G1155&lt;=$G$8),AND(G1155&gt;=$H$8,G1155&lt;=$I$8),AND(G1155&gt;=$J$8,G1155&lt;=$K$8),AND(G1155&gt;=$L$8,G1155&lt;=$M$8),AND(G1155&gt;=$N$8,G1155&lt;=$O$8),AND(G1155&gt;=$P$8,G1155&lt;=$Q$8),AND(G1155&gt;=$R$8,G1155&lt;=$S$8),AND(G1155&gt;=$T$8,G1155&lt;=$U$8)),IF(COUNTIF($H$537:H1155,"CMO")&gt;90,"Demi-traitement","Plein traitement"),""))</f>
        <v/>
      </c>
    </row>
    <row r="1156" spans="7:9" x14ac:dyDescent="0.25">
      <c r="G1156" s="1">
        <v>43720</v>
      </c>
      <c r="H1156" t="str">
        <f t="shared" si="22"/>
        <v/>
      </c>
      <c r="I1156" s="2" t="str">
        <f>IF(OR(AND(G1156&gt;=$D$19,G1156&lt;=$E$19),AND(G1156&gt;=$F$19,G1156&lt;=$G$19),AND(G1156&gt;=$H$19,G1156&lt;=$I$19),AND(G1156&gt;=$J$19,G1156&lt;=$K$19),AND(G1156&gt;=$L$19,G1156&lt;=$M$19),AND(G1156&gt;=$N$19,G1156&lt;=$O$19),AND(G1156&gt;=$P$19,G1156&lt;=$Q$19),AND(G1156&gt;=$R$19,G1156&lt;=$S$19),AND(G1156&gt;=$T$19,G1156&lt;=$U$19)),IF(COUNTIF(I792:I1155,"Plein traitement")=90,"Demi-traitement","Plein traitement"),IF(OR(AND(G1156&gt;=$D$8,G1156&lt;=$E$8),AND(G1156&gt;=$F$8,G1156&lt;=$G$8),AND(G1156&gt;=$H$8,G1156&lt;=$I$8),AND(G1156&gt;=$J$8,G1156&lt;=$K$8),AND(G1156&gt;=$L$8,G1156&lt;=$M$8),AND(G1156&gt;=$N$8,G1156&lt;=$O$8),AND(G1156&gt;=$P$8,G1156&lt;=$Q$8),AND(G1156&gt;=$R$8,G1156&lt;=$S$8),AND(G1156&gt;=$T$8,G1156&lt;=$U$8)),IF(COUNTIF($H$537:H1156,"CMO")&gt;90,"Demi-traitement","Plein traitement"),""))</f>
        <v/>
      </c>
    </row>
    <row r="1157" spans="7:9" x14ac:dyDescent="0.25">
      <c r="G1157" s="1">
        <v>43721</v>
      </c>
      <c r="H1157" t="str">
        <f t="shared" si="22"/>
        <v/>
      </c>
      <c r="I1157" s="2" t="str">
        <f>IF(OR(AND(G1157&gt;=$D$19,G1157&lt;=$E$19),AND(G1157&gt;=$F$19,G1157&lt;=$G$19),AND(G1157&gt;=$H$19,G1157&lt;=$I$19),AND(G1157&gt;=$J$19,G1157&lt;=$K$19),AND(G1157&gt;=$L$19,G1157&lt;=$M$19),AND(G1157&gt;=$N$19,G1157&lt;=$O$19),AND(G1157&gt;=$P$19,G1157&lt;=$Q$19),AND(G1157&gt;=$R$19,G1157&lt;=$S$19),AND(G1157&gt;=$T$19,G1157&lt;=$U$19)),IF(COUNTIF(I793:I1156,"Plein traitement")=90,"Demi-traitement","Plein traitement"),IF(OR(AND(G1157&gt;=$D$8,G1157&lt;=$E$8),AND(G1157&gt;=$F$8,G1157&lt;=$G$8),AND(G1157&gt;=$H$8,G1157&lt;=$I$8),AND(G1157&gt;=$J$8,G1157&lt;=$K$8),AND(G1157&gt;=$L$8,G1157&lt;=$M$8),AND(G1157&gt;=$N$8,G1157&lt;=$O$8),AND(G1157&gt;=$P$8,G1157&lt;=$Q$8),AND(G1157&gt;=$R$8,G1157&lt;=$S$8),AND(G1157&gt;=$T$8,G1157&lt;=$U$8)),IF(COUNTIF($H$537:H1157,"CMO")&gt;90,"Demi-traitement","Plein traitement"),""))</f>
        <v/>
      </c>
    </row>
    <row r="1158" spans="7:9" x14ac:dyDescent="0.25">
      <c r="G1158" s="1">
        <v>43722</v>
      </c>
      <c r="H1158" t="str">
        <f t="shared" si="22"/>
        <v/>
      </c>
      <c r="I1158" s="2" t="str">
        <f>IF(OR(AND(G1158&gt;=$D$19,G1158&lt;=$E$19),AND(G1158&gt;=$F$19,G1158&lt;=$G$19),AND(G1158&gt;=$H$19,G1158&lt;=$I$19),AND(G1158&gt;=$J$19,G1158&lt;=$K$19),AND(G1158&gt;=$L$19,G1158&lt;=$M$19),AND(G1158&gt;=$N$19,G1158&lt;=$O$19),AND(G1158&gt;=$P$19,G1158&lt;=$Q$19),AND(G1158&gt;=$R$19,G1158&lt;=$S$19),AND(G1158&gt;=$T$19,G1158&lt;=$U$19)),IF(COUNTIF(I794:I1157,"Plein traitement")=90,"Demi-traitement","Plein traitement"),IF(OR(AND(G1158&gt;=$D$8,G1158&lt;=$E$8),AND(G1158&gt;=$F$8,G1158&lt;=$G$8),AND(G1158&gt;=$H$8,G1158&lt;=$I$8),AND(G1158&gt;=$J$8,G1158&lt;=$K$8),AND(G1158&gt;=$L$8,G1158&lt;=$M$8),AND(G1158&gt;=$N$8,G1158&lt;=$O$8),AND(G1158&gt;=$P$8,G1158&lt;=$Q$8),AND(G1158&gt;=$R$8,G1158&lt;=$S$8),AND(G1158&gt;=$T$8,G1158&lt;=$U$8)),IF(COUNTIF($H$537:H1158,"CMO")&gt;90,"Demi-traitement","Plein traitement"),""))</f>
        <v/>
      </c>
    </row>
    <row r="1159" spans="7:9" x14ac:dyDescent="0.25">
      <c r="G1159" s="1">
        <v>43723</v>
      </c>
      <c r="H1159" t="str">
        <f t="shared" si="22"/>
        <v/>
      </c>
      <c r="I1159" s="2" t="str">
        <f>IF(OR(AND(G1159&gt;=$D$19,G1159&lt;=$E$19),AND(G1159&gt;=$F$19,G1159&lt;=$G$19),AND(G1159&gt;=$H$19,G1159&lt;=$I$19),AND(G1159&gt;=$J$19,G1159&lt;=$K$19),AND(G1159&gt;=$L$19,G1159&lt;=$M$19),AND(G1159&gt;=$N$19,G1159&lt;=$O$19),AND(G1159&gt;=$P$19,G1159&lt;=$Q$19),AND(G1159&gt;=$R$19,G1159&lt;=$S$19),AND(G1159&gt;=$T$19,G1159&lt;=$U$19)),IF(COUNTIF(I795:I1158,"Plein traitement")=90,"Demi-traitement","Plein traitement"),IF(OR(AND(G1159&gt;=$D$8,G1159&lt;=$E$8),AND(G1159&gt;=$F$8,G1159&lt;=$G$8),AND(G1159&gt;=$H$8,G1159&lt;=$I$8),AND(G1159&gt;=$J$8,G1159&lt;=$K$8),AND(G1159&gt;=$L$8,G1159&lt;=$M$8),AND(G1159&gt;=$N$8,G1159&lt;=$O$8),AND(G1159&gt;=$P$8,G1159&lt;=$Q$8),AND(G1159&gt;=$R$8,G1159&lt;=$S$8),AND(G1159&gt;=$T$8,G1159&lt;=$U$8)),IF(COUNTIF($H$537:H1159,"CMO")&gt;90,"Demi-traitement","Plein traitement"),""))</f>
        <v/>
      </c>
    </row>
    <row r="1160" spans="7:9" x14ac:dyDescent="0.25">
      <c r="G1160" s="1">
        <v>43724</v>
      </c>
      <c r="H1160" t="str">
        <f t="shared" si="22"/>
        <v/>
      </c>
      <c r="I1160" s="2" t="str">
        <f>IF(OR(AND(G1160&gt;=$D$19,G1160&lt;=$E$19),AND(G1160&gt;=$F$19,G1160&lt;=$G$19),AND(G1160&gt;=$H$19,G1160&lt;=$I$19),AND(G1160&gt;=$J$19,G1160&lt;=$K$19),AND(G1160&gt;=$L$19,G1160&lt;=$M$19),AND(G1160&gt;=$N$19,G1160&lt;=$O$19),AND(G1160&gt;=$P$19,G1160&lt;=$Q$19),AND(G1160&gt;=$R$19,G1160&lt;=$S$19),AND(G1160&gt;=$T$19,G1160&lt;=$U$19)),IF(COUNTIF(I796:I1159,"Plein traitement")=90,"Demi-traitement","Plein traitement"),IF(OR(AND(G1160&gt;=$D$8,G1160&lt;=$E$8),AND(G1160&gt;=$F$8,G1160&lt;=$G$8),AND(G1160&gt;=$H$8,G1160&lt;=$I$8),AND(G1160&gt;=$J$8,G1160&lt;=$K$8),AND(G1160&gt;=$L$8,G1160&lt;=$M$8),AND(G1160&gt;=$N$8,G1160&lt;=$O$8),AND(G1160&gt;=$P$8,G1160&lt;=$Q$8),AND(G1160&gt;=$R$8,G1160&lt;=$S$8),AND(G1160&gt;=$T$8,G1160&lt;=$U$8)),IF(COUNTIF($H$537:H1160,"CMO")&gt;90,"Demi-traitement","Plein traitement"),""))</f>
        <v/>
      </c>
    </row>
    <row r="1161" spans="7:9" x14ac:dyDescent="0.25">
      <c r="G1161" s="1">
        <v>43725</v>
      </c>
      <c r="H1161" t="str">
        <f t="shared" si="22"/>
        <v/>
      </c>
      <c r="I1161" s="2" t="str">
        <f>IF(OR(AND(G1161&gt;=$D$19,G1161&lt;=$E$19),AND(G1161&gt;=$F$19,G1161&lt;=$G$19),AND(G1161&gt;=$H$19,G1161&lt;=$I$19),AND(G1161&gt;=$J$19,G1161&lt;=$K$19),AND(G1161&gt;=$L$19,G1161&lt;=$M$19),AND(G1161&gt;=$N$19,G1161&lt;=$O$19),AND(G1161&gt;=$P$19,G1161&lt;=$Q$19),AND(G1161&gt;=$R$19,G1161&lt;=$S$19),AND(G1161&gt;=$T$19,G1161&lt;=$U$19)),IF(COUNTIF(I797:I1160,"Plein traitement")=90,"Demi-traitement","Plein traitement"),IF(OR(AND(G1161&gt;=$D$8,G1161&lt;=$E$8),AND(G1161&gt;=$F$8,G1161&lt;=$G$8),AND(G1161&gt;=$H$8,G1161&lt;=$I$8),AND(G1161&gt;=$J$8,G1161&lt;=$K$8),AND(G1161&gt;=$L$8,G1161&lt;=$M$8),AND(G1161&gt;=$N$8,G1161&lt;=$O$8),AND(G1161&gt;=$P$8,G1161&lt;=$Q$8),AND(G1161&gt;=$R$8,G1161&lt;=$S$8),AND(G1161&gt;=$T$8,G1161&lt;=$U$8)),IF(COUNTIF($H$537:H1161,"CMO")&gt;90,"Demi-traitement","Plein traitement"),""))</f>
        <v/>
      </c>
    </row>
    <row r="1162" spans="7:9" x14ac:dyDescent="0.25">
      <c r="G1162" s="1">
        <v>43726</v>
      </c>
      <c r="H1162" t="str">
        <f t="shared" si="22"/>
        <v/>
      </c>
      <c r="I1162" s="2" t="str">
        <f>IF(OR(AND(G1162&gt;=$D$19,G1162&lt;=$E$19),AND(G1162&gt;=$F$19,G1162&lt;=$G$19),AND(G1162&gt;=$H$19,G1162&lt;=$I$19),AND(G1162&gt;=$J$19,G1162&lt;=$K$19),AND(G1162&gt;=$L$19,G1162&lt;=$M$19),AND(G1162&gt;=$N$19,G1162&lt;=$O$19),AND(G1162&gt;=$P$19,G1162&lt;=$Q$19),AND(G1162&gt;=$R$19,G1162&lt;=$S$19),AND(G1162&gt;=$T$19,G1162&lt;=$U$19)),IF(COUNTIF(I798:I1161,"Plein traitement")=90,"Demi-traitement","Plein traitement"),IF(OR(AND(G1162&gt;=$D$8,G1162&lt;=$E$8),AND(G1162&gt;=$F$8,G1162&lt;=$G$8),AND(G1162&gt;=$H$8,G1162&lt;=$I$8),AND(G1162&gt;=$J$8,G1162&lt;=$K$8),AND(G1162&gt;=$L$8,G1162&lt;=$M$8),AND(G1162&gt;=$N$8,G1162&lt;=$O$8),AND(G1162&gt;=$P$8,G1162&lt;=$Q$8),AND(G1162&gt;=$R$8,G1162&lt;=$S$8),AND(G1162&gt;=$T$8,G1162&lt;=$U$8)),IF(COUNTIF($H$537:H1162,"CMO")&gt;90,"Demi-traitement","Plein traitement"),""))</f>
        <v/>
      </c>
    </row>
    <row r="1163" spans="7:9" x14ac:dyDescent="0.25">
      <c r="G1163" s="1">
        <v>43727</v>
      </c>
      <c r="H1163" t="str">
        <f t="shared" si="22"/>
        <v/>
      </c>
      <c r="I1163" s="2" t="str">
        <f>IF(OR(AND(G1163&gt;=$D$19,G1163&lt;=$E$19),AND(G1163&gt;=$F$19,G1163&lt;=$G$19),AND(G1163&gt;=$H$19,G1163&lt;=$I$19),AND(G1163&gt;=$J$19,G1163&lt;=$K$19),AND(G1163&gt;=$L$19,G1163&lt;=$M$19),AND(G1163&gt;=$N$19,G1163&lt;=$O$19),AND(G1163&gt;=$P$19,G1163&lt;=$Q$19),AND(G1163&gt;=$R$19,G1163&lt;=$S$19),AND(G1163&gt;=$T$19,G1163&lt;=$U$19)),IF(COUNTIF(I799:I1162,"Plein traitement")=90,"Demi-traitement","Plein traitement"),IF(OR(AND(G1163&gt;=$D$8,G1163&lt;=$E$8),AND(G1163&gt;=$F$8,G1163&lt;=$G$8),AND(G1163&gt;=$H$8,G1163&lt;=$I$8),AND(G1163&gt;=$J$8,G1163&lt;=$K$8),AND(G1163&gt;=$L$8,G1163&lt;=$M$8),AND(G1163&gt;=$N$8,G1163&lt;=$O$8),AND(G1163&gt;=$P$8,G1163&lt;=$Q$8),AND(G1163&gt;=$R$8,G1163&lt;=$S$8),AND(G1163&gt;=$T$8,G1163&lt;=$U$8)),IF(COUNTIF($H$537:H1163,"CMO")&gt;90,"Demi-traitement","Plein traitement"),""))</f>
        <v/>
      </c>
    </row>
    <row r="1164" spans="7:9" x14ac:dyDescent="0.25">
      <c r="G1164" s="1">
        <v>43728</v>
      </c>
      <c r="H1164" t="str">
        <f t="shared" si="22"/>
        <v/>
      </c>
      <c r="I1164" s="2" t="str">
        <f>IF(OR(AND(G1164&gt;=$D$19,G1164&lt;=$E$19),AND(G1164&gt;=$F$19,G1164&lt;=$G$19),AND(G1164&gt;=$H$19,G1164&lt;=$I$19),AND(G1164&gt;=$J$19,G1164&lt;=$K$19),AND(G1164&gt;=$L$19,G1164&lt;=$M$19),AND(G1164&gt;=$N$19,G1164&lt;=$O$19),AND(G1164&gt;=$P$19,G1164&lt;=$Q$19),AND(G1164&gt;=$R$19,G1164&lt;=$S$19),AND(G1164&gt;=$T$19,G1164&lt;=$U$19)),IF(COUNTIF(I800:I1163,"Plein traitement")=90,"Demi-traitement","Plein traitement"),IF(OR(AND(G1164&gt;=$D$8,G1164&lt;=$E$8),AND(G1164&gt;=$F$8,G1164&lt;=$G$8),AND(G1164&gt;=$H$8,G1164&lt;=$I$8),AND(G1164&gt;=$J$8,G1164&lt;=$K$8),AND(G1164&gt;=$L$8,G1164&lt;=$M$8),AND(G1164&gt;=$N$8,G1164&lt;=$O$8),AND(G1164&gt;=$P$8,G1164&lt;=$Q$8),AND(G1164&gt;=$R$8,G1164&lt;=$S$8),AND(G1164&gt;=$T$8,G1164&lt;=$U$8)),IF(COUNTIF($H$537:H1164,"CMO")&gt;90,"Demi-traitement","Plein traitement"),""))</f>
        <v/>
      </c>
    </row>
    <row r="1165" spans="7:9" x14ac:dyDescent="0.25">
      <c r="G1165" s="1">
        <v>43729</v>
      </c>
      <c r="H1165" t="str">
        <f t="shared" si="22"/>
        <v/>
      </c>
      <c r="I1165" s="2" t="str">
        <f>IF(OR(AND(G1165&gt;=$D$19,G1165&lt;=$E$19),AND(G1165&gt;=$F$19,G1165&lt;=$G$19),AND(G1165&gt;=$H$19,G1165&lt;=$I$19),AND(G1165&gt;=$J$19,G1165&lt;=$K$19),AND(G1165&gt;=$L$19,G1165&lt;=$M$19),AND(G1165&gt;=$N$19,G1165&lt;=$O$19),AND(G1165&gt;=$P$19,G1165&lt;=$Q$19),AND(G1165&gt;=$R$19,G1165&lt;=$S$19),AND(G1165&gt;=$T$19,G1165&lt;=$U$19)),IF(COUNTIF(I801:I1164,"Plein traitement")=90,"Demi-traitement","Plein traitement"),IF(OR(AND(G1165&gt;=$D$8,G1165&lt;=$E$8),AND(G1165&gt;=$F$8,G1165&lt;=$G$8),AND(G1165&gt;=$H$8,G1165&lt;=$I$8),AND(G1165&gt;=$J$8,G1165&lt;=$K$8),AND(G1165&gt;=$L$8,G1165&lt;=$M$8),AND(G1165&gt;=$N$8,G1165&lt;=$O$8),AND(G1165&gt;=$P$8,G1165&lt;=$Q$8),AND(G1165&gt;=$R$8,G1165&lt;=$S$8),AND(G1165&gt;=$T$8,G1165&lt;=$U$8)),IF(COUNTIF($H$537:H1165,"CMO")&gt;90,"Demi-traitement","Plein traitement"),""))</f>
        <v/>
      </c>
    </row>
    <row r="1166" spans="7:9" x14ac:dyDescent="0.25">
      <c r="G1166" s="1">
        <v>43730</v>
      </c>
      <c r="H1166" t="str">
        <f t="shared" si="22"/>
        <v/>
      </c>
      <c r="I1166" s="2" t="str">
        <f>IF(OR(AND(G1166&gt;=$D$19,G1166&lt;=$E$19),AND(G1166&gt;=$F$19,G1166&lt;=$G$19),AND(G1166&gt;=$H$19,G1166&lt;=$I$19),AND(G1166&gt;=$J$19,G1166&lt;=$K$19),AND(G1166&gt;=$L$19,G1166&lt;=$M$19),AND(G1166&gt;=$N$19,G1166&lt;=$O$19),AND(G1166&gt;=$P$19,G1166&lt;=$Q$19),AND(G1166&gt;=$R$19,G1166&lt;=$S$19),AND(G1166&gt;=$T$19,G1166&lt;=$U$19)),IF(COUNTIF(I802:I1165,"Plein traitement")=90,"Demi-traitement","Plein traitement"),IF(OR(AND(G1166&gt;=$D$8,G1166&lt;=$E$8),AND(G1166&gt;=$F$8,G1166&lt;=$G$8),AND(G1166&gt;=$H$8,G1166&lt;=$I$8),AND(G1166&gt;=$J$8,G1166&lt;=$K$8),AND(G1166&gt;=$L$8,G1166&lt;=$M$8),AND(G1166&gt;=$N$8,G1166&lt;=$O$8),AND(G1166&gt;=$P$8,G1166&lt;=$Q$8),AND(G1166&gt;=$R$8,G1166&lt;=$S$8),AND(G1166&gt;=$T$8,G1166&lt;=$U$8)),IF(COUNTIF($H$537:H1166,"CMO")&gt;90,"Demi-traitement","Plein traitement"),""))</f>
        <v/>
      </c>
    </row>
    <row r="1167" spans="7:9" x14ac:dyDescent="0.25">
      <c r="G1167" s="1">
        <v>43731</v>
      </c>
      <c r="H1167" t="str">
        <f t="shared" si="22"/>
        <v/>
      </c>
      <c r="I1167" s="2" t="str">
        <f>IF(OR(AND(G1167&gt;=$D$19,G1167&lt;=$E$19),AND(G1167&gt;=$F$19,G1167&lt;=$G$19),AND(G1167&gt;=$H$19,G1167&lt;=$I$19),AND(G1167&gt;=$J$19,G1167&lt;=$K$19),AND(G1167&gt;=$L$19,G1167&lt;=$M$19),AND(G1167&gt;=$N$19,G1167&lt;=$O$19),AND(G1167&gt;=$P$19,G1167&lt;=$Q$19),AND(G1167&gt;=$R$19,G1167&lt;=$S$19),AND(G1167&gt;=$T$19,G1167&lt;=$U$19)),IF(COUNTIF(I803:I1166,"Plein traitement")=90,"Demi-traitement","Plein traitement"),IF(OR(AND(G1167&gt;=$D$8,G1167&lt;=$E$8),AND(G1167&gt;=$F$8,G1167&lt;=$G$8),AND(G1167&gt;=$H$8,G1167&lt;=$I$8),AND(G1167&gt;=$J$8,G1167&lt;=$K$8),AND(G1167&gt;=$L$8,G1167&lt;=$M$8),AND(G1167&gt;=$N$8,G1167&lt;=$O$8),AND(G1167&gt;=$P$8,G1167&lt;=$Q$8),AND(G1167&gt;=$R$8,G1167&lt;=$S$8),AND(G1167&gt;=$T$8,G1167&lt;=$U$8)),IF(COUNTIF($H$537:H1167,"CMO")&gt;90,"Demi-traitement","Plein traitement"),""))</f>
        <v/>
      </c>
    </row>
    <row r="1168" spans="7:9" x14ac:dyDescent="0.25">
      <c r="G1168" s="1">
        <v>43732</v>
      </c>
      <c r="H1168" t="str">
        <f t="shared" si="22"/>
        <v/>
      </c>
      <c r="I1168" s="2" t="str">
        <f>IF(OR(AND(G1168&gt;=$D$19,G1168&lt;=$E$19),AND(G1168&gt;=$F$19,G1168&lt;=$G$19),AND(G1168&gt;=$H$19,G1168&lt;=$I$19),AND(G1168&gt;=$J$19,G1168&lt;=$K$19),AND(G1168&gt;=$L$19,G1168&lt;=$M$19),AND(G1168&gt;=$N$19,G1168&lt;=$O$19),AND(G1168&gt;=$P$19,G1168&lt;=$Q$19),AND(G1168&gt;=$R$19,G1168&lt;=$S$19),AND(G1168&gt;=$T$19,G1168&lt;=$U$19)),IF(COUNTIF(I804:I1167,"Plein traitement")=90,"Demi-traitement","Plein traitement"),IF(OR(AND(G1168&gt;=$D$8,G1168&lt;=$E$8),AND(G1168&gt;=$F$8,G1168&lt;=$G$8),AND(G1168&gt;=$H$8,G1168&lt;=$I$8),AND(G1168&gt;=$J$8,G1168&lt;=$K$8),AND(G1168&gt;=$L$8,G1168&lt;=$M$8),AND(G1168&gt;=$N$8,G1168&lt;=$O$8),AND(G1168&gt;=$P$8,G1168&lt;=$Q$8),AND(G1168&gt;=$R$8,G1168&lt;=$S$8),AND(G1168&gt;=$T$8,G1168&lt;=$U$8)),IF(COUNTIF($H$537:H1168,"CMO")&gt;90,"Demi-traitement","Plein traitement"),""))</f>
        <v/>
      </c>
    </row>
    <row r="1169" spans="7:9" x14ac:dyDescent="0.25">
      <c r="G1169" s="1">
        <v>43733</v>
      </c>
      <c r="H1169" t="str">
        <f t="shared" si="22"/>
        <v/>
      </c>
      <c r="I1169" s="2" t="str">
        <f>IF(OR(AND(G1169&gt;=$D$19,G1169&lt;=$E$19),AND(G1169&gt;=$F$19,G1169&lt;=$G$19),AND(G1169&gt;=$H$19,G1169&lt;=$I$19),AND(G1169&gt;=$J$19,G1169&lt;=$K$19),AND(G1169&gt;=$L$19,G1169&lt;=$M$19),AND(G1169&gt;=$N$19,G1169&lt;=$O$19),AND(G1169&gt;=$P$19,G1169&lt;=$Q$19),AND(G1169&gt;=$R$19,G1169&lt;=$S$19),AND(G1169&gt;=$T$19,G1169&lt;=$U$19)),IF(COUNTIF(I805:I1168,"Plein traitement")=90,"Demi-traitement","Plein traitement"),IF(OR(AND(G1169&gt;=$D$8,G1169&lt;=$E$8),AND(G1169&gt;=$F$8,G1169&lt;=$G$8),AND(G1169&gt;=$H$8,G1169&lt;=$I$8),AND(G1169&gt;=$J$8,G1169&lt;=$K$8),AND(G1169&gt;=$L$8,G1169&lt;=$M$8),AND(G1169&gt;=$N$8,G1169&lt;=$O$8),AND(G1169&gt;=$P$8,G1169&lt;=$Q$8),AND(G1169&gt;=$R$8,G1169&lt;=$S$8),AND(G1169&gt;=$T$8,G1169&lt;=$U$8)),IF(COUNTIF($H$537:H1169,"CMO")&gt;90,"Demi-traitement","Plein traitement"),""))</f>
        <v/>
      </c>
    </row>
    <row r="1170" spans="7:9" x14ac:dyDescent="0.25">
      <c r="G1170" s="1">
        <v>43734</v>
      </c>
      <c r="H1170" t="str">
        <f t="shared" si="22"/>
        <v/>
      </c>
      <c r="I1170" s="2" t="str">
        <f>IF(OR(AND(G1170&gt;=$D$19,G1170&lt;=$E$19),AND(G1170&gt;=$F$19,G1170&lt;=$G$19),AND(G1170&gt;=$H$19,G1170&lt;=$I$19),AND(G1170&gt;=$J$19,G1170&lt;=$K$19),AND(G1170&gt;=$L$19,G1170&lt;=$M$19),AND(G1170&gt;=$N$19,G1170&lt;=$O$19),AND(G1170&gt;=$P$19,G1170&lt;=$Q$19),AND(G1170&gt;=$R$19,G1170&lt;=$S$19),AND(G1170&gt;=$T$19,G1170&lt;=$U$19)),IF(COUNTIF(I806:I1169,"Plein traitement")=90,"Demi-traitement","Plein traitement"),IF(OR(AND(G1170&gt;=$D$8,G1170&lt;=$E$8),AND(G1170&gt;=$F$8,G1170&lt;=$G$8),AND(G1170&gt;=$H$8,G1170&lt;=$I$8),AND(G1170&gt;=$J$8,G1170&lt;=$K$8),AND(G1170&gt;=$L$8,G1170&lt;=$M$8),AND(G1170&gt;=$N$8,G1170&lt;=$O$8),AND(G1170&gt;=$P$8,G1170&lt;=$Q$8),AND(G1170&gt;=$R$8,G1170&lt;=$S$8),AND(G1170&gt;=$T$8,G1170&lt;=$U$8)),IF(COUNTIF($H$537:H1170,"CMO")&gt;90,"Demi-traitement","Plein traitement"),""))</f>
        <v/>
      </c>
    </row>
    <row r="1171" spans="7:9" x14ac:dyDescent="0.25">
      <c r="G1171" s="1">
        <v>43735</v>
      </c>
      <c r="H1171" t="str">
        <f t="shared" si="22"/>
        <v/>
      </c>
      <c r="I1171" s="2" t="str">
        <f>IF(OR(AND(G1171&gt;=$D$19,G1171&lt;=$E$19),AND(G1171&gt;=$F$19,G1171&lt;=$G$19),AND(G1171&gt;=$H$19,G1171&lt;=$I$19),AND(G1171&gt;=$J$19,G1171&lt;=$K$19),AND(G1171&gt;=$L$19,G1171&lt;=$M$19),AND(G1171&gt;=$N$19,G1171&lt;=$O$19),AND(G1171&gt;=$P$19,G1171&lt;=$Q$19),AND(G1171&gt;=$R$19,G1171&lt;=$S$19),AND(G1171&gt;=$T$19,G1171&lt;=$U$19)),IF(COUNTIF(I807:I1170,"Plein traitement")=90,"Demi-traitement","Plein traitement"),IF(OR(AND(G1171&gt;=$D$8,G1171&lt;=$E$8),AND(G1171&gt;=$F$8,G1171&lt;=$G$8),AND(G1171&gt;=$H$8,G1171&lt;=$I$8),AND(G1171&gt;=$J$8,G1171&lt;=$K$8),AND(G1171&gt;=$L$8,G1171&lt;=$M$8),AND(G1171&gt;=$N$8,G1171&lt;=$O$8),AND(G1171&gt;=$P$8,G1171&lt;=$Q$8),AND(G1171&gt;=$R$8,G1171&lt;=$S$8),AND(G1171&gt;=$T$8,G1171&lt;=$U$8)),IF(COUNTIF($H$537:H1171,"CMO")&gt;90,"Demi-traitement","Plein traitement"),""))</f>
        <v/>
      </c>
    </row>
    <row r="1172" spans="7:9" x14ac:dyDescent="0.25">
      <c r="G1172" s="1">
        <v>43736</v>
      </c>
      <c r="H1172" t="str">
        <f t="shared" si="22"/>
        <v/>
      </c>
      <c r="I1172" s="2" t="str">
        <f>IF(OR(AND(G1172&gt;=$D$19,G1172&lt;=$E$19),AND(G1172&gt;=$F$19,G1172&lt;=$G$19),AND(G1172&gt;=$H$19,G1172&lt;=$I$19),AND(G1172&gt;=$J$19,G1172&lt;=$K$19),AND(G1172&gt;=$L$19,G1172&lt;=$M$19),AND(G1172&gt;=$N$19,G1172&lt;=$O$19),AND(G1172&gt;=$P$19,G1172&lt;=$Q$19),AND(G1172&gt;=$R$19,G1172&lt;=$S$19),AND(G1172&gt;=$T$19,G1172&lt;=$U$19)),IF(COUNTIF(I808:I1171,"Plein traitement")=90,"Demi-traitement","Plein traitement"),IF(OR(AND(G1172&gt;=$D$8,G1172&lt;=$E$8),AND(G1172&gt;=$F$8,G1172&lt;=$G$8),AND(G1172&gt;=$H$8,G1172&lt;=$I$8),AND(G1172&gt;=$J$8,G1172&lt;=$K$8),AND(G1172&gt;=$L$8,G1172&lt;=$M$8),AND(G1172&gt;=$N$8,G1172&lt;=$O$8),AND(G1172&gt;=$P$8,G1172&lt;=$Q$8),AND(G1172&gt;=$R$8,G1172&lt;=$S$8),AND(G1172&gt;=$T$8,G1172&lt;=$U$8)),IF(COUNTIF($H$537:H1172,"CMO")&gt;90,"Demi-traitement","Plein traitement"),""))</f>
        <v/>
      </c>
    </row>
    <row r="1173" spans="7:9" x14ac:dyDescent="0.25">
      <c r="G1173" s="1">
        <v>43737</v>
      </c>
      <c r="H1173" t="str">
        <f t="shared" si="22"/>
        <v/>
      </c>
      <c r="I1173" s="2" t="str">
        <f>IF(OR(AND(G1173&gt;=$D$19,G1173&lt;=$E$19),AND(G1173&gt;=$F$19,G1173&lt;=$G$19),AND(G1173&gt;=$H$19,G1173&lt;=$I$19),AND(G1173&gt;=$J$19,G1173&lt;=$K$19),AND(G1173&gt;=$L$19,G1173&lt;=$M$19),AND(G1173&gt;=$N$19,G1173&lt;=$O$19),AND(G1173&gt;=$P$19,G1173&lt;=$Q$19),AND(G1173&gt;=$R$19,G1173&lt;=$S$19),AND(G1173&gt;=$T$19,G1173&lt;=$U$19)),IF(COUNTIF(I809:I1172,"Plein traitement")=90,"Demi-traitement","Plein traitement"),IF(OR(AND(G1173&gt;=$D$8,G1173&lt;=$E$8),AND(G1173&gt;=$F$8,G1173&lt;=$G$8),AND(G1173&gt;=$H$8,G1173&lt;=$I$8),AND(G1173&gt;=$J$8,G1173&lt;=$K$8),AND(G1173&gt;=$L$8,G1173&lt;=$M$8),AND(G1173&gt;=$N$8,G1173&lt;=$O$8),AND(G1173&gt;=$P$8,G1173&lt;=$Q$8),AND(G1173&gt;=$R$8,G1173&lt;=$S$8),AND(G1173&gt;=$T$8,G1173&lt;=$U$8)),IF(COUNTIF($H$537:H1173,"CMO")&gt;90,"Demi-traitement","Plein traitement"),""))</f>
        <v/>
      </c>
    </row>
    <row r="1174" spans="7:9" x14ac:dyDescent="0.25">
      <c r="G1174" s="1">
        <v>43738</v>
      </c>
      <c r="H1174" t="str">
        <f t="shared" si="22"/>
        <v/>
      </c>
      <c r="I1174" s="2" t="str">
        <f>IF(OR(AND(G1174&gt;=$D$19,G1174&lt;=$E$19),AND(G1174&gt;=$F$19,G1174&lt;=$G$19),AND(G1174&gt;=$H$19,G1174&lt;=$I$19),AND(G1174&gt;=$J$19,G1174&lt;=$K$19),AND(G1174&gt;=$L$19,G1174&lt;=$M$19),AND(G1174&gt;=$N$19,G1174&lt;=$O$19),AND(G1174&gt;=$P$19,G1174&lt;=$Q$19),AND(G1174&gt;=$R$19,G1174&lt;=$S$19),AND(G1174&gt;=$T$19,G1174&lt;=$U$19)),IF(COUNTIF(I810:I1173,"Plein traitement")=90,"Demi-traitement","Plein traitement"),IF(OR(AND(G1174&gt;=$D$8,G1174&lt;=$E$8),AND(G1174&gt;=$F$8,G1174&lt;=$G$8),AND(G1174&gt;=$H$8,G1174&lt;=$I$8),AND(G1174&gt;=$J$8,G1174&lt;=$K$8),AND(G1174&gt;=$L$8,G1174&lt;=$M$8),AND(G1174&gt;=$N$8,G1174&lt;=$O$8),AND(G1174&gt;=$P$8,G1174&lt;=$Q$8),AND(G1174&gt;=$R$8,G1174&lt;=$S$8),AND(G1174&gt;=$T$8,G1174&lt;=$U$8)),IF(COUNTIF($H$537:H1174,"CMO")&gt;90,"Demi-traitement","Plein traitement"),""))</f>
        <v/>
      </c>
    </row>
    <row r="1175" spans="7:9" x14ac:dyDescent="0.25">
      <c r="G1175" s="1">
        <v>43739</v>
      </c>
      <c r="H1175" t="str">
        <f t="shared" si="22"/>
        <v/>
      </c>
      <c r="I1175" s="2" t="str">
        <f>IF(OR(AND(G1175&gt;=$D$19,G1175&lt;=$E$19),AND(G1175&gt;=$F$19,G1175&lt;=$G$19),AND(G1175&gt;=$H$19,G1175&lt;=$I$19),AND(G1175&gt;=$J$19,G1175&lt;=$K$19),AND(G1175&gt;=$L$19,G1175&lt;=$M$19),AND(G1175&gt;=$N$19,G1175&lt;=$O$19),AND(G1175&gt;=$P$19,G1175&lt;=$Q$19),AND(G1175&gt;=$R$19,G1175&lt;=$S$19),AND(G1175&gt;=$T$19,G1175&lt;=$U$19)),IF(COUNTIF(I811:I1174,"Plein traitement")=90,"Demi-traitement","Plein traitement"),IF(OR(AND(G1175&gt;=$D$8,G1175&lt;=$E$8),AND(G1175&gt;=$F$8,G1175&lt;=$G$8),AND(G1175&gt;=$H$8,G1175&lt;=$I$8),AND(G1175&gt;=$J$8,G1175&lt;=$K$8),AND(G1175&gt;=$L$8,G1175&lt;=$M$8),AND(G1175&gt;=$N$8,G1175&lt;=$O$8),AND(G1175&gt;=$P$8,G1175&lt;=$Q$8),AND(G1175&gt;=$R$8,G1175&lt;=$S$8),AND(G1175&gt;=$T$8,G1175&lt;=$U$8)),IF(COUNTIF($H$537:H1175,"CMO")&gt;90,"Demi-traitement","Plein traitement"),""))</f>
        <v/>
      </c>
    </row>
    <row r="1176" spans="7:9" x14ac:dyDescent="0.25">
      <c r="G1176" s="1">
        <v>43740</v>
      </c>
      <c r="H1176" t="str">
        <f t="shared" si="22"/>
        <v/>
      </c>
      <c r="I1176" s="2" t="str">
        <f>IF(OR(AND(G1176&gt;=$D$19,G1176&lt;=$E$19),AND(G1176&gt;=$F$19,G1176&lt;=$G$19),AND(G1176&gt;=$H$19,G1176&lt;=$I$19),AND(G1176&gt;=$J$19,G1176&lt;=$K$19),AND(G1176&gt;=$L$19,G1176&lt;=$M$19),AND(G1176&gt;=$N$19,G1176&lt;=$O$19),AND(G1176&gt;=$P$19,G1176&lt;=$Q$19),AND(G1176&gt;=$R$19,G1176&lt;=$S$19),AND(G1176&gt;=$T$19,G1176&lt;=$U$19)),IF(COUNTIF(I812:I1175,"Plein traitement")=90,"Demi-traitement","Plein traitement"),IF(OR(AND(G1176&gt;=$D$8,G1176&lt;=$E$8),AND(G1176&gt;=$F$8,G1176&lt;=$G$8),AND(G1176&gt;=$H$8,G1176&lt;=$I$8),AND(G1176&gt;=$J$8,G1176&lt;=$K$8),AND(G1176&gt;=$L$8,G1176&lt;=$M$8),AND(G1176&gt;=$N$8,G1176&lt;=$O$8),AND(G1176&gt;=$P$8,G1176&lt;=$Q$8),AND(G1176&gt;=$R$8,G1176&lt;=$S$8),AND(G1176&gt;=$T$8,G1176&lt;=$U$8)),IF(COUNTIF($H$537:H1176,"CMO")&gt;90,"Demi-traitement","Plein traitement"),""))</f>
        <v/>
      </c>
    </row>
    <row r="1177" spans="7:9" x14ac:dyDescent="0.25">
      <c r="G1177" s="1">
        <v>43741</v>
      </c>
      <c r="H1177" t="str">
        <f t="shared" si="22"/>
        <v/>
      </c>
      <c r="I1177" s="2" t="str">
        <f>IF(OR(AND(G1177&gt;=$D$19,G1177&lt;=$E$19),AND(G1177&gt;=$F$19,G1177&lt;=$G$19),AND(G1177&gt;=$H$19,G1177&lt;=$I$19),AND(G1177&gt;=$J$19,G1177&lt;=$K$19),AND(G1177&gt;=$L$19,G1177&lt;=$M$19),AND(G1177&gt;=$N$19,G1177&lt;=$O$19),AND(G1177&gt;=$P$19,G1177&lt;=$Q$19),AND(G1177&gt;=$R$19,G1177&lt;=$S$19),AND(G1177&gt;=$T$19,G1177&lt;=$U$19)),IF(COUNTIF(I813:I1176,"Plein traitement")=90,"Demi-traitement","Plein traitement"),IF(OR(AND(G1177&gt;=$D$8,G1177&lt;=$E$8),AND(G1177&gt;=$F$8,G1177&lt;=$G$8),AND(G1177&gt;=$H$8,G1177&lt;=$I$8),AND(G1177&gt;=$J$8,G1177&lt;=$K$8),AND(G1177&gt;=$L$8,G1177&lt;=$M$8),AND(G1177&gt;=$N$8,G1177&lt;=$O$8),AND(G1177&gt;=$P$8,G1177&lt;=$Q$8),AND(G1177&gt;=$R$8,G1177&lt;=$S$8),AND(G1177&gt;=$T$8,G1177&lt;=$U$8)),IF(COUNTIF($H$537:H1177,"CMO")&gt;90,"Demi-traitement","Plein traitement"),""))</f>
        <v/>
      </c>
    </row>
    <row r="1178" spans="7:9" x14ac:dyDescent="0.25">
      <c r="G1178" s="1">
        <v>43742</v>
      </c>
      <c r="H1178" t="str">
        <f t="shared" si="22"/>
        <v/>
      </c>
      <c r="I1178" s="2" t="str">
        <f>IF(OR(AND(G1178&gt;=$D$19,G1178&lt;=$E$19),AND(G1178&gt;=$F$19,G1178&lt;=$G$19),AND(G1178&gt;=$H$19,G1178&lt;=$I$19),AND(G1178&gt;=$J$19,G1178&lt;=$K$19),AND(G1178&gt;=$L$19,G1178&lt;=$M$19),AND(G1178&gt;=$N$19,G1178&lt;=$O$19),AND(G1178&gt;=$P$19,G1178&lt;=$Q$19),AND(G1178&gt;=$R$19,G1178&lt;=$S$19),AND(G1178&gt;=$T$19,G1178&lt;=$U$19)),IF(COUNTIF(I814:I1177,"Plein traitement")=90,"Demi-traitement","Plein traitement"),IF(OR(AND(G1178&gt;=$D$8,G1178&lt;=$E$8),AND(G1178&gt;=$F$8,G1178&lt;=$G$8),AND(G1178&gt;=$H$8,G1178&lt;=$I$8),AND(G1178&gt;=$J$8,G1178&lt;=$K$8),AND(G1178&gt;=$L$8,G1178&lt;=$M$8),AND(G1178&gt;=$N$8,G1178&lt;=$O$8),AND(G1178&gt;=$P$8,G1178&lt;=$Q$8),AND(G1178&gt;=$R$8,G1178&lt;=$S$8),AND(G1178&gt;=$T$8,G1178&lt;=$U$8)),IF(COUNTIF($H$537:H1178,"CMO")&gt;90,"Demi-traitement","Plein traitement"),""))</f>
        <v/>
      </c>
    </row>
    <row r="1179" spans="7:9" x14ac:dyDescent="0.25">
      <c r="G1179" s="1">
        <v>43743</v>
      </c>
      <c r="H1179" t="str">
        <f t="shared" si="22"/>
        <v/>
      </c>
      <c r="I1179" s="2" t="str">
        <f>IF(OR(AND(G1179&gt;=$D$19,G1179&lt;=$E$19),AND(G1179&gt;=$F$19,G1179&lt;=$G$19),AND(G1179&gt;=$H$19,G1179&lt;=$I$19),AND(G1179&gt;=$J$19,G1179&lt;=$K$19),AND(G1179&gt;=$L$19,G1179&lt;=$M$19),AND(G1179&gt;=$N$19,G1179&lt;=$O$19),AND(G1179&gt;=$P$19,G1179&lt;=$Q$19),AND(G1179&gt;=$R$19,G1179&lt;=$S$19),AND(G1179&gt;=$T$19,G1179&lt;=$U$19)),IF(COUNTIF(I815:I1178,"Plein traitement")=90,"Demi-traitement","Plein traitement"),IF(OR(AND(G1179&gt;=$D$8,G1179&lt;=$E$8),AND(G1179&gt;=$F$8,G1179&lt;=$G$8),AND(G1179&gt;=$H$8,G1179&lt;=$I$8),AND(G1179&gt;=$J$8,G1179&lt;=$K$8),AND(G1179&gt;=$L$8,G1179&lt;=$M$8),AND(G1179&gt;=$N$8,G1179&lt;=$O$8),AND(G1179&gt;=$P$8,G1179&lt;=$Q$8),AND(G1179&gt;=$R$8,G1179&lt;=$S$8),AND(G1179&gt;=$T$8,G1179&lt;=$U$8)),IF(COUNTIF($H$537:H1179,"CMO")&gt;90,"Demi-traitement","Plein traitement"),""))</f>
        <v/>
      </c>
    </row>
    <row r="1180" spans="7:9" x14ac:dyDescent="0.25">
      <c r="G1180" s="1">
        <v>43744</v>
      </c>
      <c r="H1180" t="str">
        <f t="shared" si="22"/>
        <v/>
      </c>
      <c r="I1180" s="2" t="str">
        <f>IF(OR(AND(G1180&gt;=$D$19,G1180&lt;=$E$19),AND(G1180&gt;=$F$19,G1180&lt;=$G$19),AND(G1180&gt;=$H$19,G1180&lt;=$I$19),AND(G1180&gt;=$J$19,G1180&lt;=$K$19),AND(G1180&gt;=$L$19,G1180&lt;=$M$19),AND(G1180&gt;=$N$19,G1180&lt;=$O$19),AND(G1180&gt;=$P$19,G1180&lt;=$Q$19),AND(G1180&gt;=$R$19,G1180&lt;=$S$19),AND(G1180&gt;=$T$19,G1180&lt;=$U$19)),IF(COUNTIF(I816:I1179,"Plein traitement")=90,"Demi-traitement","Plein traitement"),IF(OR(AND(G1180&gt;=$D$8,G1180&lt;=$E$8),AND(G1180&gt;=$F$8,G1180&lt;=$G$8),AND(G1180&gt;=$H$8,G1180&lt;=$I$8),AND(G1180&gt;=$J$8,G1180&lt;=$K$8),AND(G1180&gt;=$L$8,G1180&lt;=$M$8),AND(G1180&gt;=$N$8,G1180&lt;=$O$8),AND(G1180&gt;=$P$8,G1180&lt;=$Q$8),AND(G1180&gt;=$R$8,G1180&lt;=$S$8),AND(G1180&gt;=$T$8,G1180&lt;=$U$8)),IF(COUNTIF($H$537:H1180,"CMO")&gt;90,"Demi-traitement","Plein traitement"),""))</f>
        <v/>
      </c>
    </row>
    <row r="1181" spans="7:9" x14ac:dyDescent="0.25">
      <c r="G1181" s="1">
        <v>43745</v>
      </c>
      <c r="H1181" t="str">
        <f t="shared" si="22"/>
        <v/>
      </c>
      <c r="I1181" s="2" t="str">
        <f>IF(OR(AND(G1181&gt;=$D$19,G1181&lt;=$E$19),AND(G1181&gt;=$F$19,G1181&lt;=$G$19),AND(G1181&gt;=$H$19,G1181&lt;=$I$19),AND(G1181&gt;=$J$19,G1181&lt;=$K$19),AND(G1181&gt;=$L$19,G1181&lt;=$M$19),AND(G1181&gt;=$N$19,G1181&lt;=$O$19),AND(G1181&gt;=$P$19,G1181&lt;=$Q$19),AND(G1181&gt;=$R$19,G1181&lt;=$S$19),AND(G1181&gt;=$T$19,G1181&lt;=$U$19)),IF(COUNTIF(I817:I1180,"Plein traitement")=90,"Demi-traitement","Plein traitement"),IF(OR(AND(G1181&gt;=$D$8,G1181&lt;=$E$8),AND(G1181&gt;=$F$8,G1181&lt;=$G$8),AND(G1181&gt;=$H$8,G1181&lt;=$I$8),AND(G1181&gt;=$J$8,G1181&lt;=$K$8),AND(G1181&gt;=$L$8,G1181&lt;=$M$8),AND(G1181&gt;=$N$8,G1181&lt;=$O$8),AND(G1181&gt;=$P$8,G1181&lt;=$Q$8),AND(G1181&gt;=$R$8,G1181&lt;=$S$8),AND(G1181&gt;=$T$8,G1181&lt;=$U$8)),IF(COUNTIF($H$537:H1181,"CMO")&gt;90,"Demi-traitement","Plein traitement"),""))</f>
        <v/>
      </c>
    </row>
    <row r="1182" spans="7:9" x14ac:dyDescent="0.25">
      <c r="G1182" s="1">
        <v>43746</v>
      </c>
      <c r="H1182" t="str">
        <f t="shared" si="22"/>
        <v/>
      </c>
      <c r="I1182" s="2" t="str">
        <f>IF(OR(AND(G1182&gt;=$D$19,G1182&lt;=$E$19),AND(G1182&gt;=$F$19,G1182&lt;=$G$19),AND(G1182&gt;=$H$19,G1182&lt;=$I$19),AND(G1182&gt;=$J$19,G1182&lt;=$K$19),AND(G1182&gt;=$L$19,G1182&lt;=$M$19),AND(G1182&gt;=$N$19,G1182&lt;=$O$19),AND(G1182&gt;=$P$19,G1182&lt;=$Q$19),AND(G1182&gt;=$R$19,G1182&lt;=$S$19),AND(G1182&gt;=$T$19,G1182&lt;=$U$19)),IF(COUNTIF(I818:I1181,"Plein traitement")=90,"Demi-traitement","Plein traitement"),IF(OR(AND(G1182&gt;=$D$8,G1182&lt;=$E$8),AND(G1182&gt;=$F$8,G1182&lt;=$G$8),AND(G1182&gt;=$H$8,G1182&lt;=$I$8),AND(G1182&gt;=$J$8,G1182&lt;=$K$8),AND(G1182&gt;=$L$8,G1182&lt;=$M$8),AND(G1182&gt;=$N$8,G1182&lt;=$O$8),AND(G1182&gt;=$P$8,G1182&lt;=$Q$8),AND(G1182&gt;=$R$8,G1182&lt;=$S$8),AND(G1182&gt;=$T$8,G1182&lt;=$U$8)),IF(COUNTIF($H$537:H1182,"CMO")&gt;90,"Demi-traitement","Plein traitement"),""))</f>
        <v/>
      </c>
    </row>
    <row r="1183" spans="7:9" x14ac:dyDescent="0.25">
      <c r="G1183" s="1">
        <v>43747</v>
      </c>
      <c r="H1183" t="str">
        <f t="shared" si="22"/>
        <v/>
      </c>
      <c r="I1183" s="2" t="str">
        <f>IF(OR(AND(G1183&gt;=$D$19,G1183&lt;=$E$19),AND(G1183&gt;=$F$19,G1183&lt;=$G$19),AND(G1183&gt;=$H$19,G1183&lt;=$I$19),AND(G1183&gt;=$J$19,G1183&lt;=$K$19),AND(G1183&gt;=$L$19,G1183&lt;=$M$19),AND(G1183&gt;=$N$19,G1183&lt;=$O$19),AND(G1183&gt;=$P$19,G1183&lt;=$Q$19),AND(G1183&gt;=$R$19,G1183&lt;=$S$19),AND(G1183&gt;=$T$19,G1183&lt;=$U$19)),IF(COUNTIF(I819:I1182,"Plein traitement")=90,"Demi-traitement","Plein traitement"),IF(OR(AND(G1183&gt;=$D$8,G1183&lt;=$E$8),AND(G1183&gt;=$F$8,G1183&lt;=$G$8),AND(G1183&gt;=$H$8,G1183&lt;=$I$8),AND(G1183&gt;=$J$8,G1183&lt;=$K$8),AND(G1183&gt;=$L$8,G1183&lt;=$M$8),AND(G1183&gt;=$N$8,G1183&lt;=$O$8),AND(G1183&gt;=$P$8,G1183&lt;=$Q$8),AND(G1183&gt;=$R$8,G1183&lt;=$S$8),AND(G1183&gt;=$T$8,G1183&lt;=$U$8)),IF(COUNTIF($H$537:H1183,"CMO")&gt;90,"Demi-traitement","Plein traitement"),""))</f>
        <v/>
      </c>
    </row>
    <row r="1184" spans="7:9" x14ac:dyDescent="0.25">
      <c r="G1184" s="1">
        <v>43748</v>
      </c>
      <c r="H1184" t="str">
        <f t="shared" si="22"/>
        <v/>
      </c>
      <c r="I1184" s="2" t="str">
        <f>IF(OR(AND(G1184&gt;=$D$19,G1184&lt;=$E$19),AND(G1184&gt;=$F$19,G1184&lt;=$G$19),AND(G1184&gt;=$H$19,G1184&lt;=$I$19),AND(G1184&gt;=$J$19,G1184&lt;=$K$19),AND(G1184&gt;=$L$19,G1184&lt;=$M$19),AND(G1184&gt;=$N$19,G1184&lt;=$O$19),AND(G1184&gt;=$P$19,G1184&lt;=$Q$19),AND(G1184&gt;=$R$19,G1184&lt;=$S$19),AND(G1184&gt;=$T$19,G1184&lt;=$U$19)),IF(COUNTIF(I820:I1183,"Plein traitement")=90,"Demi-traitement","Plein traitement"),IF(OR(AND(G1184&gt;=$D$8,G1184&lt;=$E$8),AND(G1184&gt;=$F$8,G1184&lt;=$G$8),AND(G1184&gt;=$H$8,G1184&lt;=$I$8),AND(G1184&gt;=$J$8,G1184&lt;=$K$8),AND(G1184&gt;=$L$8,G1184&lt;=$M$8),AND(G1184&gt;=$N$8,G1184&lt;=$O$8),AND(G1184&gt;=$P$8,G1184&lt;=$Q$8),AND(G1184&gt;=$R$8,G1184&lt;=$S$8),AND(G1184&gt;=$T$8,G1184&lt;=$U$8)),IF(COUNTIF($H$537:H1184,"CMO")&gt;90,"Demi-traitement","Plein traitement"),""))</f>
        <v/>
      </c>
    </row>
    <row r="1185" spans="7:9" x14ac:dyDescent="0.25">
      <c r="G1185" s="1">
        <v>43749</v>
      </c>
      <c r="H1185" t="str">
        <f t="shared" si="22"/>
        <v/>
      </c>
      <c r="I1185" s="2" t="str">
        <f>IF(OR(AND(G1185&gt;=$D$19,G1185&lt;=$E$19),AND(G1185&gt;=$F$19,G1185&lt;=$G$19),AND(G1185&gt;=$H$19,G1185&lt;=$I$19),AND(G1185&gt;=$J$19,G1185&lt;=$K$19),AND(G1185&gt;=$L$19,G1185&lt;=$M$19),AND(G1185&gt;=$N$19,G1185&lt;=$O$19),AND(G1185&gt;=$P$19,G1185&lt;=$Q$19),AND(G1185&gt;=$R$19,G1185&lt;=$S$19),AND(G1185&gt;=$T$19,G1185&lt;=$U$19)),IF(COUNTIF(I821:I1184,"Plein traitement")=90,"Demi-traitement","Plein traitement"),IF(OR(AND(G1185&gt;=$D$8,G1185&lt;=$E$8),AND(G1185&gt;=$F$8,G1185&lt;=$G$8),AND(G1185&gt;=$H$8,G1185&lt;=$I$8),AND(G1185&gt;=$J$8,G1185&lt;=$K$8),AND(G1185&gt;=$L$8,G1185&lt;=$M$8),AND(G1185&gt;=$N$8,G1185&lt;=$O$8),AND(G1185&gt;=$P$8,G1185&lt;=$Q$8),AND(G1185&gt;=$R$8,G1185&lt;=$S$8),AND(G1185&gt;=$T$8,G1185&lt;=$U$8)),IF(COUNTIF($H$537:H1185,"CMO")&gt;90,"Demi-traitement","Plein traitement"),""))</f>
        <v/>
      </c>
    </row>
    <row r="1186" spans="7:9" x14ac:dyDescent="0.25">
      <c r="G1186" s="1">
        <v>43750</v>
      </c>
      <c r="H1186" t="str">
        <f t="shared" si="22"/>
        <v/>
      </c>
      <c r="I1186" s="2" t="str">
        <f>IF(OR(AND(G1186&gt;=$D$19,G1186&lt;=$E$19),AND(G1186&gt;=$F$19,G1186&lt;=$G$19),AND(G1186&gt;=$H$19,G1186&lt;=$I$19),AND(G1186&gt;=$J$19,G1186&lt;=$K$19),AND(G1186&gt;=$L$19,G1186&lt;=$M$19),AND(G1186&gt;=$N$19,G1186&lt;=$O$19),AND(G1186&gt;=$P$19,G1186&lt;=$Q$19),AND(G1186&gt;=$R$19,G1186&lt;=$S$19),AND(G1186&gt;=$T$19,G1186&lt;=$U$19)),IF(COUNTIF(I822:I1185,"Plein traitement")=90,"Demi-traitement","Plein traitement"),IF(OR(AND(G1186&gt;=$D$8,G1186&lt;=$E$8),AND(G1186&gt;=$F$8,G1186&lt;=$G$8),AND(G1186&gt;=$H$8,G1186&lt;=$I$8),AND(G1186&gt;=$J$8,G1186&lt;=$K$8),AND(G1186&gt;=$L$8,G1186&lt;=$M$8),AND(G1186&gt;=$N$8,G1186&lt;=$O$8),AND(G1186&gt;=$P$8,G1186&lt;=$Q$8),AND(G1186&gt;=$R$8,G1186&lt;=$S$8),AND(G1186&gt;=$T$8,G1186&lt;=$U$8)),IF(COUNTIF($H$537:H1186,"CMO")&gt;90,"Demi-traitement","Plein traitement"),""))</f>
        <v/>
      </c>
    </row>
    <row r="1187" spans="7:9" x14ac:dyDescent="0.25">
      <c r="G1187" s="1">
        <v>43751</v>
      </c>
      <c r="H1187" t="str">
        <f t="shared" si="22"/>
        <v/>
      </c>
      <c r="I1187" s="2" t="str">
        <f>IF(OR(AND(G1187&gt;=$D$19,G1187&lt;=$E$19),AND(G1187&gt;=$F$19,G1187&lt;=$G$19),AND(G1187&gt;=$H$19,G1187&lt;=$I$19),AND(G1187&gt;=$J$19,G1187&lt;=$K$19),AND(G1187&gt;=$L$19,G1187&lt;=$M$19),AND(G1187&gt;=$N$19,G1187&lt;=$O$19),AND(G1187&gt;=$P$19,G1187&lt;=$Q$19),AND(G1187&gt;=$R$19,G1187&lt;=$S$19),AND(G1187&gt;=$T$19,G1187&lt;=$U$19)),IF(COUNTIF(I823:I1186,"Plein traitement")=90,"Demi-traitement","Plein traitement"),IF(OR(AND(G1187&gt;=$D$8,G1187&lt;=$E$8),AND(G1187&gt;=$F$8,G1187&lt;=$G$8),AND(G1187&gt;=$H$8,G1187&lt;=$I$8),AND(G1187&gt;=$J$8,G1187&lt;=$K$8),AND(G1187&gt;=$L$8,G1187&lt;=$M$8),AND(G1187&gt;=$N$8,G1187&lt;=$O$8),AND(G1187&gt;=$P$8,G1187&lt;=$Q$8),AND(G1187&gt;=$R$8,G1187&lt;=$S$8),AND(G1187&gt;=$T$8,G1187&lt;=$U$8)),IF(COUNTIF($H$537:H1187,"CMO")&gt;90,"Demi-traitement","Plein traitement"),""))</f>
        <v/>
      </c>
    </row>
    <row r="1188" spans="7:9" x14ac:dyDescent="0.25">
      <c r="G1188" s="1">
        <v>43752</v>
      </c>
      <c r="H1188" t="str">
        <f t="shared" si="22"/>
        <v/>
      </c>
      <c r="I1188" s="2" t="str">
        <f>IF(OR(AND(G1188&gt;=$D$19,G1188&lt;=$E$19),AND(G1188&gt;=$F$19,G1188&lt;=$G$19),AND(G1188&gt;=$H$19,G1188&lt;=$I$19),AND(G1188&gt;=$J$19,G1188&lt;=$K$19),AND(G1188&gt;=$L$19,G1188&lt;=$M$19),AND(G1188&gt;=$N$19,G1188&lt;=$O$19),AND(G1188&gt;=$P$19,G1188&lt;=$Q$19),AND(G1188&gt;=$R$19,G1188&lt;=$S$19),AND(G1188&gt;=$T$19,G1188&lt;=$U$19)),IF(COUNTIF(I824:I1187,"Plein traitement")=90,"Demi-traitement","Plein traitement"),IF(OR(AND(G1188&gt;=$D$8,G1188&lt;=$E$8),AND(G1188&gt;=$F$8,G1188&lt;=$G$8),AND(G1188&gt;=$H$8,G1188&lt;=$I$8),AND(G1188&gt;=$J$8,G1188&lt;=$K$8),AND(G1188&gt;=$L$8,G1188&lt;=$M$8),AND(G1188&gt;=$N$8,G1188&lt;=$O$8),AND(G1188&gt;=$P$8,G1188&lt;=$Q$8),AND(G1188&gt;=$R$8,G1188&lt;=$S$8),AND(G1188&gt;=$T$8,G1188&lt;=$U$8)),IF(COUNTIF($H$537:H1188,"CMO")&gt;90,"Demi-traitement","Plein traitement"),""))</f>
        <v/>
      </c>
    </row>
    <row r="1189" spans="7:9" x14ac:dyDescent="0.25">
      <c r="G1189" s="1">
        <v>43753</v>
      </c>
      <c r="H1189" t="str">
        <f t="shared" si="22"/>
        <v/>
      </c>
      <c r="I1189" s="2" t="str">
        <f>IF(OR(AND(G1189&gt;=$D$19,G1189&lt;=$E$19),AND(G1189&gt;=$F$19,G1189&lt;=$G$19),AND(G1189&gt;=$H$19,G1189&lt;=$I$19),AND(G1189&gt;=$J$19,G1189&lt;=$K$19),AND(G1189&gt;=$L$19,G1189&lt;=$M$19),AND(G1189&gt;=$N$19,G1189&lt;=$O$19),AND(G1189&gt;=$P$19,G1189&lt;=$Q$19),AND(G1189&gt;=$R$19,G1189&lt;=$S$19),AND(G1189&gt;=$T$19,G1189&lt;=$U$19)),IF(COUNTIF(I825:I1188,"Plein traitement")=90,"Demi-traitement","Plein traitement"),IF(OR(AND(G1189&gt;=$D$8,G1189&lt;=$E$8),AND(G1189&gt;=$F$8,G1189&lt;=$G$8),AND(G1189&gt;=$H$8,G1189&lt;=$I$8),AND(G1189&gt;=$J$8,G1189&lt;=$K$8),AND(G1189&gt;=$L$8,G1189&lt;=$M$8),AND(G1189&gt;=$N$8,G1189&lt;=$O$8),AND(G1189&gt;=$P$8,G1189&lt;=$Q$8),AND(G1189&gt;=$R$8,G1189&lt;=$S$8),AND(G1189&gt;=$T$8,G1189&lt;=$U$8)),IF(COUNTIF($H$537:H1189,"CMO")&gt;90,"Demi-traitement","Plein traitement"),""))</f>
        <v/>
      </c>
    </row>
    <row r="1190" spans="7:9" x14ac:dyDescent="0.25">
      <c r="G1190" s="1">
        <v>43754</v>
      </c>
      <c r="H1190" t="str">
        <f t="shared" si="22"/>
        <v/>
      </c>
      <c r="I1190" s="2" t="str">
        <f>IF(OR(AND(G1190&gt;=$D$19,G1190&lt;=$E$19),AND(G1190&gt;=$F$19,G1190&lt;=$G$19),AND(G1190&gt;=$H$19,G1190&lt;=$I$19),AND(G1190&gt;=$J$19,G1190&lt;=$K$19),AND(G1190&gt;=$L$19,G1190&lt;=$M$19),AND(G1190&gt;=$N$19,G1190&lt;=$O$19),AND(G1190&gt;=$P$19,G1190&lt;=$Q$19),AND(G1190&gt;=$R$19,G1190&lt;=$S$19),AND(G1190&gt;=$T$19,G1190&lt;=$U$19)),IF(COUNTIF(I826:I1189,"Plein traitement")=90,"Demi-traitement","Plein traitement"),IF(OR(AND(G1190&gt;=$D$8,G1190&lt;=$E$8),AND(G1190&gt;=$F$8,G1190&lt;=$G$8),AND(G1190&gt;=$H$8,G1190&lt;=$I$8),AND(G1190&gt;=$J$8,G1190&lt;=$K$8),AND(G1190&gt;=$L$8,G1190&lt;=$M$8),AND(G1190&gt;=$N$8,G1190&lt;=$O$8),AND(G1190&gt;=$P$8,G1190&lt;=$Q$8),AND(G1190&gt;=$R$8,G1190&lt;=$S$8),AND(G1190&gt;=$T$8,G1190&lt;=$U$8)),IF(COUNTIF($H$537:H1190,"CMO")&gt;90,"Demi-traitement","Plein traitement"),""))</f>
        <v/>
      </c>
    </row>
    <row r="1191" spans="7:9" x14ac:dyDescent="0.25">
      <c r="G1191" s="1">
        <v>43755</v>
      </c>
      <c r="H1191" t="str">
        <f t="shared" si="22"/>
        <v/>
      </c>
      <c r="I1191" s="2" t="str">
        <f>IF(OR(AND(G1191&gt;=$D$19,G1191&lt;=$E$19),AND(G1191&gt;=$F$19,G1191&lt;=$G$19),AND(G1191&gt;=$H$19,G1191&lt;=$I$19),AND(G1191&gt;=$J$19,G1191&lt;=$K$19),AND(G1191&gt;=$L$19,G1191&lt;=$M$19),AND(G1191&gt;=$N$19,G1191&lt;=$O$19),AND(G1191&gt;=$P$19,G1191&lt;=$Q$19),AND(G1191&gt;=$R$19,G1191&lt;=$S$19),AND(G1191&gt;=$T$19,G1191&lt;=$U$19)),IF(COUNTIF(I827:I1190,"Plein traitement")=90,"Demi-traitement","Plein traitement"),IF(OR(AND(G1191&gt;=$D$8,G1191&lt;=$E$8),AND(G1191&gt;=$F$8,G1191&lt;=$G$8),AND(G1191&gt;=$H$8,G1191&lt;=$I$8),AND(G1191&gt;=$J$8,G1191&lt;=$K$8),AND(G1191&gt;=$L$8,G1191&lt;=$M$8),AND(G1191&gt;=$N$8,G1191&lt;=$O$8),AND(G1191&gt;=$P$8,G1191&lt;=$Q$8),AND(G1191&gt;=$R$8,G1191&lt;=$S$8),AND(G1191&gt;=$T$8,G1191&lt;=$U$8)),IF(COUNTIF($H$537:H1191,"CMO")&gt;90,"Demi-traitement","Plein traitement"),""))</f>
        <v/>
      </c>
    </row>
    <row r="1192" spans="7:9" x14ac:dyDescent="0.25">
      <c r="G1192" s="1">
        <v>43756</v>
      </c>
      <c r="H1192" t="str">
        <f t="shared" si="22"/>
        <v/>
      </c>
      <c r="I1192" s="2" t="str">
        <f>IF(OR(AND(G1192&gt;=$D$19,G1192&lt;=$E$19),AND(G1192&gt;=$F$19,G1192&lt;=$G$19),AND(G1192&gt;=$H$19,G1192&lt;=$I$19),AND(G1192&gt;=$J$19,G1192&lt;=$K$19),AND(G1192&gt;=$L$19,G1192&lt;=$M$19),AND(G1192&gt;=$N$19,G1192&lt;=$O$19),AND(G1192&gt;=$P$19,G1192&lt;=$Q$19),AND(G1192&gt;=$R$19,G1192&lt;=$S$19),AND(G1192&gt;=$T$19,G1192&lt;=$U$19)),IF(COUNTIF(I828:I1191,"Plein traitement")=90,"Demi-traitement","Plein traitement"),IF(OR(AND(G1192&gt;=$D$8,G1192&lt;=$E$8),AND(G1192&gt;=$F$8,G1192&lt;=$G$8),AND(G1192&gt;=$H$8,G1192&lt;=$I$8),AND(G1192&gt;=$J$8,G1192&lt;=$K$8),AND(G1192&gt;=$L$8,G1192&lt;=$M$8),AND(G1192&gt;=$N$8,G1192&lt;=$O$8),AND(G1192&gt;=$P$8,G1192&lt;=$Q$8),AND(G1192&gt;=$R$8,G1192&lt;=$S$8),AND(G1192&gt;=$T$8,G1192&lt;=$U$8)),IF(COUNTIF($H$537:H1192,"CMO")&gt;90,"Demi-traitement","Plein traitement"),""))</f>
        <v/>
      </c>
    </row>
    <row r="1193" spans="7:9" x14ac:dyDescent="0.25">
      <c r="G1193" s="1">
        <v>43757</v>
      </c>
      <c r="H1193" t="str">
        <f t="shared" si="22"/>
        <v/>
      </c>
      <c r="I1193" s="2" t="str">
        <f>IF(OR(AND(G1193&gt;=$D$19,G1193&lt;=$E$19),AND(G1193&gt;=$F$19,G1193&lt;=$G$19),AND(G1193&gt;=$H$19,G1193&lt;=$I$19),AND(G1193&gt;=$J$19,G1193&lt;=$K$19),AND(G1193&gt;=$L$19,G1193&lt;=$M$19),AND(G1193&gt;=$N$19,G1193&lt;=$O$19),AND(G1193&gt;=$P$19,G1193&lt;=$Q$19),AND(G1193&gt;=$R$19,G1193&lt;=$S$19),AND(G1193&gt;=$T$19,G1193&lt;=$U$19)),IF(COUNTIF(I829:I1192,"Plein traitement")=90,"Demi-traitement","Plein traitement"),IF(OR(AND(G1193&gt;=$D$8,G1193&lt;=$E$8),AND(G1193&gt;=$F$8,G1193&lt;=$G$8),AND(G1193&gt;=$H$8,G1193&lt;=$I$8),AND(G1193&gt;=$J$8,G1193&lt;=$K$8),AND(G1193&gt;=$L$8,G1193&lt;=$M$8),AND(G1193&gt;=$N$8,G1193&lt;=$O$8),AND(G1193&gt;=$P$8,G1193&lt;=$Q$8),AND(G1193&gt;=$R$8,G1193&lt;=$S$8),AND(G1193&gt;=$T$8,G1193&lt;=$U$8)),IF(COUNTIF($H$537:H1193,"CMO")&gt;90,"Demi-traitement","Plein traitement"),""))</f>
        <v/>
      </c>
    </row>
    <row r="1194" spans="7:9" x14ac:dyDescent="0.25">
      <c r="G1194" s="1">
        <v>43758</v>
      </c>
      <c r="H1194" t="str">
        <f t="shared" si="22"/>
        <v/>
      </c>
      <c r="I1194" s="2" t="str">
        <f>IF(OR(AND(G1194&gt;=$D$19,G1194&lt;=$E$19),AND(G1194&gt;=$F$19,G1194&lt;=$G$19),AND(G1194&gt;=$H$19,G1194&lt;=$I$19),AND(G1194&gt;=$J$19,G1194&lt;=$K$19),AND(G1194&gt;=$L$19,G1194&lt;=$M$19),AND(G1194&gt;=$N$19,G1194&lt;=$O$19),AND(G1194&gt;=$P$19,G1194&lt;=$Q$19),AND(G1194&gt;=$R$19,G1194&lt;=$S$19),AND(G1194&gt;=$T$19,G1194&lt;=$U$19)),IF(COUNTIF(I830:I1193,"Plein traitement")=90,"Demi-traitement","Plein traitement"),IF(OR(AND(G1194&gt;=$D$8,G1194&lt;=$E$8),AND(G1194&gt;=$F$8,G1194&lt;=$G$8),AND(G1194&gt;=$H$8,G1194&lt;=$I$8),AND(G1194&gt;=$J$8,G1194&lt;=$K$8),AND(G1194&gt;=$L$8,G1194&lt;=$M$8),AND(G1194&gt;=$N$8,G1194&lt;=$O$8),AND(G1194&gt;=$P$8,G1194&lt;=$Q$8),AND(G1194&gt;=$R$8,G1194&lt;=$S$8),AND(G1194&gt;=$T$8,G1194&lt;=$U$8)),IF(COUNTIF($H$537:H1194,"CMO")&gt;90,"Demi-traitement","Plein traitement"),""))</f>
        <v/>
      </c>
    </row>
    <row r="1195" spans="7:9" x14ac:dyDescent="0.25">
      <c r="G1195" s="1">
        <v>43759</v>
      </c>
      <c r="H1195" t="str">
        <f t="shared" si="22"/>
        <v/>
      </c>
      <c r="I1195" s="2" t="str">
        <f>IF(OR(AND(G1195&gt;=$D$19,G1195&lt;=$E$19),AND(G1195&gt;=$F$19,G1195&lt;=$G$19),AND(G1195&gt;=$H$19,G1195&lt;=$I$19),AND(G1195&gt;=$J$19,G1195&lt;=$K$19),AND(G1195&gt;=$L$19,G1195&lt;=$M$19),AND(G1195&gt;=$N$19,G1195&lt;=$O$19),AND(G1195&gt;=$P$19,G1195&lt;=$Q$19),AND(G1195&gt;=$R$19,G1195&lt;=$S$19),AND(G1195&gt;=$T$19,G1195&lt;=$U$19)),IF(COUNTIF(I831:I1194,"Plein traitement")=90,"Demi-traitement","Plein traitement"),IF(OR(AND(G1195&gt;=$D$8,G1195&lt;=$E$8),AND(G1195&gt;=$F$8,G1195&lt;=$G$8),AND(G1195&gt;=$H$8,G1195&lt;=$I$8),AND(G1195&gt;=$J$8,G1195&lt;=$K$8),AND(G1195&gt;=$L$8,G1195&lt;=$M$8),AND(G1195&gt;=$N$8,G1195&lt;=$O$8),AND(G1195&gt;=$P$8,G1195&lt;=$Q$8),AND(G1195&gt;=$R$8,G1195&lt;=$S$8),AND(G1195&gt;=$T$8,G1195&lt;=$U$8)),IF(COUNTIF($H$537:H1195,"CMO")&gt;90,"Demi-traitement","Plein traitement"),""))</f>
        <v/>
      </c>
    </row>
    <row r="1196" spans="7:9" x14ac:dyDescent="0.25">
      <c r="G1196" s="1">
        <v>43760</v>
      </c>
      <c r="H1196" t="str">
        <f t="shared" si="22"/>
        <v/>
      </c>
      <c r="I1196" s="2" t="str">
        <f>IF(OR(AND(G1196&gt;=$D$19,G1196&lt;=$E$19),AND(G1196&gt;=$F$19,G1196&lt;=$G$19),AND(G1196&gt;=$H$19,G1196&lt;=$I$19),AND(G1196&gt;=$J$19,G1196&lt;=$K$19),AND(G1196&gt;=$L$19,G1196&lt;=$M$19),AND(G1196&gt;=$N$19,G1196&lt;=$O$19),AND(G1196&gt;=$P$19,G1196&lt;=$Q$19),AND(G1196&gt;=$R$19,G1196&lt;=$S$19),AND(G1196&gt;=$T$19,G1196&lt;=$U$19)),IF(COUNTIF(I832:I1195,"Plein traitement")=90,"Demi-traitement","Plein traitement"),IF(OR(AND(G1196&gt;=$D$8,G1196&lt;=$E$8),AND(G1196&gt;=$F$8,G1196&lt;=$G$8),AND(G1196&gt;=$H$8,G1196&lt;=$I$8),AND(G1196&gt;=$J$8,G1196&lt;=$K$8),AND(G1196&gt;=$L$8,G1196&lt;=$M$8),AND(G1196&gt;=$N$8,G1196&lt;=$O$8),AND(G1196&gt;=$P$8,G1196&lt;=$Q$8),AND(G1196&gt;=$R$8,G1196&lt;=$S$8),AND(G1196&gt;=$T$8,G1196&lt;=$U$8)),IF(COUNTIF($H$537:H1196,"CMO")&gt;90,"Demi-traitement","Plein traitement"),""))</f>
        <v/>
      </c>
    </row>
    <row r="1197" spans="7:9" x14ac:dyDescent="0.25">
      <c r="G1197" s="1">
        <v>43761</v>
      </c>
      <c r="H1197" t="str">
        <f t="shared" si="22"/>
        <v/>
      </c>
      <c r="I1197" s="2" t="str">
        <f>IF(OR(AND(G1197&gt;=$D$19,G1197&lt;=$E$19),AND(G1197&gt;=$F$19,G1197&lt;=$G$19),AND(G1197&gt;=$H$19,G1197&lt;=$I$19),AND(G1197&gt;=$J$19,G1197&lt;=$K$19),AND(G1197&gt;=$L$19,G1197&lt;=$M$19),AND(G1197&gt;=$N$19,G1197&lt;=$O$19),AND(G1197&gt;=$P$19,G1197&lt;=$Q$19),AND(G1197&gt;=$R$19,G1197&lt;=$S$19),AND(G1197&gt;=$T$19,G1197&lt;=$U$19)),IF(COUNTIF(I833:I1196,"Plein traitement")=90,"Demi-traitement","Plein traitement"),IF(OR(AND(G1197&gt;=$D$8,G1197&lt;=$E$8),AND(G1197&gt;=$F$8,G1197&lt;=$G$8),AND(G1197&gt;=$H$8,G1197&lt;=$I$8),AND(G1197&gt;=$J$8,G1197&lt;=$K$8),AND(G1197&gt;=$L$8,G1197&lt;=$M$8),AND(G1197&gt;=$N$8,G1197&lt;=$O$8),AND(G1197&gt;=$P$8,G1197&lt;=$Q$8),AND(G1197&gt;=$R$8,G1197&lt;=$S$8),AND(G1197&gt;=$T$8,G1197&lt;=$U$8)),IF(COUNTIF($H$537:H1197,"CMO")&gt;90,"Demi-traitement","Plein traitement"),""))</f>
        <v/>
      </c>
    </row>
    <row r="1198" spans="7:9" x14ac:dyDescent="0.25">
      <c r="G1198" s="1">
        <v>43762</v>
      </c>
      <c r="H1198" t="str">
        <f t="shared" si="22"/>
        <v/>
      </c>
      <c r="I1198" s="2" t="str">
        <f>IF(OR(AND(G1198&gt;=$D$19,G1198&lt;=$E$19),AND(G1198&gt;=$F$19,G1198&lt;=$G$19),AND(G1198&gt;=$H$19,G1198&lt;=$I$19),AND(G1198&gt;=$J$19,G1198&lt;=$K$19),AND(G1198&gt;=$L$19,G1198&lt;=$M$19),AND(G1198&gt;=$N$19,G1198&lt;=$O$19),AND(G1198&gt;=$P$19,G1198&lt;=$Q$19),AND(G1198&gt;=$R$19,G1198&lt;=$S$19),AND(G1198&gt;=$T$19,G1198&lt;=$U$19)),IF(COUNTIF(I834:I1197,"Plein traitement")=90,"Demi-traitement","Plein traitement"),IF(OR(AND(G1198&gt;=$D$8,G1198&lt;=$E$8),AND(G1198&gt;=$F$8,G1198&lt;=$G$8),AND(G1198&gt;=$H$8,G1198&lt;=$I$8),AND(G1198&gt;=$J$8,G1198&lt;=$K$8),AND(G1198&gt;=$L$8,G1198&lt;=$M$8),AND(G1198&gt;=$N$8,G1198&lt;=$O$8),AND(G1198&gt;=$P$8,G1198&lt;=$Q$8),AND(G1198&gt;=$R$8,G1198&lt;=$S$8),AND(G1198&gt;=$T$8,G1198&lt;=$U$8)),IF(COUNTIF($H$537:H1198,"CMO")&gt;90,"Demi-traitement","Plein traitement"),""))</f>
        <v/>
      </c>
    </row>
    <row r="1199" spans="7:9" x14ac:dyDescent="0.25">
      <c r="G1199" s="1">
        <v>43763</v>
      </c>
      <c r="H1199" t="str">
        <f t="shared" si="22"/>
        <v/>
      </c>
      <c r="I1199" s="2" t="str">
        <f>IF(OR(AND(G1199&gt;=$D$19,G1199&lt;=$E$19),AND(G1199&gt;=$F$19,G1199&lt;=$G$19),AND(G1199&gt;=$H$19,G1199&lt;=$I$19),AND(G1199&gt;=$J$19,G1199&lt;=$K$19),AND(G1199&gt;=$L$19,G1199&lt;=$M$19),AND(G1199&gt;=$N$19,G1199&lt;=$O$19),AND(G1199&gt;=$P$19,G1199&lt;=$Q$19),AND(G1199&gt;=$R$19,G1199&lt;=$S$19),AND(G1199&gt;=$T$19,G1199&lt;=$U$19)),IF(COUNTIF(I835:I1198,"Plein traitement")=90,"Demi-traitement","Plein traitement"),IF(OR(AND(G1199&gt;=$D$8,G1199&lt;=$E$8),AND(G1199&gt;=$F$8,G1199&lt;=$G$8),AND(G1199&gt;=$H$8,G1199&lt;=$I$8),AND(G1199&gt;=$J$8,G1199&lt;=$K$8),AND(G1199&gt;=$L$8,G1199&lt;=$M$8),AND(G1199&gt;=$N$8,G1199&lt;=$O$8),AND(G1199&gt;=$P$8,G1199&lt;=$Q$8),AND(G1199&gt;=$R$8,G1199&lt;=$S$8),AND(G1199&gt;=$T$8,G1199&lt;=$U$8)),IF(COUNTIF($H$537:H1199,"CMO")&gt;90,"Demi-traitement","Plein traitement"),""))</f>
        <v/>
      </c>
    </row>
    <row r="1200" spans="7:9" x14ac:dyDescent="0.25">
      <c r="G1200" s="1">
        <v>43764</v>
      </c>
      <c r="H1200" t="str">
        <f t="shared" si="22"/>
        <v/>
      </c>
      <c r="I1200" s="2" t="str">
        <f>IF(OR(AND(G1200&gt;=$D$19,G1200&lt;=$E$19),AND(G1200&gt;=$F$19,G1200&lt;=$G$19),AND(G1200&gt;=$H$19,G1200&lt;=$I$19),AND(G1200&gt;=$J$19,G1200&lt;=$K$19),AND(G1200&gt;=$L$19,G1200&lt;=$M$19),AND(G1200&gt;=$N$19,G1200&lt;=$O$19),AND(G1200&gt;=$P$19,G1200&lt;=$Q$19),AND(G1200&gt;=$R$19,G1200&lt;=$S$19),AND(G1200&gt;=$T$19,G1200&lt;=$U$19)),IF(COUNTIF(I836:I1199,"Plein traitement")=90,"Demi-traitement","Plein traitement"),IF(OR(AND(G1200&gt;=$D$8,G1200&lt;=$E$8),AND(G1200&gt;=$F$8,G1200&lt;=$G$8),AND(G1200&gt;=$H$8,G1200&lt;=$I$8),AND(G1200&gt;=$J$8,G1200&lt;=$K$8),AND(G1200&gt;=$L$8,G1200&lt;=$M$8),AND(G1200&gt;=$N$8,G1200&lt;=$O$8),AND(G1200&gt;=$P$8,G1200&lt;=$Q$8),AND(G1200&gt;=$R$8,G1200&lt;=$S$8),AND(G1200&gt;=$T$8,G1200&lt;=$U$8)),IF(COUNTIF($H$537:H1200,"CMO")&gt;90,"Demi-traitement","Plein traitement"),""))</f>
        <v/>
      </c>
    </row>
    <row r="1201" spans="7:9" x14ac:dyDescent="0.25">
      <c r="G1201" s="1">
        <v>43765</v>
      </c>
      <c r="H1201" t="str">
        <f t="shared" si="22"/>
        <v/>
      </c>
      <c r="I1201" s="2" t="str">
        <f>IF(OR(AND(G1201&gt;=$D$19,G1201&lt;=$E$19),AND(G1201&gt;=$F$19,G1201&lt;=$G$19),AND(G1201&gt;=$H$19,G1201&lt;=$I$19),AND(G1201&gt;=$J$19,G1201&lt;=$K$19),AND(G1201&gt;=$L$19,G1201&lt;=$M$19),AND(G1201&gt;=$N$19,G1201&lt;=$O$19),AND(G1201&gt;=$P$19,G1201&lt;=$Q$19),AND(G1201&gt;=$R$19,G1201&lt;=$S$19),AND(G1201&gt;=$T$19,G1201&lt;=$U$19)),IF(COUNTIF(I837:I1200,"Plein traitement")=90,"Demi-traitement","Plein traitement"),IF(OR(AND(G1201&gt;=$D$8,G1201&lt;=$E$8),AND(G1201&gt;=$F$8,G1201&lt;=$G$8),AND(G1201&gt;=$H$8,G1201&lt;=$I$8),AND(G1201&gt;=$J$8,G1201&lt;=$K$8),AND(G1201&gt;=$L$8,G1201&lt;=$M$8),AND(G1201&gt;=$N$8,G1201&lt;=$O$8),AND(G1201&gt;=$P$8,G1201&lt;=$Q$8),AND(G1201&gt;=$R$8,G1201&lt;=$S$8),AND(G1201&gt;=$T$8,G1201&lt;=$U$8)),IF(COUNTIF($H$537:H1201,"CMO")&gt;90,"Demi-traitement","Plein traitement"),""))</f>
        <v/>
      </c>
    </row>
    <row r="1202" spans="7:9" x14ac:dyDescent="0.25">
      <c r="G1202" s="1">
        <v>43766</v>
      </c>
      <c r="H1202" t="str">
        <f t="shared" si="22"/>
        <v/>
      </c>
      <c r="I1202" s="2" t="str">
        <f>IF(OR(AND(G1202&gt;=$D$19,G1202&lt;=$E$19),AND(G1202&gt;=$F$19,G1202&lt;=$G$19),AND(G1202&gt;=$H$19,G1202&lt;=$I$19),AND(G1202&gt;=$J$19,G1202&lt;=$K$19),AND(G1202&gt;=$L$19,G1202&lt;=$M$19),AND(G1202&gt;=$N$19,G1202&lt;=$O$19),AND(G1202&gt;=$P$19,G1202&lt;=$Q$19),AND(G1202&gt;=$R$19,G1202&lt;=$S$19),AND(G1202&gt;=$T$19,G1202&lt;=$U$19)),IF(COUNTIF(I838:I1201,"Plein traitement")=90,"Demi-traitement","Plein traitement"),IF(OR(AND(G1202&gt;=$D$8,G1202&lt;=$E$8),AND(G1202&gt;=$F$8,G1202&lt;=$G$8),AND(G1202&gt;=$H$8,G1202&lt;=$I$8),AND(G1202&gt;=$J$8,G1202&lt;=$K$8),AND(G1202&gt;=$L$8,G1202&lt;=$M$8),AND(G1202&gt;=$N$8,G1202&lt;=$O$8),AND(G1202&gt;=$P$8,G1202&lt;=$Q$8),AND(G1202&gt;=$R$8,G1202&lt;=$S$8),AND(G1202&gt;=$T$8,G1202&lt;=$U$8)),IF(COUNTIF($H$537:H1202,"CMO")&gt;90,"Demi-traitement","Plein traitement"),""))</f>
        <v/>
      </c>
    </row>
    <row r="1203" spans="7:9" x14ac:dyDescent="0.25">
      <c r="G1203" s="1">
        <v>43767</v>
      </c>
      <c r="H1203" t="str">
        <f t="shared" si="22"/>
        <v/>
      </c>
      <c r="I1203" s="2" t="str">
        <f>IF(OR(AND(G1203&gt;=$D$19,G1203&lt;=$E$19),AND(G1203&gt;=$F$19,G1203&lt;=$G$19),AND(G1203&gt;=$H$19,G1203&lt;=$I$19),AND(G1203&gt;=$J$19,G1203&lt;=$K$19),AND(G1203&gt;=$L$19,G1203&lt;=$M$19),AND(G1203&gt;=$N$19,G1203&lt;=$O$19),AND(G1203&gt;=$P$19,G1203&lt;=$Q$19),AND(G1203&gt;=$R$19,G1203&lt;=$S$19),AND(G1203&gt;=$T$19,G1203&lt;=$U$19)),IF(COUNTIF(I839:I1202,"Plein traitement")=90,"Demi-traitement","Plein traitement"),IF(OR(AND(G1203&gt;=$D$8,G1203&lt;=$E$8),AND(G1203&gt;=$F$8,G1203&lt;=$G$8),AND(G1203&gt;=$H$8,G1203&lt;=$I$8),AND(G1203&gt;=$J$8,G1203&lt;=$K$8),AND(G1203&gt;=$L$8,G1203&lt;=$M$8),AND(G1203&gt;=$N$8,G1203&lt;=$O$8),AND(G1203&gt;=$P$8,G1203&lt;=$Q$8),AND(G1203&gt;=$R$8,G1203&lt;=$S$8),AND(G1203&gt;=$T$8,G1203&lt;=$U$8)),IF(COUNTIF($H$537:H1203,"CMO")&gt;90,"Demi-traitement","Plein traitement"),""))</f>
        <v/>
      </c>
    </row>
    <row r="1204" spans="7:9" x14ac:dyDescent="0.25">
      <c r="G1204" s="1">
        <v>43768</v>
      </c>
      <c r="H1204" t="str">
        <f t="shared" si="22"/>
        <v/>
      </c>
      <c r="I1204" s="2" t="str">
        <f>IF(OR(AND(G1204&gt;=$D$19,G1204&lt;=$E$19),AND(G1204&gt;=$F$19,G1204&lt;=$G$19),AND(G1204&gt;=$H$19,G1204&lt;=$I$19),AND(G1204&gt;=$J$19,G1204&lt;=$K$19),AND(G1204&gt;=$L$19,G1204&lt;=$M$19),AND(G1204&gt;=$N$19,G1204&lt;=$O$19),AND(G1204&gt;=$P$19,G1204&lt;=$Q$19),AND(G1204&gt;=$R$19,G1204&lt;=$S$19),AND(G1204&gt;=$T$19,G1204&lt;=$U$19)),IF(COUNTIF(I840:I1203,"Plein traitement")=90,"Demi-traitement","Plein traitement"),IF(OR(AND(G1204&gt;=$D$8,G1204&lt;=$E$8),AND(G1204&gt;=$F$8,G1204&lt;=$G$8),AND(G1204&gt;=$H$8,G1204&lt;=$I$8),AND(G1204&gt;=$J$8,G1204&lt;=$K$8),AND(G1204&gt;=$L$8,G1204&lt;=$M$8),AND(G1204&gt;=$N$8,G1204&lt;=$O$8),AND(G1204&gt;=$P$8,G1204&lt;=$Q$8),AND(G1204&gt;=$R$8,G1204&lt;=$S$8),AND(G1204&gt;=$T$8,G1204&lt;=$U$8)),IF(COUNTIF($H$537:H1204,"CMO")&gt;90,"Demi-traitement","Plein traitement"),""))</f>
        <v/>
      </c>
    </row>
    <row r="1205" spans="7:9" x14ac:dyDescent="0.25">
      <c r="G1205" s="1">
        <v>43769</v>
      </c>
      <c r="H1205" t="str">
        <f t="shared" ref="H1205:H1268" si="23">IF(OR(AND(G1205&gt;=$D$8,G1205&lt;=$E$8),AND(G1205&gt;=$F$8,G1205&lt;=$G$8),AND(G1205&gt;=$H$8,G1205&lt;=$I$8),AND(G1205&gt;=$J$8,G1205&lt;=$K$8),AND(G1205&gt;=$L$8,G1205&lt;=$M$8),AND(G1205&gt;=$N$8,G1205&lt;=$O$8),AND(G1205&gt;=$P$8,G1205&lt;=$Q$8),AND(G1205&gt;=$R$8,G1205&lt;=$S$8),AND(G1205&gt;=$T$8,G1205&lt;=$U$8)),"CMO","")</f>
        <v/>
      </c>
      <c r="I1205" s="2" t="str">
        <f>IF(OR(AND(G1205&gt;=$D$19,G1205&lt;=$E$19),AND(G1205&gt;=$F$19,G1205&lt;=$G$19),AND(G1205&gt;=$H$19,G1205&lt;=$I$19),AND(G1205&gt;=$J$19,G1205&lt;=$K$19),AND(G1205&gt;=$L$19,G1205&lt;=$M$19),AND(G1205&gt;=$N$19,G1205&lt;=$O$19),AND(G1205&gt;=$P$19,G1205&lt;=$Q$19),AND(G1205&gt;=$R$19,G1205&lt;=$S$19),AND(G1205&gt;=$T$19,G1205&lt;=$U$19)),IF(COUNTIF(I841:I1204,"Plein traitement")=90,"Demi-traitement","Plein traitement"),IF(OR(AND(G1205&gt;=$D$8,G1205&lt;=$E$8),AND(G1205&gt;=$F$8,G1205&lt;=$G$8),AND(G1205&gt;=$H$8,G1205&lt;=$I$8),AND(G1205&gt;=$J$8,G1205&lt;=$K$8),AND(G1205&gt;=$L$8,G1205&lt;=$M$8),AND(G1205&gt;=$N$8,G1205&lt;=$O$8),AND(G1205&gt;=$P$8,G1205&lt;=$Q$8),AND(G1205&gt;=$R$8,G1205&lt;=$S$8),AND(G1205&gt;=$T$8,G1205&lt;=$U$8)),IF(COUNTIF($H$537:H1205,"CMO")&gt;90,"Demi-traitement","Plein traitement"),""))</f>
        <v/>
      </c>
    </row>
    <row r="1206" spans="7:9" x14ac:dyDescent="0.25">
      <c r="G1206" s="1">
        <v>43770</v>
      </c>
      <c r="H1206" t="str">
        <f t="shared" si="23"/>
        <v/>
      </c>
      <c r="I1206" s="2" t="str">
        <f>IF(OR(AND(G1206&gt;=$D$19,G1206&lt;=$E$19),AND(G1206&gt;=$F$19,G1206&lt;=$G$19),AND(G1206&gt;=$H$19,G1206&lt;=$I$19),AND(G1206&gt;=$J$19,G1206&lt;=$K$19),AND(G1206&gt;=$L$19,G1206&lt;=$M$19),AND(G1206&gt;=$N$19,G1206&lt;=$O$19),AND(G1206&gt;=$P$19,G1206&lt;=$Q$19),AND(G1206&gt;=$R$19,G1206&lt;=$S$19),AND(G1206&gt;=$T$19,G1206&lt;=$U$19)),IF(COUNTIF(I842:I1205,"Plein traitement")=90,"Demi-traitement","Plein traitement"),IF(OR(AND(G1206&gt;=$D$8,G1206&lt;=$E$8),AND(G1206&gt;=$F$8,G1206&lt;=$G$8),AND(G1206&gt;=$H$8,G1206&lt;=$I$8),AND(G1206&gt;=$J$8,G1206&lt;=$K$8),AND(G1206&gt;=$L$8,G1206&lt;=$M$8),AND(G1206&gt;=$N$8,G1206&lt;=$O$8),AND(G1206&gt;=$P$8,G1206&lt;=$Q$8),AND(G1206&gt;=$R$8,G1206&lt;=$S$8),AND(G1206&gt;=$T$8,G1206&lt;=$U$8)),IF(COUNTIF($H$537:H1206,"CMO")&gt;90,"Demi-traitement","Plein traitement"),""))</f>
        <v/>
      </c>
    </row>
    <row r="1207" spans="7:9" x14ac:dyDescent="0.25">
      <c r="G1207" s="1">
        <v>43771</v>
      </c>
      <c r="H1207" t="str">
        <f t="shared" si="23"/>
        <v/>
      </c>
      <c r="I1207" s="2" t="str">
        <f>IF(OR(AND(G1207&gt;=$D$19,G1207&lt;=$E$19),AND(G1207&gt;=$F$19,G1207&lt;=$G$19),AND(G1207&gt;=$H$19,G1207&lt;=$I$19),AND(G1207&gt;=$J$19,G1207&lt;=$K$19),AND(G1207&gt;=$L$19,G1207&lt;=$M$19),AND(G1207&gt;=$N$19,G1207&lt;=$O$19),AND(G1207&gt;=$P$19,G1207&lt;=$Q$19),AND(G1207&gt;=$R$19,G1207&lt;=$S$19),AND(G1207&gt;=$T$19,G1207&lt;=$U$19)),IF(COUNTIF(I843:I1206,"Plein traitement")=90,"Demi-traitement","Plein traitement"),IF(OR(AND(G1207&gt;=$D$8,G1207&lt;=$E$8),AND(G1207&gt;=$F$8,G1207&lt;=$G$8),AND(G1207&gt;=$H$8,G1207&lt;=$I$8),AND(G1207&gt;=$J$8,G1207&lt;=$K$8),AND(G1207&gt;=$L$8,G1207&lt;=$M$8),AND(G1207&gt;=$N$8,G1207&lt;=$O$8),AND(G1207&gt;=$P$8,G1207&lt;=$Q$8),AND(G1207&gt;=$R$8,G1207&lt;=$S$8),AND(G1207&gt;=$T$8,G1207&lt;=$U$8)),IF(COUNTIF($H$537:H1207,"CMO")&gt;90,"Demi-traitement","Plein traitement"),""))</f>
        <v/>
      </c>
    </row>
    <row r="1208" spans="7:9" x14ac:dyDescent="0.25">
      <c r="G1208" s="1">
        <v>43772</v>
      </c>
      <c r="H1208" t="str">
        <f t="shared" si="23"/>
        <v/>
      </c>
      <c r="I1208" s="2" t="str">
        <f>IF(OR(AND(G1208&gt;=$D$19,G1208&lt;=$E$19),AND(G1208&gt;=$F$19,G1208&lt;=$G$19),AND(G1208&gt;=$H$19,G1208&lt;=$I$19),AND(G1208&gt;=$J$19,G1208&lt;=$K$19),AND(G1208&gt;=$L$19,G1208&lt;=$M$19),AND(G1208&gt;=$N$19,G1208&lt;=$O$19),AND(G1208&gt;=$P$19,G1208&lt;=$Q$19),AND(G1208&gt;=$R$19,G1208&lt;=$S$19),AND(G1208&gt;=$T$19,G1208&lt;=$U$19)),IF(COUNTIF(I844:I1207,"Plein traitement")=90,"Demi-traitement","Plein traitement"),IF(OR(AND(G1208&gt;=$D$8,G1208&lt;=$E$8),AND(G1208&gt;=$F$8,G1208&lt;=$G$8),AND(G1208&gt;=$H$8,G1208&lt;=$I$8),AND(G1208&gt;=$J$8,G1208&lt;=$K$8),AND(G1208&gt;=$L$8,G1208&lt;=$M$8),AND(G1208&gt;=$N$8,G1208&lt;=$O$8),AND(G1208&gt;=$P$8,G1208&lt;=$Q$8),AND(G1208&gt;=$R$8,G1208&lt;=$S$8),AND(G1208&gt;=$T$8,G1208&lt;=$U$8)),IF(COUNTIF($H$537:H1208,"CMO")&gt;90,"Demi-traitement","Plein traitement"),""))</f>
        <v/>
      </c>
    </row>
    <row r="1209" spans="7:9" x14ac:dyDescent="0.25">
      <c r="G1209" s="1">
        <v>43773</v>
      </c>
      <c r="H1209" t="str">
        <f t="shared" si="23"/>
        <v/>
      </c>
      <c r="I1209" s="2" t="str">
        <f>IF(OR(AND(G1209&gt;=$D$19,G1209&lt;=$E$19),AND(G1209&gt;=$F$19,G1209&lt;=$G$19),AND(G1209&gt;=$H$19,G1209&lt;=$I$19),AND(G1209&gt;=$J$19,G1209&lt;=$K$19),AND(G1209&gt;=$L$19,G1209&lt;=$M$19),AND(G1209&gt;=$N$19,G1209&lt;=$O$19),AND(G1209&gt;=$P$19,G1209&lt;=$Q$19),AND(G1209&gt;=$R$19,G1209&lt;=$S$19),AND(G1209&gt;=$T$19,G1209&lt;=$U$19)),IF(COUNTIF(I845:I1208,"Plein traitement")=90,"Demi-traitement","Plein traitement"),IF(OR(AND(G1209&gt;=$D$8,G1209&lt;=$E$8),AND(G1209&gt;=$F$8,G1209&lt;=$G$8),AND(G1209&gt;=$H$8,G1209&lt;=$I$8),AND(G1209&gt;=$J$8,G1209&lt;=$K$8),AND(G1209&gt;=$L$8,G1209&lt;=$M$8),AND(G1209&gt;=$N$8,G1209&lt;=$O$8),AND(G1209&gt;=$P$8,G1209&lt;=$Q$8),AND(G1209&gt;=$R$8,G1209&lt;=$S$8),AND(G1209&gt;=$T$8,G1209&lt;=$U$8)),IF(COUNTIF($H$537:H1209,"CMO")&gt;90,"Demi-traitement","Plein traitement"),""))</f>
        <v/>
      </c>
    </row>
    <row r="1210" spans="7:9" x14ac:dyDescent="0.25">
      <c r="G1210" s="1">
        <v>43774</v>
      </c>
      <c r="H1210" t="str">
        <f t="shared" si="23"/>
        <v/>
      </c>
      <c r="I1210" s="2" t="str">
        <f>IF(OR(AND(G1210&gt;=$D$19,G1210&lt;=$E$19),AND(G1210&gt;=$F$19,G1210&lt;=$G$19),AND(G1210&gt;=$H$19,G1210&lt;=$I$19),AND(G1210&gt;=$J$19,G1210&lt;=$K$19),AND(G1210&gt;=$L$19,G1210&lt;=$M$19),AND(G1210&gt;=$N$19,G1210&lt;=$O$19),AND(G1210&gt;=$P$19,G1210&lt;=$Q$19),AND(G1210&gt;=$R$19,G1210&lt;=$S$19),AND(G1210&gt;=$T$19,G1210&lt;=$U$19)),IF(COUNTIF(I846:I1209,"Plein traitement")=90,"Demi-traitement","Plein traitement"),IF(OR(AND(G1210&gt;=$D$8,G1210&lt;=$E$8),AND(G1210&gt;=$F$8,G1210&lt;=$G$8),AND(G1210&gt;=$H$8,G1210&lt;=$I$8),AND(G1210&gt;=$J$8,G1210&lt;=$K$8),AND(G1210&gt;=$L$8,G1210&lt;=$M$8),AND(G1210&gt;=$N$8,G1210&lt;=$O$8),AND(G1210&gt;=$P$8,G1210&lt;=$Q$8),AND(G1210&gt;=$R$8,G1210&lt;=$S$8),AND(G1210&gt;=$T$8,G1210&lt;=$U$8)),IF(COUNTIF($H$537:H1210,"CMO")&gt;90,"Demi-traitement","Plein traitement"),""))</f>
        <v/>
      </c>
    </row>
    <row r="1211" spans="7:9" x14ac:dyDescent="0.25">
      <c r="G1211" s="1">
        <v>43775</v>
      </c>
      <c r="H1211" t="str">
        <f t="shared" si="23"/>
        <v/>
      </c>
      <c r="I1211" s="2" t="str">
        <f>IF(OR(AND(G1211&gt;=$D$19,G1211&lt;=$E$19),AND(G1211&gt;=$F$19,G1211&lt;=$G$19),AND(G1211&gt;=$H$19,G1211&lt;=$I$19),AND(G1211&gt;=$J$19,G1211&lt;=$K$19),AND(G1211&gt;=$L$19,G1211&lt;=$M$19),AND(G1211&gt;=$N$19,G1211&lt;=$O$19),AND(G1211&gt;=$P$19,G1211&lt;=$Q$19),AND(G1211&gt;=$R$19,G1211&lt;=$S$19),AND(G1211&gt;=$T$19,G1211&lt;=$U$19)),IF(COUNTIF(I847:I1210,"Plein traitement")=90,"Demi-traitement","Plein traitement"),IF(OR(AND(G1211&gt;=$D$8,G1211&lt;=$E$8),AND(G1211&gt;=$F$8,G1211&lt;=$G$8),AND(G1211&gt;=$H$8,G1211&lt;=$I$8),AND(G1211&gt;=$J$8,G1211&lt;=$K$8),AND(G1211&gt;=$L$8,G1211&lt;=$M$8),AND(G1211&gt;=$N$8,G1211&lt;=$O$8),AND(G1211&gt;=$P$8,G1211&lt;=$Q$8),AND(G1211&gt;=$R$8,G1211&lt;=$S$8),AND(G1211&gt;=$T$8,G1211&lt;=$U$8)),IF(COUNTIF($H$537:H1211,"CMO")&gt;90,"Demi-traitement","Plein traitement"),""))</f>
        <v/>
      </c>
    </row>
    <row r="1212" spans="7:9" x14ac:dyDescent="0.25">
      <c r="G1212" s="1">
        <v>43776</v>
      </c>
      <c r="H1212" t="str">
        <f t="shared" si="23"/>
        <v/>
      </c>
      <c r="I1212" s="2" t="str">
        <f>IF(OR(AND(G1212&gt;=$D$19,G1212&lt;=$E$19),AND(G1212&gt;=$F$19,G1212&lt;=$G$19),AND(G1212&gt;=$H$19,G1212&lt;=$I$19),AND(G1212&gt;=$J$19,G1212&lt;=$K$19),AND(G1212&gt;=$L$19,G1212&lt;=$M$19),AND(G1212&gt;=$N$19,G1212&lt;=$O$19),AND(G1212&gt;=$P$19,G1212&lt;=$Q$19),AND(G1212&gt;=$R$19,G1212&lt;=$S$19),AND(G1212&gt;=$T$19,G1212&lt;=$U$19)),IF(COUNTIF(I848:I1211,"Plein traitement")=90,"Demi-traitement","Plein traitement"),IF(OR(AND(G1212&gt;=$D$8,G1212&lt;=$E$8),AND(G1212&gt;=$F$8,G1212&lt;=$G$8),AND(G1212&gt;=$H$8,G1212&lt;=$I$8),AND(G1212&gt;=$J$8,G1212&lt;=$K$8),AND(G1212&gt;=$L$8,G1212&lt;=$M$8),AND(G1212&gt;=$N$8,G1212&lt;=$O$8),AND(G1212&gt;=$P$8,G1212&lt;=$Q$8),AND(G1212&gt;=$R$8,G1212&lt;=$S$8),AND(G1212&gt;=$T$8,G1212&lt;=$U$8)),IF(COUNTIF($H$537:H1212,"CMO")&gt;90,"Demi-traitement","Plein traitement"),""))</f>
        <v/>
      </c>
    </row>
    <row r="1213" spans="7:9" x14ac:dyDescent="0.25">
      <c r="G1213" s="1">
        <v>43777</v>
      </c>
      <c r="H1213" t="str">
        <f t="shared" si="23"/>
        <v/>
      </c>
      <c r="I1213" s="2" t="str">
        <f>IF(OR(AND(G1213&gt;=$D$19,G1213&lt;=$E$19),AND(G1213&gt;=$F$19,G1213&lt;=$G$19),AND(G1213&gt;=$H$19,G1213&lt;=$I$19),AND(G1213&gt;=$J$19,G1213&lt;=$K$19),AND(G1213&gt;=$L$19,G1213&lt;=$M$19),AND(G1213&gt;=$N$19,G1213&lt;=$O$19),AND(G1213&gt;=$P$19,G1213&lt;=$Q$19),AND(G1213&gt;=$R$19,G1213&lt;=$S$19),AND(G1213&gt;=$T$19,G1213&lt;=$U$19)),IF(COUNTIF(I849:I1212,"Plein traitement")=90,"Demi-traitement","Plein traitement"),IF(OR(AND(G1213&gt;=$D$8,G1213&lt;=$E$8),AND(G1213&gt;=$F$8,G1213&lt;=$G$8),AND(G1213&gt;=$H$8,G1213&lt;=$I$8),AND(G1213&gt;=$J$8,G1213&lt;=$K$8),AND(G1213&gt;=$L$8,G1213&lt;=$M$8),AND(G1213&gt;=$N$8,G1213&lt;=$O$8),AND(G1213&gt;=$P$8,G1213&lt;=$Q$8),AND(G1213&gt;=$R$8,G1213&lt;=$S$8),AND(G1213&gt;=$T$8,G1213&lt;=$U$8)),IF(COUNTIF($H$537:H1213,"CMO")&gt;90,"Demi-traitement","Plein traitement"),""))</f>
        <v/>
      </c>
    </row>
    <row r="1214" spans="7:9" x14ac:dyDescent="0.25">
      <c r="G1214" s="1">
        <v>43778</v>
      </c>
      <c r="H1214" t="str">
        <f t="shared" si="23"/>
        <v/>
      </c>
      <c r="I1214" s="2" t="str">
        <f>IF(OR(AND(G1214&gt;=$D$19,G1214&lt;=$E$19),AND(G1214&gt;=$F$19,G1214&lt;=$G$19),AND(G1214&gt;=$H$19,G1214&lt;=$I$19),AND(G1214&gt;=$J$19,G1214&lt;=$K$19),AND(G1214&gt;=$L$19,G1214&lt;=$M$19),AND(G1214&gt;=$N$19,G1214&lt;=$O$19),AND(G1214&gt;=$P$19,G1214&lt;=$Q$19),AND(G1214&gt;=$R$19,G1214&lt;=$S$19),AND(G1214&gt;=$T$19,G1214&lt;=$U$19)),IF(COUNTIF(I850:I1213,"Plein traitement")=90,"Demi-traitement","Plein traitement"),IF(OR(AND(G1214&gt;=$D$8,G1214&lt;=$E$8),AND(G1214&gt;=$F$8,G1214&lt;=$G$8),AND(G1214&gt;=$H$8,G1214&lt;=$I$8),AND(G1214&gt;=$J$8,G1214&lt;=$K$8),AND(G1214&gt;=$L$8,G1214&lt;=$M$8),AND(G1214&gt;=$N$8,G1214&lt;=$O$8),AND(G1214&gt;=$P$8,G1214&lt;=$Q$8),AND(G1214&gt;=$R$8,G1214&lt;=$S$8),AND(G1214&gt;=$T$8,G1214&lt;=$U$8)),IF(COUNTIF($H$537:H1214,"CMO")&gt;90,"Demi-traitement","Plein traitement"),""))</f>
        <v/>
      </c>
    </row>
    <row r="1215" spans="7:9" x14ac:dyDescent="0.25">
      <c r="G1215" s="1">
        <v>43779</v>
      </c>
      <c r="H1215" t="str">
        <f t="shared" si="23"/>
        <v/>
      </c>
      <c r="I1215" s="2" t="str">
        <f>IF(OR(AND(G1215&gt;=$D$19,G1215&lt;=$E$19),AND(G1215&gt;=$F$19,G1215&lt;=$G$19),AND(G1215&gt;=$H$19,G1215&lt;=$I$19),AND(G1215&gt;=$J$19,G1215&lt;=$K$19),AND(G1215&gt;=$L$19,G1215&lt;=$M$19),AND(G1215&gt;=$N$19,G1215&lt;=$O$19),AND(G1215&gt;=$P$19,G1215&lt;=$Q$19),AND(G1215&gt;=$R$19,G1215&lt;=$S$19),AND(G1215&gt;=$T$19,G1215&lt;=$U$19)),IF(COUNTIF(I851:I1214,"Plein traitement")=90,"Demi-traitement","Plein traitement"),IF(OR(AND(G1215&gt;=$D$8,G1215&lt;=$E$8),AND(G1215&gt;=$F$8,G1215&lt;=$G$8),AND(G1215&gt;=$H$8,G1215&lt;=$I$8),AND(G1215&gt;=$J$8,G1215&lt;=$K$8),AND(G1215&gt;=$L$8,G1215&lt;=$M$8),AND(G1215&gt;=$N$8,G1215&lt;=$O$8),AND(G1215&gt;=$P$8,G1215&lt;=$Q$8),AND(G1215&gt;=$R$8,G1215&lt;=$S$8),AND(G1215&gt;=$T$8,G1215&lt;=$U$8)),IF(COUNTIF($H$537:H1215,"CMO")&gt;90,"Demi-traitement","Plein traitement"),""))</f>
        <v/>
      </c>
    </row>
    <row r="1216" spans="7:9" x14ac:dyDescent="0.25">
      <c r="G1216" s="1">
        <v>43780</v>
      </c>
      <c r="H1216" t="str">
        <f t="shared" si="23"/>
        <v/>
      </c>
      <c r="I1216" s="2" t="str">
        <f>IF(OR(AND(G1216&gt;=$D$19,G1216&lt;=$E$19),AND(G1216&gt;=$F$19,G1216&lt;=$G$19),AND(G1216&gt;=$H$19,G1216&lt;=$I$19),AND(G1216&gt;=$J$19,G1216&lt;=$K$19),AND(G1216&gt;=$L$19,G1216&lt;=$M$19),AND(G1216&gt;=$N$19,G1216&lt;=$O$19),AND(G1216&gt;=$P$19,G1216&lt;=$Q$19),AND(G1216&gt;=$R$19,G1216&lt;=$S$19),AND(G1216&gt;=$T$19,G1216&lt;=$U$19)),IF(COUNTIF(I852:I1215,"Plein traitement")=90,"Demi-traitement","Plein traitement"),IF(OR(AND(G1216&gt;=$D$8,G1216&lt;=$E$8),AND(G1216&gt;=$F$8,G1216&lt;=$G$8),AND(G1216&gt;=$H$8,G1216&lt;=$I$8),AND(G1216&gt;=$J$8,G1216&lt;=$K$8),AND(G1216&gt;=$L$8,G1216&lt;=$M$8),AND(G1216&gt;=$N$8,G1216&lt;=$O$8),AND(G1216&gt;=$P$8,G1216&lt;=$Q$8),AND(G1216&gt;=$R$8,G1216&lt;=$S$8),AND(G1216&gt;=$T$8,G1216&lt;=$U$8)),IF(COUNTIF($H$537:H1216,"CMO")&gt;90,"Demi-traitement","Plein traitement"),""))</f>
        <v/>
      </c>
    </row>
    <row r="1217" spans="7:9" x14ac:dyDescent="0.25">
      <c r="G1217" s="1">
        <v>43781</v>
      </c>
      <c r="H1217" t="str">
        <f t="shared" si="23"/>
        <v/>
      </c>
      <c r="I1217" s="2" t="str">
        <f>IF(OR(AND(G1217&gt;=$D$19,G1217&lt;=$E$19),AND(G1217&gt;=$F$19,G1217&lt;=$G$19),AND(G1217&gt;=$H$19,G1217&lt;=$I$19),AND(G1217&gt;=$J$19,G1217&lt;=$K$19),AND(G1217&gt;=$L$19,G1217&lt;=$M$19),AND(G1217&gt;=$N$19,G1217&lt;=$O$19),AND(G1217&gt;=$P$19,G1217&lt;=$Q$19),AND(G1217&gt;=$R$19,G1217&lt;=$S$19),AND(G1217&gt;=$T$19,G1217&lt;=$U$19)),IF(COUNTIF(I853:I1216,"Plein traitement")=90,"Demi-traitement","Plein traitement"),IF(OR(AND(G1217&gt;=$D$8,G1217&lt;=$E$8),AND(G1217&gt;=$F$8,G1217&lt;=$G$8),AND(G1217&gt;=$H$8,G1217&lt;=$I$8),AND(G1217&gt;=$J$8,G1217&lt;=$K$8),AND(G1217&gt;=$L$8,G1217&lt;=$M$8),AND(G1217&gt;=$N$8,G1217&lt;=$O$8),AND(G1217&gt;=$P$8,G1217&lt;=$Q$8),AND(G1217&gt;=$R$8,G1217&lt;=$S$8),AND(G1217&gt;=$T$8,G1217&lt;=$U$8)),IF(COUNTIF($H$537:H1217,"CMO")&gt;90,"Demi-traitement","Plein traitement"),""))</f>
        <v/>
      </c>
    </row>
    <row r="1218" spans="7:9" x14ac:dyDescent="0.25">
      <c r="G1218" s="1">
        <v>43782</v>
      </c>
      <c r="H1218" t="str">
        <f t="shared" si="23"/>
        <v/>
      </c>
      <c r="I1218" s="2" t="str">
        <f>IF(OR(AND(G1218&gt;=$D$19,G1218&lt;=$E$19),AND(G1218&gt;=$F$19,G1218&lt;=$G$19),AND(G1218&gt;=$H$19,G1218&lt;=$I$19),AND(G1218&gt;=$J$19,G1218&lt;=$K$19),AND(G1218&gt;=$L$19,G1218&lt;=$M$19),AND(G1218&gt;=$N$19,G1218&lt;=$O$19),AND(G1218&gt;=$P$19,G1218&lt;=$Q$19),AND(G1218&gt;=$R$19,G1218&lt;=$S$19),AND(G1218&gt;=$T$19,G1218&lt;=$U$19)),IF(COUNTIF(I854:I1217,"Plein traitement")=90,"Demi-traitement","Plein traitement"),IF(OR(AND(G1218&gt;=$D$8,G1218&lt;=$E$8),AND(G1218&gt;=$F$8,G1218&lt;=$G$8),AND(G1218&gt;=$H$8,G1218&lt;=$I$8),AND(G1218&gt;=$J$8,G1218&lt;=$K$8),AND(G1218&gt;=$L$8,G1218&lt;=$M$8),AND(G1218&gt;=$N$8,G1218&lt;=$O$8),AND(G1218&gt;=$P$8,G1218&lt;=$Q$8),AND(G1218&gt;=$R$8,G1218&lt;=$S$8),AND(G1218&gt;=$T$8,G1218&lt;=$U$8)),IF(COUNTIF($H$537:H1218,"CMO")&gt;90,"Demi-traitement","Plein traitement"),""))</f>
        <v/>
      </c>
    </row>
    <row r="1219" spans="7:9" x14ac:dyDescent="0.25">
      <c r="G1219" s="1">
        <v>43783</v>
      </c>
      <c r="H1219" t="str">
        <f t="shared" si="23"/>
        <v/>
      </c>
      <c r="I1219" s="2" t="str">
        <f>IF(OR(AND(G1219&gt;=$D$19,G1219&lt;=$E$19),AND(G1219&gt;=$F$19,G1219&lt;=$G$19),AND(G1219&gt;=$H$19,G1219&lt;=$I$19),AND(G1219&gt;=$J$19,G1219&lt;=$K$19),AND(G1219&gt;=$L$19,G1219&lt;=$M$19),AND(G1219&gt;=$N$19,G1219&lt;=$O$19),AND(G1219&gt;=$P$19,G1219&lt;=$Q$19),AND(G1219&gt;=$R$19,G1219&lt;=$S$19),AND(G1219&gt;=$T$19,G1219&lt;=$U$19)),IF(COUNTIF(I855:I1218,"Plein traitement")=90,"Demi-traitement","Plein traitement"),IF(OR(AND(G1219&gt;=$D$8,G1219&lt;=$E$8),AND(G1219&gt;=$F$8,G1219&lt;=$G$8),AND(G1219&gt;=$H$8,G1219&lt;=$I$8),AND(G1219&gt;=$J$8,G1219&lt;=$K$8),AND(G1219&gt;=$L$8,G1219&lt;=$M$8),AND(G1219&gt;=$N$8,G1219&lt;=$O$8),AND(G1219&gt;=$P$8,G1219&lt;=$Q$8),AND(G1219&gt;=$R$8,G1219&lt;=$S$8),AND(G1219&gt;=$T$8,G1219&lt;=$U$8)),IF(COUNTIF($H$537:H1219,"CMO")&gt;90,"Demi-traitement","Plein traitement"),""))</f>
        <v/>
      </c>
    </row>
    <row r="1220" spans="7:9" x14ac:dyDescent="0.25">
      <c r="G1220" s="1">
        <v>43784</v>
      </c>
      <c r="H1220" t="str">
        <f t="shared" si="23"/>
        <v/>
      </c>
      <c r="I1220" s="2" t="str">
        <f>IF(OR(AND(G1220&gt;=$D$19,G1220&lt;=$E$19),AND(G1220&gt;=$F$19,G1220&lt;=$G$19),AND(G1220&gt;=$H$19,G1220&lt;=$I$19),AND(G1220&gt;=$J$19,G1220&lt;=$K$19),AND(G1220&gt;=$L$19,G1220&lt;=$M$19),AND(G1220&gt;=$N$19,G1220&lt;=$O$19),AND(G1220&gt;=$P$19,G1220&lt;=$Q$19),AND(G1220&gt;=$R$19,G1220&lt;=$S$19),AND(G1220&gt;=$T$19,G1220&lt;=$U$19)),IF(COUNTIF(I856:I1219,"Plein traitement")=90,"Demi-traitement","Plein traitement"),IF(OR(AND(G1220&gt;=$D$8,G1220&lt;=$E$8),AND(G1220&gt;=$F$8,G1220&lt;=$G$8),AND(G1220&gt;=$H$8,G1220&lt;=$I$8),AND(G1220&gt;=$J$8,G1220&lt;=$K$8),AND(G1220&gt;=$L$8,G1220&lt;=$M$8),AND(G1220&gt;=$N$8,G1220&lt;=$O$8),AND(G1220&gt;=$P$8,G1220&lt;=$Q$8),AND(G1220&gt;=$R$8,G1220&lt;=$S$8),AND(G1220&gt;=$T$8,G1220&lt;=$U$8)),IF(COUNTIF($H$537:H1220,"CMO")&gt;90,"Demi-traitement","Plein traitement"),""))</f>
        <v/>
      </c>
    </row>
    <row r="1221" spans="7:9" x14ac:dyDescent="0.25">
      <c r="G1221" s="1">
        <v>43785</v>
      </c>
      <c r="H1221" t="str">
        <f t="shared" si="23"/>
        <v/>
      </c>
      <c r="I1221" s="2" t="str">
        <f>IF(OR(AND(G1221&gt;=$D$19,G1221&lt;=$E$19),AND(G1221&gt;=$F$19,G1221&lt;=$G$19),AND(G1221&gt;=$H$19,G1221&lt;=$I$19),AND(G1221&gt;=$J$19,G1221&lt;=$K$19),AND(G1221&gt;=$L$19,G1221&lt;=$M$19),AND(G1221&gt;=$N$19,G1221&lt;=$O$19),AND(G1221&gt;=$P$19,G1221&lt;=$Q$19),AND(G1221&gt;=$R$19,G1221&lt;=$S$19),AND(G1221&gt;=$T$19,G1221&lt;=$U$19)),IF(COUNTIF(I857:I1220,"Plein traitement")=90,"Demi-traitement","Plein traitement"),IF(OR(AND(G1221&gt;=$D$8,G1221&lt;=$E$8),AND(G1221&gt;=$F$8,G1221&lt;=$G$8),AND(G1221&gt;=$H$8,G1221&lt;=$I$8),AND(G1221&gt;=$J$8,G1221&lt;=$K$8),AND(G1221&gt;=$L$8,G1221&lt;=$M$8),AND(G1221&gt;=$N$8,G1221&lt;=$O$8),AND(G1221&gt;=$P$8,G1221&lt;=$Q$8),AND(G1221&gt;=$R$8,G1221&lt;=$S$8),AND(G1221&gt;=$T$8,G1221&lt;=$U$8)),IF(COUNTIF($H$537:H1221,"CMO")&gt;90,"Demi-traitement","Plein traitement"),""))</f>
        <v/>
      </c>
    </row>
    <row r="1222" spans="7:9" x14ac:dyDescent="0.25">
      <c r="G1222" s="1">
        <v>43786</v>
      </c>
      <c r="H1222" t="str">
        <f t="shared" si="23"/>
        <v/>
      </c>
      <c r="I1222" s="2" t="str">
        <f>IF(OR(AND(G1222&gt;=$D$19,G1222&lt;=$E$19),AND(G1222&gt;=$F$19,G1222&lt;=$G$19),AND(G1222&gt;=$H$19,G1222&lt;=$I$19),AND(G1222&gt;=$J$19,G1222&lt;=$K$19),AND(G1222&gt;=$L$19,G1222&lt;=$M$19),AND(G1222&gt;=$N$19,G1222&lt;=$O$19),AND(G1222&gt;=$P$19,G1222&lt;=$Q$19),AND(G1222&gt;=$R$19,G1222&lt;=$S$19),AND(G1222&gt;=$T$19,G1222&lt;=$U$19)),IF(COUNTIF(I858:I1221,"Plein traitement")=90,"Demi-traitement","Plein traitement"),IF(OR(AND(G1222&gt;=$D$8,G1222&lt;=$E$8),AND(G1222&gt;=$F$8,G1222&lt;=$G$8),AND(G1222&gt;=$H$8,G1222&lt;=$I$8),AND(G1222&gt;=$J$8,G1222&lt;=$K$8),AND(G1222&gt;=$L$8,G1222&lt;=$M$8),AND(G1222&gt;=$N$8,G1222&lt;=$O$8),AND(G1222&gt;=$P$8,G1222&lt;=$Q$8),AND(G1222&gt;=$R$8,G1222&lt;=$S$8),AND(G1222&gt;=$T$8,G1222&lt;=$U$8)),IF(COUNTIF($H$537:H1222,"CMO")&gt;90,"Demi-traitement","Plein traitement"),""))</f>
        <v/>
      </c>
    </row>
    <row r="1223" spans="7:9" x14ac:dyDescent="0.25">
      <c r="G1223" s="1">
        <v>43787</v>
      </c>
      <c r="H1223" t="str">
        <f t="shared" si="23"/>
        <v/>
      </c>
      <c r="I1223" s="2" t="str">
        <f>IF(OR(AND(G1223&gt;=$D$19,G1223&lt;=$E$19),AND(G1223&gt;=$F$19,G1223&lt;=$G$19),AND(G1223&gt;=$H$19,G1223&lt;=$I$19),AND(G1223&gt;=$J$19,G1223&lt;=$K$19),AND(G1223&gt;=$L$19,G1223&lt;=$M$19),AND(G1223&gt;=$N$19,G1223&lt;=$O$19),AND(G1223&gt;=$P$19,G1223&lt;=$Q$19),AND(G1223&gt;=$R$19,G1223&lt;=$S$19),AND(G1223&gt;=$T$19,G1223&lt;=$U$19)),IF(COUNTIF(I859:I1222,"Plein traitement")=90,"Demi-traitement","Plein traitement"),IF(OR(AND(G1223&gt;=$D$8,G1223&lt;=$E$8),AND(G1223&gt;=$F$8,G1223&lt;=$G$8),AND(G1223&gt;=$H$8,G1223&lt;=$I$8),AND(G1223&gt;=$J$8,G1223&lt;=$K$8),AND(G1223&gt;=$L$8,G1223&lt;=$M$8),AND(G1223&gt;=$N$8,G1223&lt;=$O$8),AND(G1223&gt;=$P$8,G1223&lt;=$Q$8),AND(G1223&gt;=$R$8,G1223&lt;=$S$8),AND(G1223&gt;=$T$8,G1223&lt;=$U$8)),IF(COUNTIF($H$537:H1223,"CMO")&gt;90,"Demi-traitement","Plein traitement"),""))</f>
        <v/>
      </c>
    </row>
    <row r="1224" spans="7:9" x14ac:dyDescent="0.25">
      <c r="G1224" s="1">
        <v>43788</v>
      </c>
      <c r="H1224" t="str">
        <f t="shared" si="23"/>
        <v/>
      </c>
      <c r="I1224" s="2" t="str">
        <f>IF(OR(AND(G1224&gt;=$D$19,G1224&lt;=$E$19),AND(G1224&gt;=$F$19,G1224&lt;=$G$19),AND(G1224&gt;=$H$19,G1224&lt;=$I$19),AND(G1224&gt;=$J$19,G1224&lt;=$K$19),AND(G1224&gt;=$L$19,G1224&lt;=$M$19),AND(G1224&gt;=$N$19,G1224&lt;=$O$19),AND(G1224&gt;=$P$19,G1224&lt;=$Q$19),AND(G1224&gt;=$R$19,G1224&lt;=$S$19),AND(G1224&gt;=$T$19,G1224&lt;=$U$19)),IF(COUNTIF(I860:I1223,"Plein traitement")=90,"Demi-traitement","Plein traitement"),IF(OR(AND(G1224&gt;=$D$8,G1224&lt;=$E$8),AND(G1224&gt;=$F$8,G1224&lt;=$G$8),AND(G1224&gt;=$H$8,G1224&lt;=$I$8),AND(G1224&gt;=$J$8,G1224&lt;=$K$8),AND(G1224&gt;=$L$8,G1224&lt;=$M$8),AND(G1224&gt;=$N$8,G1224&lt;=$O$8),AND(G1224&gt;=$P$8,G1224&lt;=$Q$8),AND(G1224&gt;=$R$8,G1224&lt;=$S$8),AND(G1224&gt;=$T$8,G1224&lt;=$U$8)),IF(COUNTIF($H$537:H1224,"CMO")&gt;90,"Demi-traitement","Plein traitement"),""))</f>
        <v/>
      </c>
    </row>
    <row r="1225" spans="7:9" x14ac:dyDescent="0.25">
      <c r="G1225" s="1">
        <v>43789</v>
      </c>
      <c r="H1225" t="str">
        <f t="shared" si="23"/>
        <v/>
      </c>
      <c r="I1225" s="2" t="str">
        <f>IF(OR(AND(G1225&gt;=$D$19,G1225&lt;=$E$19),AND(G1225&gt;=$F$19,G1225&lt;=$G$19),AND(G1225&gt;=$H$19,G1225&lt;=$I$19),AND(G1225&gt;=$J$19,G1225&lt;=$K$19),AND(G1225&gt;=$L$19,G1225&lt;=$M$19),AND(G1225&gt;=$N$19,G1225&lt;=$O$19),AND(G1225&gt;=$P$19,G1225&lt;=$Q$19),AND(G1225&gt;=$R$19,G1225&lt;=$S$19),AND(G1225&gt;=$T$19,G1225&lt;=$U$19)),IF(COUNTIF(I861:I1224,"Plein traitement")=90,"Demi-traitement","Plein traitement"),IF(OR(AND(G1225&gt;=$D$8,G1225&lt;=$E$8),AND(G1225&gt;=$F$8,G1225&lt;=$G$8),AND(G1225&gt;=$H$8,G1225&lt;=$I$8),AND(G1225&gt;=$J$8,G1225&lt;=$K$8),AND(G1225&gt;=$L$8,G1225&lt;=$M$8),AND(G1225&gt;=$N$8,G1225&lt;=$O$8),AND(G1225&gt;=$P$8,G1225&lt;=$Q$8),AND(G1225&gt;=$R$8,G1225&lt;=$S$8),AND(G1225&gt;=$T$8,G1225&lt;=$U$8)),IF(COUNTIF($H$537:H1225,"CMO")&gt;90,"Demi-traitement","Plein traitement"),""))</f>
        <v/>
      </c>
    </row>
    <row r="1226" spans="7:9" x14ac:dyDescent="0.25">
      <c r="G1226" s="1">
        <v>43790</v>
      </c>
      <c r="H1226" t="str">
        <f t="shared" si="23"/>
        <v/>
      </c>
      <c r="I1226" s="2" t="str">
        <f>IF(OR(AND(G1226&gt;=$D$19,G1226&lt;=$E$19),AND(G1226&gt;=$F$19,G1226&lt;=$G$19),AND(G1226&gt;=$H$19,G1226&lt;=$I$19),AND(G1226&gt;=$J$19,G1226&lt;=$K$19),AND(G1226&gt;=$L$19,G1226&lt;=$M$19),AND(G1226&gt;=$N$19,G1226&lt;=$O$19),AND(G1226&gt;=$P$19,G1226&lt;=$Q$19),AND(G1226&gt;=$R$19,G1226&lt;=$S$19),AND(G1226&gt;=$T$19,G1226&lt;=$U$19)),IF(COUNTIF(I862:I1225,"Plein traitement")=90,"Demi-traitement","Plein traitement"),IF(OR(AND(G1226&gt;=$D$8,G1226&lt;=$E$8),AND(G1226&gt;=$F$8,G1226&lt;=$G$8),AND(G1226&gt;=$H$8,G1226&lt;=$I$8),AND(G1226&gt;=$J$8,G1226&lt;=$K$8),AND(G1226&gt;=$L$8,G1226&lt;=$M$8),AND(G1226&gt;=$N$8,G1226&lt;=$O$8),AND(G1226&gt;=$P$8,G1226&lt;=$Q$8),AND(G1226&gt;=$R$8,G1226&lt;=$S$8),AND(G1226&gt;=$T$8,G1226&lt;=$U$8)),IF(COUNTIF($H$537:H1226,"CMO")&gt;90,"Demi-traitement","Plein traitement"),""))</f>
        <v/>
      </c>
    </row>
    <row r="1227" spans="7:9" x14ac:dyDescent="0.25">
      <c r="G1227" s="1">
        <v>43791</v>
      </c>
      <c r="H1227" t="str">
        <f t="shared" si="23"/>
        <v/>
      </c>
      <c r="I1227" s="2" t="str">
        <f>IF(OR(AND(G1227&gt;=$D$19,G1227&lt;=$E$19),AND(G1227&gt;=$F$19,G1227&lt;=$G$19),AND(G1227&gt;=$H$19,G1227&lt;=$I$19),AND(G1227&gt;=$J$19,G1227&lt;=$K$19),AND(G1227&gt;=$L$19,G1227&lt;=$M$19),AND(G1227&gt;=$N$19,G1227&lt;=$O$19),AND(G1227&gt;=$P$19,G1227&lt;=$Q$19),AND(G1227&gt;=$R$19,G1227&lt;=$S$19),AND(G1227&gt;=$T$19,G1227&lt;=$U$19)),IF(COUNTIF(I863:I1226,"Plein traitement")=90,"Demi-traitement","Plein traitement"),IF(OR(AND(G1227&gt;=$D$8,G1227&lt;=$E$8),AND(G1227&gt;=$F$8,G1227&lt;=$G$8),AND(G1227&gt;=$H$8,G1227&lt;=$I$8),AND(G1227&gt;=$J$8,G1227&lt;=$K$8),AND(G1227&gt;=$L$8,G1227&lt;=$M$8),AND(G1227&gt;=$N$8,G1227&lt;=$O$8),AND(G1227&gt;=$P$8,G1227&lt;=$Q$8),AND(G1227&gt;=$R$8,G1227&lt;=$S$8),AND(G1227&gt;=$T$8,G1227&lt;=$U$8)),IF(COUNTIF($H$537:H1227,"CMO")&gt;90,"Demi-traitement","Plein traitement"),""))</f>
        <v/>
      </c>
    </row>
    <row r="1228" spans="7:9" x14ac:dyDescent="0.25">
      <c r="G1228" s="1">
        <v>43792</v>
      </c>
      <c r="H1228" t="str">
        <f t="shared" si="23"/>
        <v/>
      </c>
      <c r="I1228" s="2" t="str">
        <f>IF(OR(AND(G1228&gt;=$D$19,G1228&lt;=$E$19),AND(G1228&gt;=$F$19,G1228&lt;=$G$19),AND(G1228&gt;=$H$19,G1228&lt;=$I$19),AND(G1228&gt;=$J$19,G1228&lt;=$K$19),AND(G1228&gt;=$L$19,G1228&lt;=$M$19),AND(G1228&gt;=$N$19,G1228&lt;=$O$19),AND(G1228&gt;=$P$19,G1228&lt;=$Q$19),AND(G1228&gt;=$R$19,G1228&lt;=$S$19),AND(G1228&gt;=$T$19,G1228&lt;=$U$19)),IF(COUNTIF(I864:I1227,"Plein traitement")=90,"Demi-traitement","Plein traitement"),IF(OR(AND(G1228&gt;=$D$8,G1228&lt;=$E$8),AND(G1228&gt;=$F$8,G1228&lt;=$G$8),AND(G1228&gt;=$H$8,G1228&lt;=$I$8),AND(G1228&gt;=$J$8,G1228&lt;=$K$8),AND(G1228&gt;=$L$8,G1228&lt;=$M$8),AND(G1228&gt;=$N$8,G1228&lt;=$O$8),AND(G1228&gt;=$P$8,G1228&lt;=$Q$8),AND(G1228&gt;=$R$8,G1228&lt;=$S$8),AND(G1228&gt;=$T$8,G1228&lt;=$U$8)),IF(COUNTIF($H$537:H1228,"CMO")&gt;90,"Demi-traitement","Plein traitement"),""))</f>
        <v/>
      </c>
    </row>
    <row r="1229" spans="7:9" x14ac:dyDescent="0.25">
      <c r="G1229" s="1">
        <v>43793</v>
      </c>
      <c r="H1229" t="str">
        <f t="shared" si="23"/>
        <v/>
      </c>
      <c r="I1229" s="2" t="str">
        <f>IF(OR(AND(G1229&gt;=$D$19,G1229&lt;=$E$19),AND(G1229&gt;=$F$19,G1229&lt;=$G$19),AND(G1229&gt;=$H$19,G1229&lt;=$I$19),AND(G1229&gt;=$J$19,G1229&lt;=$K$19),AND(G1229&gt;=$L$19,G1229&lt;=$M$19),AND(G1229&gt;=$N$19,G1229&lt;=$O$19),AND(G1229&gt;=$P$19,G1229&lt;=$Q$19),AND(G1229&gt;=$R$19,G1229&lt;=$S$19),AND(G1229&gt;=$T$19,G1229&lt;=$U$19)),IF(COUNTIF(I865:I1228,"Plein traitement")=90,"Demi-traitement","Plein traitement"),IF(OR(AND(G1229&gt;=$D$8,G1229&lt;=$E$8),AND(G1229&gt;=$F$8,G1229&lt;=$G$8),AND(G1229&gt;=$H$8,G1229&lt;=$I$8),AND(G1229&gt;=$J$8,G1229&lt;=$K$8),AND(G1229&gt;=$L$8,G1229&lt;=$M$8),AND(G1229&gt;=$N$8,G1229&lt;=$O$8),AND(G1229&gt;=$P$8,G1229&lt;=$Q$8),AND(G1229&gt;=$R$8,G1229&lt;=$S$8),AND(G1229&gt;=$T$8,G1229&lt;=$U$8)),IF(COUNTIF($H$537:H1229,"CMO")&gt;90,"Demi-traitement","Plein traitement"),""))</f>
        <v/>
      </c>
    </row>
    <row r="1230" spans="7:9" x14ac:dyDescent="0.25">
      <c r="G1230" s="1">
        <v>43794</v>
      </c>
      <c r="H1230" t="str">
        <f t="shared" si="23"/>
        <v/>
      </c>
      <c r="I1230" s="2" t="str">
        <f>IF(OR(AND(G1230&gt;=$D$19,G1230&lt;=$E$19),AND(G1230&gt;=$F$19,G1230&lt;=$G$19),AND(G1230&gt;=$H$19,G1230&lt;=$I$19),AND(G1230&gt;=$J$19,G1230&lt;=$K$19),AND(G1230&gt;=$L$19,G1230&lt;=$M$19),AND(G1230&gt;=$N$19,G1230&lt;=$O$19),AND(G1230&gt;=$P$19,G1230&lt;=$Q$19),AND(G1230&gt;=$R$19,G1230&lt;=$S$19),AND(G1230&gt;=$T$19,G1230&lt;=$U$19)),IF(COUNTIF(I866:I1229,"Plein traitement")=90,"Demi-traitement","Plein traitement"),IF(OR(AND(G1230&gt;=$D$8,G1230&lt;=$E$8),AND(G1230&gt;=$F$8,G1230&lt;=$G$8),AND(G1230&gt;=$H$8,G1230&lt;=$I$8),AND(G1230&gt;=$J$8,G1230&lt;=$K$8),AND(G1230&gt;=$L$8,G1230&lt;=$M$8),AND(G1230&gt;=$N$8,G1230&lt;=$O$8),AND(G1230&gt;=$P$8,G1230&lt;=$Q$8),AND(G1230&gt;=$R$8,G1230&lt;=$S$8),AND(G1230&gt;=$T$8,G1230&lt;=$U$8)),IF(COUNTIF($H$537:H1230,"CMO")&gt;90,"Demi-traitement","Plein traitement"),""))</f>
        <v/>
      </c>
    </row>
    <row r="1231" spans="7:9" x14ac:dyDescent="0.25">
      <c r="G1231" s="1">
        <v>43795</v>
      </c>
      <c r="H1231" t="str">
        <f t="shared" si="23"/>
        <v/>
      </c>
      <c r="I1231" s="2" t="str">
        <f>IF(OR(AND(G1231&gt;=$D$19,G1231&lt;=$E$19),AND(G1231&gt;=$F$19,G1231&lt;=$G$19),AND(G1231&gt;=$H$19,G1231&lt;=$I$19),AND(G1231&gt;=$J$19,G1231&lt;=$K$19),AND(G1231&gt;=$L$19,G1231&lt;=$M$19),AND(G1231&gt;=$N$19,G1231&lt;=$O$19),AND(G1231&gt;=$P$19,G1231&lt;=$Q$19),AND(G1231&gt;=$R$19,G1231&lt;=$S$19),AND(G1231&gt;=$T$19,G1231&lt;=$U$19)),IF(COUNTIF(I867:I1230,"Plein traitement")=90,"Demi-traitement","Plein traitement"),IF(OR(AND(G1231&gt;=$D$8,G1231&lt;=$E$8),AND(G1231&gt;=$F$8,G1231&lt;=$G$8),AND(G1231&gt;=$H$8,G1231&lt;=$I$8),AND(G1231&gt;=$J$8,G1231&lt;=$K$8),AND(G1231&gt;=$L$8,G1231&lt;=$M$8),AND(G1231&gt;=$N$8,G1231&lt;=$O$8),AND(G1231&gt;=$P$8,G1231&lt;=$Q$8),AND(G1231&gt;=$R$8,G1231&lt;=$S$8),AND(G1231&gt;=$T$8,G1231&lt;=$U$8)),IF(COUNTIF($H$537:H1231,"CMO")&gt;90,"Demi-traitement","Plein traitement"),""))</f>
        <v/>
      </c>
    </row>
    <row r="1232" spans="7:9" x14ac:dyDescent="0.25">
      <c r="G1232" s="1">
        <v>43796</v>
      </c>
      <c r="H1232" t="str">
        <f t="shared" si="23"/>
        <v/>
      </c>
      <c r="I1232" s="2" t="str">
        <f>IF(OR(AND(G1232&gt;=$D$19,G1232&lt;=$E$19),AND(G1232&gt;=$F$19,G1232&lt;=$G$19),AND(G1232&gt;=$H$19,G1232&lt;=$I$19),AND(G1232&gt;=$J$19,G1232&lt;=$K$19),AND(G1232&gt;=$L$19,G1232&lt;=$M$19),AND(G1232&gt;=$N$19,G1232&lt;=$O$19),AND(G1232&gt;=$P$19,G1232&lt;=$Q$19),AND(G1232&gt;=$R$19,G1232&lt;=$S$19),AND(G1232&gt;=$T$19,G1232&lt;=$U$19)),IF(COUNTIF(I868:I1231,"Plein traitement")=90,"Demi-traitement","Plein traitement"),IF(OR(AND(G1232&gt;=$D$8,G1232&lt;=$E$8),AND(G1232&gt;=$F$8,G1232&lt;=$G$8),AND(G1232&gt;=$H$8,G1232&lt;=$I$8),AND(G1232&gt;=$J$8,G1232&lt;=$K$8),AND(G1232&gt;=$L$8,G1232&lt;=$M$8),AND(G1232&gt;=$N$8,G1232&lt;=$O$8),AND(G1232&gt;=$P$8,G1232&lt;=$Q$8),AND(G1232&gt;=$R$8,G1232&lt;=$S$8),AND(G1232&gt;=$T$8,G1232&lt;=$U$8)),IF(COUNTIF($H$537:H1232,"CMO")&gt;90,"Demi-traitement","Plein traitement"),""))</f>
        <v/>
      </c>
    </row>
    <row r="1233" spans="7:9" x14ac:dyDescent="0.25">
      <c r="G1233" s="1">
        <v>43797</v>
      </c>
      <c r="H1233" t="str">
        <f t="shared" si="23"/>
        <v/>
      </c>
      <c r="I1233" s="2" t="str">
        <f>IF(OR(AND(G1233&gt;=$D$19,G1233&lt;=$E$19),AND(G1233&gt;=$F$19,G1233&lt;=$G$19),AND(G1233&gt;=$H$19,G1233&lt;=$I$19),AND(G1233&gt;=$J$19,G1233&lt;=$K$19),AND(G1233&gt;=$L$19,G1233&lt;=$M$19),AND(G1233&gt;=$N$19,G1233&lt;=$O$19),AND(G1233&gt;=$P$19,G1233&lt;=$Q$19),AND(G1233&gt;=$R$19,G1233&lt;=$S$19),AND(G1233&gt;=$T$19,G1233&lt;=$U$19)),IF(COUNTIF(I869:I1232,"Plein traitement")=90,"Demi-traitement","Plein traitement"),IF(OR(AND(G1233&gt;=$D$8,G1233&lt;=$E$8),AND(G1233&gt;=$F$8,G1233&lt;=$G$8),AND(G1233&gt;=$H$8,G1233&lt;=$I$8),AND(G1233&gt;=$J$8,G1233&lt;=$K$8),AND(G1233&gt;=$L$8,G1233&lt;=$M$8),AND(G1233&gt;=$N$8,G1233&lt;=$O$8),AND(G1233&gt;=$P$8,G1233&lt;=$Q$8),AND(G1233&gt;=$R$8,G1233&lt;=$S$8),AND(G1233&gt;=$T$8,G1233&lt;=$U$8)),IF(COUNTIF($H$537:H1233,"CMO")&gt;90,"Demi-traitement","Plein traitement"),""))</f>
        <v/>
      </c>
    </row>
    <row r="1234" spans="7:9" x14ac:dyDescent="0.25">
      <c r="G1234" s="1">
        <v>43798</v>
      </c>
      <c r="H1234" t="str">
        <f t="shared" si="23"/>
        <v/>
      </c>
      <c r="I1234" s="2" t="str">
        <f>IF(OR(AND(G1234&gt;=$D$19,G1234&lt;=$E$19),AND(G1234&gt;=$F$19,G1234&lt;=$G$19),AND(G1234&gt;=$H$19,G1234&lt;=$I$19),AND(G1234&gt;=$J$19,G1234&lt;=$K$19),AND(G1234&gt;=$L$19,G1234&lt;=$M$19),AND(G1234&gt;=$N$19,G1234&lt;=$O$19),AND(G1234&gt;=$P$19,G1234&lt;=$Q$19),AND(G1234&gt;=$R$19,G1234&lt;=$S$19),AND(G1234&gt;=$T$19,G1234&lt;=$U$19)),IF(COUNTIF(I870:I1233,"Plein traitement")=90,"Demi-traitement","Plein traitement"),IF(OR(AND(G1234&gt;=$D$8,G1234&lt;=$E$8),AND(G1234&gt;=$F$8,G1234&lt;=$G$8),AND(G1234&gt;=$H$8,G1234&lt;=$I$8),AND(G1234&gt;=$J$8,G1234&lt;=$K$8),AND(G1234&gt;=$L$8,G1234&lt;=$M$8),AND(G1234&gt;=$N$8,G1234&lt;=$O$8),AND(G1234&gt;=$P$8,G1234&lt;=$Q$8),AND(G1234&gt;=$R$8,G1234&lt;=$S$8),AND(G1234&gt;=$T$8,G1234&lt;=$U$8)),IF(COUNTIF($H$537:H1234,"CMO")&gt;90,"Demi-traitement","Plein traitement"),""))</f>
        <v/>
      </c>
    </row>
    <row r="1235" spans="7:9" x14ac:dyDescent="0.25">
      <c r="G1235" s="1">
        <v>43799</v>
      </c>
      <c r="H1235" t="str">
        <f t="shared" si="23"/>
        <v/>
      </c>
      <c r="I1235" s="2" t="str">
        <f>IF(OR(AND(G1235&gt;=$D$19,G1235&lt;=$E$19),AND(G1235&gt;=$F$19,G1235&lt;=$G$19),AND(G1235&gt;=$H$19,G1235&lt;=$I$19),AND(G1235&gt;=$J$19,G1235&lt;=$K$19),AND(G1235&gt;=$L$19,G1235&lt;=$M$19),AND(G1235&gt;=$N$19,G1235&lt;=$O$19),AND(G1235&gt;=$P$19,G1235&lt;=$Q$19),AND(G1235&gt;=$R$19,G1235&lt;=$S$19),AND(G1235&gt;=$T$19,G1235&lt;=$U$19)),IF(COUNTIF(I871:I1234,"Plein traitement")=90,"Demi-traitement","Plein traitement"),IF(OR(AND(G1235&gt;=$D$8,G1235&lt;=$E$8),AND(G1235&gt;=$F$8,G1235&lt;=$G$8),AND(G1235&gt;=$H$8,G1235&lt;=$I$8),AND(G1235&gt;=$J$8,G1235&lt;=$K$8),AND(G1235&gt;=$L$8,G1235&lt;=$M$8),AND(G1235&gt;=$N$8,G1235&lt;=$O$8),AND(G1235&gt;=$P$8,G1235&lt;=$Q$8),AND(G1235&gt;=$R$8,G1235&lt;=$S$8),AND(G1235&gt;=$T$8,G1235&lt;=$U$8)),IF(COUNTIF($H$537:H1235,"CMO")&gt;90,"Demi-traitement","Plein traitement"),""))</f>
        <v/>
      </c>
    </row>
    <row r="1236" spans="7:9" x14ac:dyDescent="0.25">
      <c r="G1236" s="1">
        <v>43800</v>
      </c>
      <c r="H1236" t="str">
        <f t="shared" si="23"/>
        <v/>
      </c>
      <c r="I1236" s="2" t="str">
        <f>IF(OR(AND(G1236&gt;=$D$19,G1236&lt;=$E$19),AND(G1236&gt;=$F$19,G1236&lt;=$G$19),AND(G1236&gt;=$H$19,G1236&lt;=$I$19),AND(G1236&gt;=$J$19,G1236&lt;=$K$19),AND(G1236&gt;=$L$19,G1236&lt;=$M$19),AND(G1236&gt;=$N$19,G1236&lt;=$O$19),AND(G1236&gt;=$P$19,G1236&lt;=$Q$19),AND(G1236&gt;=$R$19,G1236&lt;=$S$19),AND(G1236&gt;=$T$19,G1236&lt;=$U$19)),IF(COUNTIF(I872:I1235,"Plein traitement")=90,"Demi-traitement","Plein traitement"),IF(OR(AND(G1236&gt;=$D$8,G1236&lt;=$E$8),AND(G1236&gt;=$F$8,G1236&lt;=$G$8),AND(G1236&gt;=$H$8,G1236&lt;=$I$8),AND(G1236&gt;=$J$8,G1236&lt;=$K$8),AND(G1236&gt;=$L$8,G1236&lt;=$M$8),AND(G1236&gt;=$N$8,G1236&lt;=$O$8),AND(G1236&gt;=$P$8,G1236&lt;=$Q$8),AND(G1236&gt;=$R$8,G1236&lt;=$S$8),AND(G1236&gt;=$T$8,G1236&lt;=$U$8)),IF(COUNTIF($H$537:H1236,"CMO")&gt;90,"Demi-traitement","Plein traitement"),""))</f>
        <v/>
      </c>
    </row>
    <row r="1237" spans="7:9" x14ac:dyDescent="0.25">
      <c r="G1237" s="1">
        <v>43801</v>
      </c>
      <c r="H1237" t="str">
        <f t="shared" si="23"/>
        <v/>
      </c>
      <c r="I1237" s="2" t="str">
        <f>IF(OR(AND(G1237&gt;=$D$19,G1237&lt;=$E$19),AND(G1237&gt;=$F$19,G1237&lt;=$G$19),AND(G1237&gt;=$H$19,G1237&lt;=$I$19),AND(G1237&gt;=$J$19,G1237&lt;=$K$19),AND(G1237&gt;=$L$19,G1237&lt;=$M$19),AND(G1237&gt;=$N$19,G1237&lt;=$O$19),AND(G1237&gt;=$P$19,G1237&lt;=$Q$19),AND(G1237&gt;=$R$19,G1237&lt;=$S$19),AND(G1237&gt;=$T$19,G1237&lt;=$U$19)),IF(COUNTIF(I873:I1236,"Plein traitement")=90,"Demi-traitement","Plein traitement"),IF(OR(AND(G1237&gt;=$D$8,G1237&lt;=$E$8),AND(G1237&gt;=$F$8,G1237&lt;=$G$8),AND(G1237&gt;=$H$8,G1237&lt;=$I$8),AND(G1237&gt;=$J$8,G1237&lt;=$K$8),AND(G1237&gt;=$L$8,G1237&lt;=$M$8),AND(G1237&gt;=$N$8,G1237&lt;=$O$8),AND(G1237&gt;=$P$8,G1237&lt;=$Q$8),AND(G1237&gt;=$R$8,G1237&lt;=$S$8),AND(G1237&gt;=$T$8,G1237&lt;=$U$8)),IF(COUNTIF($H$537:H1237,"CMO")&gt;90,"Demi-traitement","Plein traitement"),""))</f>
        <v/>
      </c>
    </row>
    <row r="1238" spans="7:9" x14ac:dyDescent="0.25">
      <c r="G1238" s="1">
        <v>43802</v>
      </c>
      <c r="H1238" t="str">
        <f t="shared" si="23"/>
        <v/>
      </c>
      <c r="I1238" s="2" t="str">
        <f>IF(OR(AND(G1238&gt;=$D$19,G1238&lt;=$E$19),AND(G1238&gt;=$F$19,G1238&lt;=$G$19),AND(G1238&gt;=$H$19,G1238&lt;=$I$19),AND(G1238&gt;=$J$19,G1238&lt;=$K$19),AND(G1238&gt;=$L$19,G1238&lt;=$M$19),AND(G1238&gt;=$N$19,G1238&lt;=$O$19),AND(G1238&gt;=$P$19,G1238&lt;=$Q$19),AND(G1238&gt;=$R$19,G1238&lt;=$S$19),AND(G1238&gt;=$T$19,G1238&lt;=$U$19)),IF(COUNTIF(I874:I1237,"Plein traitement")=90,"Demi-traitement","Plein traitement"),IF(OR(AND(G1238&gt;=$D$8,G1238&lt;=$E$8),AND(G1238&gt;=$F$8,G1238&lt;=$G$8),AND(G1238&gt;=$H$8,G1238&lt;=$I$8),AND(G1238&gt;=$J$8,G1238&lt;=$K$8),AND(G1238&gt;=$L$8,G1238&lt;=$M$8),AND(G1238&gt;=$N$8,G1238&lt;=$O$8),AND(G1238&gt;=$P$8,G1238&lt;=$Q$8),AND(G1238&gt;=$R$8,G1238&lt;=$S$8),AND(G1238&gt;=$T$8,G1238&lt;=$U$8)),IF(COUNTIF($H$537:H1238,"CMO")&gt;90,"Demi-traitement","Plein traitement"),""))</f>
        <v/>
      </c>
    </row>
    <row r="1239" spans="7:9" x14ac:dyDescent="0.25">
      <c r="G1239" s="1">
        <v>43803</v>
      </c>
      <c r="H1239" t="str">
        <f t="shared" si="23"/>
        <v/>
      </c>
      <c r="I1239" s="2" t="str">
        <f>IF(OR(AND(G1239&gt;=$D$19,G1239&lt;=$E$19),AND(G1239&gt;=$F$19,G1239&lt;=$G$19),AND(G1239&gt;=$H$19,G1239&lt;=$I$19),AND(G1239&gt;=$J$19,G1239&lt;=$K$19),AND(G1239&gt;=$L$19,G1239&lt;=$M$19),AND(G1239&gt;=$N$19,G1239&lt;=$O$19),AND(G1239&gt;=$P$19,G1239&lt;=$Q$19),AND(G1239&gt;=$R$19,G1239&lt;=$S$19),AND(G1239&gt;=$T$19,G1239&lt;=$U$19)),IF(COUNTIF(I875:I1238,"Plein traitement")=90,"Demi-traitement","Plein traitement"),IF(OR(AND(G1239&gt;=$D$8,G1239&lt;=$E$8),AND(G1239&gt;=$F$8,G1239&lt;=$G$8),AND(G1239&gt;=$H$8,G1239&lt;=$I$8),AND(G1239&gt;=$J$8,G1239&lt;=$K$8),AND(G1239&gt;=$L$8,G1239&lt;=$M$8),AND(G1239&gt;=$N$8,G1239&lt;=$O$8),AND(G1239&gt;=$P$8,G1239&lt;=$Q$8),AND(G1239&gt;=$R$8,G1239&lt;=$S$8),AND(G1239&gt;=$T$8,G1239&lt;=$U$8)),IF(COUNTIF($H$537:H1239,"CMO")&gt;90,"Demi-traitement","Plein traitement"),""))</f>
        <v/>
      </c>
    </row>
    <row r="1240" spans="7:9" x14ac:dyDescent="0.25">
      <c r="G1240" s="1">
        <v>43804</v>
      </c>
      <c r="H1240" t="str">
        <f t="shared" si="23"/>
        <v/>
      </c>
      <c r="I1240" s="2" t="str">
        <f>IF(OR(AND(G1240&gt;=$D$19,G1240&lt;=$E$19),AND(G1240&gt;=$F$19,G1240&lt;=$G$19),AND(G1240&gt;=$H$19,G1240&lt;=$I$19),AND(G1240&gt;=$J$19,G1240&lt;=$K$19),AND(G1240&gt;=$L$19,G1240&lt;=$M$19),AND(G1240&gt;=$N$19,G1240&lt;=$O$19),AND(G1240&gt;=$P$19,G1240&lt;=$Q$19),AND(G1240&gt;=$R$19,G1240&lt;=$S$19),AND(G1240&gt;=$T$19,G1240&lt;=$U$19)),IF(COUNTIF(I876:I1239,"Plein traitement")=90,"Demi-traitement","Plein traitement"),IF(OR(AND(G1240&gt;=$D$8,G1240&lt;=$E$8),AND(G1240&gt;=$F$8,G1240&lt;=$G$8),AND(G1240&gt;=$H$8,G1240&lt;=$I$8),AND(G1240&gt;=$J$8,G1240&lt;=$K$8),AND(G1240&gt;=$L$8,G1240&lt;=$M$8),AND(G1240&gt;=$N$8,G1240&lt;=$O$8),AND(G1240&gt;=$P$8,G1240&lt;=$Q$8),AND(G1240&gt;=$R$8,G1240&lt;=$S$8),AND(G1240&gt;=$T$8,G1240&lt;=$U$8)),IF(COUNTIF($H$537:H1240,"CMO")&gt;90,"Demi-traitement","Plein traitement"),""))</f>
        <v/>
      </c>
    </row>
    <row r="1241" spans="7:9" x14ac:dyDescent="0.25">
      <c r="G1241" s="1">
        <v>43805</v>
      </c>
      <c r="H1241" t="str">
        <f t="shared" si="23"/>
        <v/>
      </c>
      <c r="I1241" s="2" t="str">
        <f>IF(OR(AND(G1241&gt;=$D$19,G1241&lt;=$E$19),AND(G1241&gt;=$F$19,G1241&lt;=$G$19),AND(G1241&gt;=$H$19,G1241&lt;=$I$19),AND(G1241&gt;=$J$19,G1241&lt;=$K$19),AND(G1241&gt;=$L$19,G1241&lt;=$M$19),AND(G1241&gt;=$N$19,G1241&lt;=$O$19),AND(G1241&gt;=$P$19,G1241&lt;=$Q$19),AND(G1241&gt;=$R$19,G1241&lt;=$S$19),AND(G1241&gt;=$T$19,G1241&lt;=$U$19)),IF(COUNTIF(I877:I1240,"Plein traitement")=90,"Demi-traitement","Plein traitement"),IF(OR(AND(G1241&gt;=$D$8,G1241&lt;=$E$8),AND(G1241&gt;=$F$8,G1241&lt;=$G$8),AND(G1241&gt;=$H$8,G1241&lt;=$I$8),AND(G1241&gt;=$J$8,G1241&lt;=$K$8),AND(G1241&gt;=$L$8,G1241&lt;=$M$8),AND(G1241&gt;=$N$8,G1241&lt;=$O$8),AND(G1241&gt;=$P$8,G1241&lt;=$Q$8),AND(G1241&gt;=$R$8,G1241&lt;=$S$8),AND(G1241&gt;=$T$8,G1241&lt;=$U$8)),IF(COUNTIF($H$537:H1241,"CMO")&gt;90,"Demi-traitement","Plein traitement"),""))</f>
        <v/>
      </c>
    </row>
    <row r="1242" spans="7:9" x14ac:dyDescent="0.25">
      <c r="G1242" s="1">
        <v>43806</v>
      </c>
      <c r="H1242" t="str">
        <f t="shared" si="23"/>
        <v/>
      </c>
      <c r="I1242" s="2" t="str">
        <f>IF(OR(AND(G1242&gt;=$D$19,G1242&lt;=$E$19),AND(G1242&gt;=$F$19,G1242&lt;=$G$19),AND(G1242&gt;=$H$19,G1242&lt;=$I$19),AND(G1242&gt;=$J$19,G1242&lt;=$K$19),AND(G1242&gt;=$L$19,G1242&lt;=$M$19),AND(G1242&gt;=$N$19,G1242&lt;=$O$19),AND(G1242&gt;=$P$19,G1242&lt;=$Q$19),AND(G1242&gt;=$R$19,G1242&lt;=$S$19),AND(G1242&gt;=$T$19,G1242&lt;=$U$19)),IF(COUNTIF(I878:I1241,"Plein traitement")=90,"Demi-traitement","Plein traitement"),IF(OR(AND(G1242&gt;=$D$8,G1242&lt;=$E$8),AND(G1242&gt;=$F$8,G1242&lt;=$G$8),AND(G1242&gt;=$H$8,G1242&lt;=$I$8),AND(G1242&gt;=$J$8,G1242&lt;=$K$8),AND(G1242&gt;=$L$8,G1242&lt;=$M$8),AND(G1242&gt;=$N$8,G1242&lt;=$O$8),AND(G1242&gt;=$P$8,G1242&lt;=$Q$8),AND(G1242&gt;=$R$8,G1242&lt;=$S$8),AND(G1242&gt;=$T$8,G1242&lt;=$U$8)),IF(COUNTIF($H$537:H1242,"CMO")&gt;90,"Demi-traitement","Plein traitement"),""))</f>
        <v/>
      </c>
    </row>
    <row r="1243" spans="7:9" x14ac:dyDescent="0.25">
      <c r="G1243" s="1">
        <v>43807</v>
      </c>
      <c r="H1243" t="str">
        <f t="shared" si="23"/>
        <v/>
      </c>
      <c r="I1243" s="2" t="str">
        <f>IF(OR(AND(G1243&gt;=$D$19,G1243&lt;=$E$19),AND(G1243&gt;=$F$19,G1243&lt;=$G$19),AND(G1243&gt;=$H$19,G1243&lt;=$I$19),AND(G1243&gt;=$J$19,G1243&lt;=$K$19),AND(G1243&gt;=$L$19,G1243&lt;=$M$19),AND(G1243&gt;=$N$19,G1243&lt;=$O$19),AND(G1243&gt;=$P$19,G1243&lt;=$Q$19),AND(G1243&gt;=$R$19,G1243&lt;=$S$19),AND(G1243&gt;=$T$19,G1243&lt;=$U$19)),IF(COUNTIF(I879:I1242,"Plein traitement")=90,"Demi-traitement","Plein traitement"),IF(OR(AND(G1243&gt;=$D$8,G1243&lt;=$E$8),AND(G1243&gt;=$F$8,G1243&lt;=$G$8),AND(G1243&gt;=$H$8,G1243&lt;=$I$8),AND(G1243&gt;=$J$8,G1243&lt;=$K$8),AND(G1243&gt;=$L$8,G1243&lt;=$M$8),AND(G1243&gt;=$N$8,G1243&lt;=$O$8),AND(G1243&gt;=$P$8,G1243&lt;=$Q$8),AND(G1243&gt;=$R$8,G1243&lt;=$S$8),AND(G1243&gt;=$T$8,G1243&lt;=$U$8)),IF(COUNTIF($H$537:H1243,"CMO")&gt;90,"Demi-traitement","Plein traitement"),""))</f>
        <v/>
      </c>
    </row>
    <row r="1244" spans="7:9" x14ac:dyDescent="0.25">
      <c r="G1244" s="1">
        <v>43808</v>
      </c>
      <c r="H1244" t="str">
        <f t="shared" si="23"/>
        <v/>
      </c>
      <c r="I1244" s="2" t="str">
        <f>IF(OR(AND(G1244&gt;=$D$19,G1244&lt;=$E$19),AND(G1244&gt;=$F$19,G1244&lt;=$G$19),AND(G1244&gt;=$H$19,G1244&lt;=$I$19),AND(G1244&gt;=$J$19,G1244&lt;=$K$19),AND(G1244&gt;=$L$19,G1244&lt;=$M$19),AND(G1244&gt;=$N$19,G1244&lt;=$O$19),AND(G1244&gt;=$P$19,G1244&lt;=$Q$19),AND(G1244&gt;=$R$19,G1244&lt;=$S$19),AND(G1244&gt;=$T$19,G1244&lt;=$U$19)),IF(COUNTIF(I880:I1243,"Plein traitement")=90,"Demi-traitement","Plein traitement"),IF(OR(AND(G1244&gt;=$D$8,G1244&lt;=$E$8),AND(G1244&gt;=$F$8,G1244&lt;=$G$8),AND(G1244&gt;=$H$8,G1244&lt;=$I$8),AND(G1244&gt;=$J$8,G1244&lt;=$K$8),AND(G1244&gt;=$L$8,G1244&lt;=$M$8),AND(G1244&gt;=$N$8,G1244&lt;=$O$8),AND(G1244&gt;=$P$8,G1244&lt;=$Q$8),AND(G1244&gt;=$R$8,G1244&lt;=$S$8),AND(G1244&gt;=$T$8,G1244&lt;=$U$8)),IF(COUNTIF($H$537:H1244,"CMO")&gt;90,"Demi-traitement","Plein traitement"),""))</f>
        <v/>
      </c>
    </row>
    <row r="1245" spans="7:9" x14ac:dyDescent="0.25">
      <c r="G1245" s="1">
        <v>43809</v>
      </c>
      <c r="H1245" t="str">
        <f t="shared" si="23"/>
        <v/>
      </c>
      <c r="I1245" s="2" t="str">
        <f>IF(OR(AND(G1245&gt;=$D$19,G1245&lt;=$E$19),AND(G1245&gt;=$F$19,G1245&lt;=$G$19),AND(G1245&gt;=$H$19,G1245&lt;=$I$19),AND(G1245&gt;=$J$19,G1245&lt;=$K$19),AND(G1245&gt;=$L$19,G1245&lt;=$M$19),AND(G1245&gt;=$N$19,G1245&lt;=$O$19),AND(G1245&gt;=$P$19,G1245&lt;=$Q$19),AND(G1245&gt;=$R$19,G1245&lt;=$S$19),AND(G1245&gt;=$T$19,G1245&lt;=$U$19)),IF(COUNTIF(I881:I1244,"Plein traitement")=90,"Demi-traitement","Plein traitement"),IF(OR(AND(G1245&gt;=$D$8,G1245&lt;=$E$8),AND(G1245&gt;=$F$8,G1245&lt;=$G$8),AND(G1245&gt;=$H$8,G1245&lt;=$I$8),AND(G1245&gt;=$J$8,G1245&lt;=$K$8),AND(G1245&gt;=$L$8,G1245&lt;=$M$8),AND(G1245&gt;=$N$8,G1245&lt;=$O$8),AND(G1245&gt;=$P$8,G1245&lt;=$Q$8),AND(G1245&gt;=$R$8,G1245&lt;=$S$8),AND(G1245&gt;=$T$8,G1245&lt;=$U$8)),IF(COUNTIF($H$537:H1245,"CMO")&gt;90,"Demi-traitement","Plein traitement"),""))</f>
        <v/>
      </c>
    </row>
    <row r="1246" spans="7:9" x14ac:dyDescent="0.25">
      <c r="G1246" s="1">
        <v>43810</v>
      </c>
      <c r="H1246" t="str">
        <f t="shared" si="23"/>
        <v/>
      </c>
      <c r="I1246" s="2" t="str">
        <f>IF(OR(AND(G1246&gt;=$D$19,G1246&lt;=$E$19),AND(G1246&gt;=$F$19,G1246&lt;=$G$19),AND(G1246&gt;=$H$19,G1246&lt;=$I$19),AND(G1246&gt;=$J$19,G1246&lt;=$K$19),AND(G1246&gt;=$L$19,G1246&lt;=$M$19),AND(G1246&gt;=$N$19,G1246&lt;=$O$19),AND(G1246&gt;=$P$19,G1246&lt;=$Q$19),AND(G1246&gt;=$R$19,G1246&lt;=$S$19),AND(G1246&gt;=$T$19,G1246&lt;=$U$19)),IF(COUNTIF(I882:I1245,"Plein traitement")=90,"Demi-traitement","Plein traitement"),IF(OR(AND(G1246&gt;=$D$8,G1246&lt;=$E$8),AND(G1246&gt;=$F$8,G1246&lt;=$G$8),AND(G1246&gt;=$H$8,G1246&lt;=$I$8),AND(G1246&gt;=$J$8,G1246&lt;=$K$8),AND(G1246&gt;=$L$8,G1246&lt;=$M$8),AND(G1246&gt;=$N$8,G1246&lt;=$O$8),AND(G1246&gt;=$P$8,G1246&lt;=$Q$8),AND(G1246&gt;=$R$8,G1246&lt;=$S$8),AND(G1246&gt;=$T$8,G1246&lt;=$U$8)),IF(COUNTIF($H$537:H1246,"CMO")&gt;90,"Demi-traitement","Plein traitement"),""))</f>
        <v/>
      </c>
    </row>
    <row r="1247" spans="7:9" x14ac:dyDescent="0.25">
      <c r="G1247" s="1">
        <v>43811</v>
      </c>
      <c r="H1247" t="str">
        <f t="shared" si="23"/>
        <v/>
      </c>
      <c r="I1247" s="2" t="str">
        <f>IF(OR(AND(G1247&gt;=$D$19,G1247&lt;=$E$19),AND(G1247&gt;=$F$19,G1247&lt;=$G$19),AND(G1247&gt;=$H$19,G1247&lt;=$I$19),AND(G1247&gt;=$J$19,G1247&lt;=$K$19),AND(G1247&gt;=$L$19,G1247&lt;=$M$19),AND(G1247&gt;=$N$19,G1247&lt;=$O$19),AND(G1247&gt;=$P$19,G1247&lt;=$Q$19),AND(G1247&gt;=$R$19,G1247&lt;=$S$19),AND(G1247&gt;=$T$19,G1247&lt;=$U$19)),IF(COUNTIF(I883:I1246,"Plein traitement")=90,"Demi-traitement","Plein traitement"),IF(OR(AND(G1247&gt;=$D$8,G1247&lt;=$E$8),AND(G1247&gt;=$F$8,G1247&lt;=$G$8),AND(G1247&gt;=$H$8,G1247&lt;=$I$8),AND(G1247&gt;=$J$8,G1247&lt;=$K$8),AND(G1247&gt;=$L$8,G1247&lt;=$M$8),AND(G1247&gt;=$N$8,G1247&lt;=$O$8),AND(G1247&gt;=$P$8,G1247&lt;=$Q$8),AND(G1247&gt;=$R$8,G1247&lt;=$S$8),AND(G1247&gt;=$T$8,G1247&lt;=$U$8)),IF(COUNTIF($H$537:H1247,"CMO")&gt;90,"Demi-traitement","Plein traitement"),""))</f>
        <v/>
      </c>
    </row>
    <row r="1248" spans="7:9" x14ac:dyDescent="0.25">
      <c r="G1248" s="1">
        <v>43812</v>
      </c>
      <c r="H1248" t="str">
        <f t="shared" si="23"/>
        <v/>
      </c>
      <c r="I1248" s="2" t="str">
        <f>IF(OR(AND(G1248&gt;=$D$19,G1248&lt;=$E$19),AND(G1248&gt;=$F$19,G1248&lt;=$G$19),AND(G1248&gt;=$H$19,G1248&lt;=$I$19),AND(G1248&gt;=$J$19,G1248&lt;=$K$19),AND(G1248&gt;=$L$19,G1248&lt;=$M$19),AND(G1248&gt;=$N$19,G1248&lt;=$O$19),AND(G1248&gt;=$P$19,G1248&lt;=$Q$19),AND(G1248&gt;=$R$19,G1248&lt;=$S$19),AND(G1248&gt;=$T$19,G1248&lt;=$U$19)),IF(COUNTIF(I884:I1247,"Plein traitement")=90,"Demi-traitement","Plein traitement"),IF(OR(AND(G1248&gt;=$D$8,G1248&lt;=$E$8),AND(G1248&gt;=$F$8,G1248&lt;=$G$8),AND(G1248&gt;=$H$8,G1248&lt;=$I$8),AND(G1248&gt;=$J$8,G1248&lt;=$K$8),AND(G1248&gt;=$L$8,G1248&lt;=$M$8),AND(G1248&gt;=$N$8,G1248&lt;=$O$8),AND(G1248&gt;=$P$8,G1248&lt;=$Q$8),AND(G1248&gt;=$R$8,G1248&lt;=$S$8),AND(G1248&gt;=$T$8,G1248&lt;=$U$8)),IF(COUNTIF($H$537:H1248,"CMO")&gt;90,"Demi-traitement","Plein traitement"),""))</f>
        <v/>
      </c>
    </row>
    <row r="1249" spans="7:9" x14ac:dyDescent="0.25">
      <c r="G1249" s="1">
        <v>43813</v>
      </c>
      <c r="H1249" t="str">
        <f t="shared" si="23"/>
        <v/>
      </c>
      <c r="I1249" s="2" t="str">
        <f>IF(OR(AND(G1249&gt;=$D$19,G1249&lt;=$E$19),AND(G1249&gt;=$F$19,G1249&lt;=$G$19),AND(G1249&gt;=$H$19,G1249&lt;=$I$19),AND(G1249&gt;=$J$19,G1249&lt;=$K$19),AND(G1249&gt;=$L$19,G1249&lt;=$M$19),AND(G1249&gt;=$N$19,G1249&lt;=$O$19),AND(G1249&gt;=$P$19,G1249&lt;=$Q$19),AND(G1249&gt;=$R$19,G1249&lt;=$S$19),AND(G1249&gt;=$T$19,G1249&lt;=$U$19)),IF(COUNTIF(I885:I1248,"Plein traitement")=90,"Demi-traitement","Plein traitement"),IF(OR(AND(G1249&gt;=$D$8,G1249&lt;=$E$8),AND(G1249&gt;=$F$8,G1249&lt;=$G$8),AND(G1249&gt;=$H$8,G1249&lt;=$I$8),AND(G1249&gt;=$J$8,G1249&lt;=$K$8),AND(G1249&gt;=$L$8,G1249&lt;=$M$8),AND(G1249&gt;=$N$8,G1249&lt;=$O$8),AND(G1249&gt;=$P$8,G1249&lt;=$Q$8),AND(G1249&gt;=$R$8,G1249&lt;=$S$8),AND(G1249&gt;=$T$8,G1249&lt;=$U$8)),IF(COUNTIF($H$537:H1249,"CMO")&gt;90,"Demi-traitement","Plein traitement"),""))</f>
        <v/>
      </c>
    </row>
    <row r="1250" spans="7:9" x14ac:dyDescent="0.25">
      <c r="G1250" s="1">
        <v>43814</v>
      </c>
      <c r="H1250" t="str">
        <f t="shared" si="23"/>
        <v/>
      </c>
      <c r="I1250" s="2" t="str">
        <f>IF(OR(AND(G1250&gt;=$D$19,G1250&lt;=$E$19),AND(G1250&gt;=$F$19,G1250&lt;=$G$19),AND(G1250&gt;=$H$19,G1250&lt;=$I$19),AND(G1250&gt;=$J$19,G1250&lt;=$K$19),AND(G1250&gt;=$L$19,G1250&lt;=$M$19),AND(G1250&gt;=$N$19,G1250&lt;=$O$19),AND(G1250&gt;=$P$19,G1250&lt;=$Q$19),AND(G1250&gt;=$R$19,G1250&lt;=$S$19),AND(G1250&gt;=$T$19,G1250&lt;=$U$19)),IF(COUNTIF(I886:I1249,"Plein traitement")=90,"Demi-traitement","Plein traitement"),IF(OR(AND(G1250&gt;=$D$8,G1250&lt;=$E$8),AND(G1250&gt;=$F$8,G1250&lt;=$G$8),AND(G1250&gt;=$H$8,G1250&lt;=$I$8),AND(G1250&gt;=$J$8,G1250&lt;=$K$8),AND(G1250&gt;=$L$8,G1250&lt;=$M$8),AND(G1250&gt;=$N$8,G1250&lt;=$O$8),AND(G1250&gt;=$P$8,G1250&lt;=$Q$8),AND(G1250&gt;=$R$8,G1250&lt;=$S$8),AND(G1250&gt;=$T$8,G1250&lt;=$U$8)),IF(COUNTIF($H$537:H1250,"CMO")&gt;90,"Demi-traitement","Plein traitement"),""))</f>
        <v/>
      </c>
    </row>
    <row r="1251" spans="7:9" x14ac:dyDescent="0.25">
      <c r="G1251" s="1">
        <v>43815</v>
      </c>
      <c r="H1251" t="str">
        <f t="shared" si="23"/>
        <v/>
      </c>
      <c r="I1251" s="2" t="str">
        <f>IF(OR(AND(G1251&gt;=$D$19,G1251&lt;=$E$19),AND(G1251&gt;=$F$19,G1251&lt;=$G$19),AND(G1251&gt;=$H$19,G1251&lt;=$I$19),AND(G1251&gt;=$J$19,G1251&lt;=$K$19),AND(G1251&gt;=$L$19,G1251&lt;=$M$19),AND(G1251&gt;=$N$19,G1251&lt;=$O$19),AND(G1251&gt;=$P$19,G1251&lt;=$Q$19),AND(G1251&gt;=$R$19,G1251&lt;=$S$19),AND(G1251&gt;=$T$19,G1251&lt;=$U$19)),IF(COUNTIF(I887:I1250,"Plein traitement")=90,"Demi-traitement","Plein traitement"),IF(OR(AND(G1251&gt;=$D$8,G1251&lt;=$E$8),AND(G1251&gt;=$F$8,G1251&lt;=$G$8),AND(G1251&gt;=$H$8,G1251&lt;=$I$8),AND(G1251&gt;=$J$8,G1251&lt;=$K$8),AND(G1251&gt;=$L$8,G1251&lt;=$M$8),AND(G1251&gt;=$N$8,G1251&lt;=$O$8),AND(G1251&gt;=$P$8,G1251&lt;=$Q$8),AND(G1251&gt;=$R$8,G1251&lt;=$S$8),AND(G1251&gt;=$T$8,G1251&lt;=$U$8)),IF(COUNTIF($H$537:H1251,"CMO")&gt;90,"Demi-traitement","Plein traitement"),""))</f>
        <v/>
      </c>
    </row>
    <row r="1252" spans="7:9" x14ac:dyDescent="0.25">
      <c r="G1252" s="1">
        <v>43816</v>
      </c>
      <c r="H1252" t="str">
        <f t="shared" si="23"/>
        <v/>
      </c>
      <c r="I1252" s="2" t="str">
        <f>IF(OR(AND(G1252&gt;=$D$19,G1252&lt;=$E$19),AND(G1252&gt;=$F$19,G1252&lt;=$G$19),AND(G1252&gt;=$H$19,G1252&lt;=$I$19),AND(G1252&gt;=$J$19,G1252&lt;=$K$19),AND(G1252&gt;=$L$19,G1252&lt;=$M$19),AND(G1252&gt;=$N$19,G1252&lt;=$O$19),AND(G1252&gt;=$P$19,G1252&lt;=$Q$19),AND(G1252&gt;=$R$19,G1252&lt;=$S$19),AND(G1252&gt;=$T$19,G1252&lt;=$U$19)),IF(COUNTIF(I888:I1251,"Plein traitement")=90,"Demi-traitement","Plein traitement"),IF(OR(AND(G1252&gt;=$D$8,G1252&lt;=$E$8),AND(G1252&gt;=$F$8,G1252&lt;=$G$8),AND(G1252&gt;=$H$8,G1252&lt;=$I$8),AND(G1252&gt;=$J$8,G1252&lt;=$K$8),AND(G1252&gt;=$L$8,G1252&lt;=$M$8),AND(G1252&gt;=$N$8,G1252&lt;=$O$8),AND(G1252&gt;=$P$8,G1252&lt;=$Q$8),AND(G1252&gt;=$R$8,G1252&lt;=$S$8),AND(G1252&gt;=$T$8,G1252&lt;=$U$8)),IF(COUNTIF($H$537:H1252,"CMO")&gt;90,"Demi-traitement","Plein traitement"),""))</f>
        <v/>
      </c>
    </row>
    <row r="1253" spans="7:9" x14ac:dyDescent="0.25">
      <c r="G1253" s="1">
        <v>43817</v>
      </c>
      <c r="H1253" t="str">
        <f t="shared" si="23"/>
        <v/>
      </c>
      <c r="I1253" s="2" t="str">
        <f>IF(OR(AND(G1253&gt;=$D$19,G1253&lt;=$E$19),AND(G1253&gt;=$F$19,G1253&lt;=$G$19),AND(G1253&gt;=$H$19,G1253&lt;=$I$19),AND(G1253&gt;=$J$19,G1253&lt;=$K$19),AND(G1253&gt;=$L$19,G1253&lt;=$M$19),AND(G1253&gt;=$N$19,G1253&lt;=$O$19),AND(G1253&gt;=$P$19,G1253&lt;=$Q$19),AND(G1253&gt;=$R$19,G1253&lt;=$S$19),AND(G1253&gt;=$T$19,G1253&lt;=$U$19)),IF(COUNTIF(I889:I1252,"Plein traitement")=90,"Demi-traitement","Plein traitement"),IF(OR(AND(G1253&gt;=$D$8,G1253&lt;=$E$8),AND(G1253&gt;=$F$8,G1253&lt;=$G$8),AND(G1253&gt;=$H$8,G1253&lt;=$I$8),AND(G1253&gt;=$J$8,G1253&lt;=$K$8),AND(G1253&gt;=$L$8,G1253&lt;=$M$8),AND(G1253&gt;=$N$8,G1253&lt;=$O$8),AND(G1253&gt;=$P$8,G1253&lt;=$Q$8),AND(G1253&gt;=$R$8,G1253&lt;=$S$8),AND(G1253&gt;=$T$8,G1253&lt;=$U$8)),IF(COUNTIF($H$537:H1253,"CMO")&gt;90,"Demi-traitement","Plein traitement"),""))</f>
        <v/>
      </c>
    </row>
    <row r="1254" spans="7:9" x14ac:dyDescent="0.25">
      <c r="G1254" s="1">
        <v>43818</v>
      </c>
      <c r="H1254" t="str">
        <f t="shared" si="23"/>
        <v/>
      </c>
      <c r="I1254" s="2" t="str">
        <f>IF(OR(AND(G1254&gt;=$D$19,G1254&lt;=$E$19),AND(G1254&gt;=$F$19,G1254&lt;=$G$19),AND(G1254&gt;=$H$19,G1254&lt;=$I$19),AND(G1254&gt;=$J$19,G1254&lt;=$K$19),AND(G1254&gt;=$L$19,G1254&lt;=$M$19),AND(G1254&gt;=$N$19,G1254&lt;=$O$19),AND(G1254&gt;=$P$19,G1254&lt;=$Q$19),AND(G1254&gt;=$R$19,G1254&lt;=$S$19),AND(G1254&gt;=$T$19,G1254&lt;=$U$19)),IF(COUNTIF(I890:I1253,"Plein traitement")=90,"Demi-traitement","Plein traitement"),IF(OR(AND(G1254&gt;=$D$8,G1254&lt;=$E$8),AND(G1254&gt;=$F$8,G1254&lt;=$G$8),AND(G1254&gt;=$H$8,G1254&lt;=$I$8),AND(G1254&gt;=$J$8,G1254&lt;=$K$8),AND(G1254&gt;=$L$8,G1254&lt;=$M$8),AND(G1254&gt;=$N$8,G1254&lt;=$O$8),AND(G1254&gt;=$P$8,G1254&lt;=$Q$8),AND(G1254&gt;=$R$8,G1254&lt;=$S$8),AND(G1254&gt;=$T$8,G1254&lt;=$U$8)),IF(COUNTIF($H$537:H1254,"CMO")&gt;90,"Demi-traitement","Plein traitement"),""))</f>
        <v/>
      </c>
    </row>
    <row r="1255" spans="7:9" x14ac:dyDescent="0.25">
      <c r="G1255" s="1">
        <v>43819</v>
      </c>
      <c r="H1255" t="str">
        <f t="shared" si="23"/>
        <v/>
      </c>
      <c r="I1255" s="2" t="str">
        <f>IF(OR(AND(G1255&gt;=$D$19,G1255&lt;=$E$19),AND(G1255&gt;=$F$19,G1255&lt;=$G$19),AND(G1255&gt;=$H$19,G1255&lt;=$I$19),AND(G1255&gt;=$J$19,G1255&lt;=$K$19),AND(G1255&gt;=$L$19,G1255&lt;=$M$19),AND(G1255&gt;=$N$19,G1255&lt;=$O$19),AND(G1255&gt;=$P$19,G1255&lt;=$Q$19),AND(G1255&gt;=$R$19,G1255&lt;=$S$19),AND(G1255&gt;=$T$19,G1255&lt;=$U$19)),IF(COUNTIF(I891:I1254,"Plein traitement")=90,"Demi-traitement","Plein traitement"),IF(OR(AND(G1255&gt;=$D$8,G1255&lt;=$E$8),AND(G1255&gt;=$F$8,G1255&lt;=$G$8),AND(G1255&gt;=$H$8,G1255&lt;=$I$8),AND(G1255&gt;=$J$8,G1255&lt;=$K$8),AND(G1255&gt;=$L$8,G1255&lt;=$M$8),AND(G1255&gt;=$N$8,G1255&lt;=$O$8),AND(G1255&gt;=$P$8,G1255&lt;=$Q$8),AND(G1255&gt;=$R$8,G1255&lt;=$S$8),AND(G1255&gt;=$T$8,G1255&lt;=$U$8)),IF(COUNTIF($H$537:H1255,"CMO")&gt;90,"Demi-traitement","Plein traitement"),""))</f>
        <v/>
      </c>
    </row>
    <row r="1256" spans="7:9" x14ac:dyDescent="0.25">
      <c r="G1256" s="1">
        <v>43820</v>
      </c>
      <c r="H1256" t="str">
        <f t="shared" si="23"/>
        <v/>
      </c>
      <c r="I1256" s="2" t="str">
        <f>IF(OR(AND(G1256&gt;=$D$19,G1256&lt;=$E$19),AND(G1256&gt;=$F$19,G1256&lt;=$G$19),AND(G1256&gt;=$H$19,G1256&lt;=$I$19),AND(G1256&gt;=$J$19,G1256&lt;=$K$19),AND(G1256&gt;=$L$19,G1256&lt;=$M$19),AND(G1256&gt;=$N$19,G1256&lt;=$O$19),AND(G1256&gt;=$P$19,G1256&lt;=$Q$19),AND(G1256&gt;=$R$19,G1256&lt;=$S$19),AND(G1256&gt;=$T$19,G1256&lt;=$U$19)),IF(COUNTIF(I892:I1255,"Plein traitement")=90,"Demi-traitement","Plein traitement"),IF(OR(AND(G1256&gt;=$D$8,G1256&lt;=$E$8),AND(G1256&gt;=$F$8,G1256&lt;=$G$8),AND(G1256&gt;=$H$8,G1256&lt;=$I$8),AND(G1256&gt;=$J$8,G1256&lt;=$K$8),AND(G1256&gt;=$L$8,G1256&lt;=$M$8),AND(G1256&gt;=$N$8,G1256&lt;=$O$8),AND(G1256&gt;=$P$8,G1256&lt;=$Q$8),AND(G1256&gt;=$R$8,G1256&lt;=$S$8),AND(G1256&gt;=$T$8,G1256&lt;=$U$8)),IF(COUNTIF($H$537:H1256,"CMO")&gt;90,"Demi-traitement","Plein traitement"),""))</f>
        <v/>
      </c>
    </row>
    <row r="1257" spans="7:9" x14ac:dyDescent="0.25">
      <c r="G1257" s="1">
        <v>43821</v>
      </c>
      <c r="H1257" t="str">
        <f t="shared" si="23"/>
        <v/>
      </c>
      <c r="I1257" s="2" t="str">
        <f>IF(OR(AND(G1257&gt;=$D$19,G1257&lt;=$E$19),AND(G1257&gt;=$F$19,G1257&lt;=$G$19),AND(G1257&gt;=$H$19,G1257&lt;=$I$19),AND(G1257&gt;=$J$19,G1257&lt;=$K$19),AND(G1257&gt;=$L$19,G1257&lt;=$M$19),AND(G1257&gt;=$N$19,G1257&lt;=$O$19),AND(G1257&gt;=$P$19,G1257&lt;=$Q$19),AND(G1257&gt;=$R$19,G1257&lt;=$S$19),AND(G1257&gt;=$T$19,G1257&lt;=$U$19)),IF(COUNTIF(I893:I1256,"Plein traitement")=90,"Demi-traitement","Plein traitement"),IF(OR(AND(G1257&gt;=$D$8,G1257&lt;=$E$8),AND(G1257&gt;=$F$8,G1257&lt;=$G$8),AND(G1257&gt;=$H$8,G1257&lt;=$I$8),AND(G1257&gt;=$J$8,G1257&lt;=$K$8),AND(G1257&gt;=$L$8,G1257&lt;=$M$8),AND(G1257&gt;=$N$8,G1257&lt;=$O$8),AND(G1257&gt;=$P$8,G1257&lt;=$Q$8),AND(G1257&gt;=$R$8,G1257&lt;=$S$8),AND(G1257&gt;=$T$8,G1257&lt;=$U$8)),IF(COUNTIF($H$537:H1257,"CMO")&gt;90,"Demi-traitement","Plein traitement"),""))</f>
        <v/>
      </c>
    </row>
    <row r="1258" spans="7:9" x14ac:dyDescent="0.25">
      <c r="G1258" s="1">
        <v>43822</v>
      </c>
      <c r="H1258" t="str">
        <f t="shared" si="23"/>
        <v/>
      </c>
      <c r="I1258" s="2" t="str">
        <f>IF(OR(AND(G1258&gt;=$D$19,G1258&lt;=$E$19),AND(G1258&gt;=$F$19,G1258&lt;=$G$19),AND(G1258&gt;=$H$19,G1258&lt;=$I$19),AND(G1258&gt;=$J$19,G1258&lt;=$K$19),AND(G1258&gt;=$L$19,G1258&lt;=$M$19),AND(G1258&gt;=$N$19,G1258&lt;=$O$19),AND(G1258&gt;=$P$19,G1258&lt;=$Q$19),AND(G1258&gt;=$R$19,G1258&lt;=$S$19),AND(G1258&gt;=$T$19,G1258&lt;=$U$19)),IF(COUNTIF(I894:I1257,"Plein traitement")=90,"Demi-traitement","Plein traitement"),IF(OR(AND(G1258&gt;=$D$8,G1258&lt;=$E$8),AND(G1258&gt;=$F$8,G1258&lt;=$G$8),AND(G1258&gt;=$H$8,G1258&lt;=$I$8),AND(G1258&gt;=$J$8,G1258&lt;=$K$8),AND(G1258&gt;=$L$8,G1258&lt;=$M$8),AND(G1258&gt;=$N$8,G1258&lt;=$O$8),AND(G1258&gt;=$P$8,G1258&lt;=$Q$8),AND(G1258&gt;=$R$8,G1258&lt;=$S$8),AND(G1258&gt;=$T$8,G1258&lt;=$U$8)),IF(COUNTIF($H$537:H1258,"CMO")&gt;90,"Demi-traitement","Plein traitement"),""))</f>
        <v/>
      </c>
    </row>
    <row r="1259" spans="7:9" x14ac:dyDescent="0.25">
      <c r="G1259" s="1">
        <v>43823</v>
      </c>
      <c r="H1259" t="str">
        <f t="shared" si="23"/>
        <v/>
      </c>
      <c r="I1259" s="2" t="str">
        <f>IF(OR(AND(G1259&gt;=$D$19,G1259&lt;=$E$19),AND(G1259&gt;=$F$19,G1259&lt;=$G$19),AND(G1259&gt;=$H$19,G1259&lt;=$I$19),AND(G1259&gt;=$J$19,G1259&lt;=$K$19),AND(G1259&gt;=$L$19,G1259&lt;=$M$19),AND(G1259&gt;=$N$19,G1259&lt;=$O$19),AND(G1259&gt;=$P$19,G1259&lt;=$Q$19),AND(G1259&gt;=$R$19,G1259&lt;=$S$19),AND(G1259&gt;=$T$19,G1259&lt;=$U$19)),IF(COUNTIF(I895:I1258,"Plein traitement")=90,"Demi-traitement","Plein traitement"),IF(OR(AND(G1259&gt;=$D$8,G1259&lt;=$E$8),AND(G1259&gt;=$F$8,G1259&lt;=$G$8),AND(G1259&gt;=$H$8,G1259&lt;=$I$8),AND(G1259&gt;=$J$8,G1259&lt;=$K$8),AND(G1259&gt;=$L$8,G1259&lt;=$M$8),AND(G1259&gt;=$N$8,G1259&lt;=$O$8),AND(G1259&gt;=$P$8,G1259&lt;=$Q$8),AND(G1259&gt;=$R$8,G1259&lt;=$S$8),AND(G1259&gt;=$T$8,G1259&lt;=$U$8)),IF(COUNTIF($H$537:H1259,"CMO")&gt;90,"Demi-traitement","Plein traitement"),""))</f>
        <v/>
      </c>
    </row>
    <row r="1260" spans="7:9" x14ac:dyDescent="0.25">
      <c r="G1260" s="1">
        <v>43824</v>
      </c>
      <c r="H1260" t="str">
        <f t="shared" si="23"/>
        <v/>
      </c>
      <c r="I1260" s="2" t="str">
        <f>IF(OR(AND(G1260&gt;=$D$19,G1260&lt;=$E$19),AND(G1260&gt;=$F$19,G1260&lt;=$G$19),AND(G1260&gt;=$H$19,G1260&lt;=$I$19),AND(G1260&gt;=$J$19,G1260&lt;=$K$19),AND(G1260&gt;=$L$19,G1260&lt;=$M$19),AND(G1260&gt;=$N$19,G1260&lt;=$O$19),AND(G1260&gt;=$P$19,G1260&lt;=$Q$19),AND(G1260&gt;=$R$19,G1260&lt;=$S$19),AND(G1260&gt;=$T$19,G1260&lt;=$U$19)),IF(COUNTIF(I896:I1259,"Plein traitement")=90,"Demi-traitement","Plein traitement"),IF(OR(AND(G1260&gt;=$D$8,G1260&lt;=$E$8),AND(G1260&gt;=$F$8,G1260&lt;=$G$8),AND(G1260&gt;=$H$8,G1260&lt;=$I$8),AND(G1260&gt;=$J$8,G1260&lt;=$K$8),AND(G1260&gt;=$L$8,G1260&lt;=$M$8),AND(G1260&gt;=$N$8,G1260&lt;=$O$8),AND(G1260&gt;=$P$8,G1260&lt;=$Q$8),AND(G1260&gt;=$R$8,G1260&lt;=$S$8),AND(G1260&gt;=$T$8,G1260&lt;=$U$8)),IF(COUNTIF($H$537:H1260,"CMO")&gt;90,"Demi-traitement","Plein traitement"),""))</f>
        <v/>
      </c>
    </row>
    <row r="1261" spans="7:9" x14ac:dyDescent="0.25">
      <c r="G1261" s="1">
        <v>43825</v>
      </c>
      <c r="H1261" t="str">
        <f t="shared" si="23"/>
        <v/>
      </c>
      <c r="I1261" s="2" t="str">
        <f>IF(OR(AND(G1261&gt;=$D$19,G1261&lt;=$E$19),AND(G1261&gt;=$F$19,G1261&lt;=$G$19),AND(G1261&gt;=$H$19,G1261&lt;=$I$19),AND(G1261&gt;=$J$19,G1261&lt;=$K$19),AND(G1261&gt;=$L$19,G1261&lt;=$M$19),AND(G1261&gt;=$N$19,G1261&lt;=$O$19),AND(G1261&gt;=$P$19,G1261&lt;=$Q$19),AND(G1261&gt;=$R$19,G1261&lt;=$S$19),AND(G1261&gt;=$T$19,G1261&lt;=$U$19)),IF(COUNTIF(I897:I1260,"Plein traitement")=90,"Demi-traitement","Plein traitement"),IF(OR(AND(G1261&gt;=$D$8,G1261&lt;=$E$8),AND(G1261&gt;=$F$8,G1261&lt;=$G$8),AND(G1261&gt;=$H$8,G1261&lt;=$I$8),AND(G1261&gt;=$J$8,G1261&lt;=$K$8),AND(G1261&gt;=$L$8,G1261&lt;=$M$8),AND(G1261&gt;=$N$8,G1261&lt;=$O$8),AND(G1261&gt;=$P$8,G1261&lt;=$Q$8),AND(G1261&gt;=$R$8,G1261&lt;=$S$8),AND(G1261&gt;=$T$8,G1261&lt;=$U$8)),IF(COUNTIF($H$537:H1261,"CMO")&gt;90,"Demi-traitement","Plein traitement"),""))</f>
        <v/>
      </c>
    </row>
    <row r="1262" spans="7:9" x14ac:dyDescent="0.25">
      <c r="G1262" s="1">
        <v>43826</v>
      </c>
      <c r="H1262" t="str">
        <f t="shared" si="23"/>
        <v/>
      </c>
      <c r="I1262" s="2" t="str">
        <f>IF(OR(AND(G1262&gt;=$D$19,G1262&lt;=$E$19),AND(G1262&gt;=$F$19,G1262&lt;=$G$19),AND(G1262&gt;=$H$19,G1262&lt;=$I$19),AND(G1262&gt;=$J$19,G1262&lt;=$K$19),AND(G1262&gt;=$L$19,G1262&lt;=$M$19),AND(G1262&gt;=$N$19,G1262&lt;=$O$19),AND(G1262&gt;=$P$19,G1262&lt;=$Q$19),AND(G1262&gt;=$R$19,G1262&lt;=$S$19),AND(G1262&gt;=$T$19,G1262&lt;=$U$19)),IF(COUNTIF(I898:I1261,"Plein traitement")=90,"Demi-traitement","Plein traitement"),IF(OR(AND(G1262&gt;=$D$8,G1262&lt;=$E$8),AND(G1262&gt;=$F$8,G1262&lt;=$G$8),AND(G1262&gt;=$H$8,G1262&lt;=$I$8),AND(G1262&gt;=$J$8,G1262&lt;=$K$8),AND(G1262&gt;=$L$8,G1262&lt;=$M$8),AND(G1262&gt;=$N$8,G1262&lt;=$O$8),AND(G1262&gt;=$P$8,G1262&lt;=$Q$8),AND(G1262&gt;=$R$8,G1262&lt;=$S$8),AND(G1262&gt;=$T$8,G1262&lt;=$U$8)),IF(COUNTIF($H$537:H1262,"CMO")&gt;90,"Demi-traitement","Plein traitement"),""))</f>
        <v/>
      </c>
    </row>
    <row r="1263" spans="7:9" x14ac:dyDescent="0.25">
      <c r="G1263" s="1">
        <v>43827</v>
      </c>
      <c r="H1263" t="str">
        <f t="shared" si="23"/>
        <v/>
      </c>
      <c r="I1263" s="2" t="str">
        <f>IF(OR(AND(G1263&gt;=$D$19,G1263&lt;=$E$19),AND(G1263&gt;=$F$19,G1263&lt;=$G$19),AND(G1263&gt;=$H$19,G1263&lt;=$I$19),AND(G1263&gt;=$J$19,G1263&lt;=$K$19),AND(G1263&gt;=$L$19,G1263&lt;=$M$19),AND(G1263&gt;=$N$19,G1263&lt;=$O$19),AND(G1263&gt;=$P$19,G1263&lt;=$Q$19),AND(G1263&gt;=$R$19,G1263&lt;=$S$19),AND(G1263&gt;=$T$19,G1263&lt;=$U$19)),IF(COUNTIF(I899:I1262,"Plein traitement")=90,"Demi-traitement","Plein traitement"),IF(OR(AND(G1263&gt;=$D$8,G1263&lt;=$E$8),AND(G1263&gt;=$F$8,G1263&lt;=$G$8),AND(G1263&gt;=$H$8,G1263&lt;=$I$8),AND(G1263&gt;=$J$8,G1263&lt;=$K$8),AND(G1263&gt;=$L$8,G1263&lt;=$M$8),AND(G1263&gt;=$N$8,G1263&lt;=$O$8),AND(G1263&gt;=$P$8,G1263&lt;=$Q$8),AND(G1263&gt;=$R$8,G1263&lt;=$S$8),AND(G1263&gt;=$T$8,G1263&lt;=$U$8)),IF(COUNTIF($H$537:H1263,"CMO")&gt;90,"Demi-traitement","Plein traitement"),""))</f>
        <v/>
      </c>
    </row>
    <row r="1264" spans="7:9" x14ac:dyDescent="0.25">
      <c r="G1264" s="1">
        <v>43828</v>
      </c>
      <c r="H1264" t="str">
        <f t="shared" si="23"/>
        <v/>
      </c>
      <c r="I1264" s="2" t="str">
        <f>IF(OR(AND(G1264&gt;=$D$19,G1264&lt;=$E$19),AND(G1264&gt;=$F$19,G1264&lt;=$G$19),AND(G1264&gt;=$H$19,G1264&lt;=$I$19),AND(G1264&gt;=$J$19,G1264&lt;=$K$19),AND(G1264&gt;=$L$19,G1264&lt;=$M$19),AND(G1264&gt;=$N$19,G1264&lt;=$O$19),AND(G1264&gt;=$P$19,G1264&lt;=$Q$19),AND(G1264&gt;=$R$19,G1264&lt;=$S$19),AND(G1264&gt;=$T$19,G1264&lt;=$U$19)),IF(COUNTIF(I900:I1263,"Plein traitement")=90,"Demi-traitement","Plein traitement"),IF(OR(AND(G1264&gt;=$D$8,G1264&lt;=$E$8),AND(G1264&gt;=$F$8,G1264&lt;=$G$8),AND(G1264&gt;=$H$8,G1264&lt;=$I$8),AND(G1264&gt;=$J$8,G1264&lt;=$K$8),AND(G1264&gt;=$L$8,G1264&lt;=$M$8),AND(G1264&gt;=$N$8,G1264&lt;=$O$8),AND(G1264&gt;=$P$8,G1264&lt;=$Q$8),AND(G1264&gt;=$R$8,G1264&lt;=$S$8),AND(G1264&gt;=$T$8,G1264&lt;=$U$8)),IF(COUNTIF($H$537:H1264,"CMO")&gt;90,"Demi-traitement","Plein traitement"),""))</f>
        <v/>
      </c>
    </row>
    <row r="1265" spans="7:9" x14ac:dyDescent="0.25">
      <c r="G1265" s="1">
        <v>43829</v>
      </c>
      <c r="H1265" t="str">
        <f t="shared" si="23"/>
        <v/>
      </c>
      <c r="I1265" s="2" t="str">
        <f>IF(OR(AND(G1265&gt;=$D$19,G1265&lt;=$E$19),AND(G1265&gt;=$F$19,G1265&lt;=$G$19),AND(G1265&gt;=$H$19,G1265&lt;=$I$19),AND(G1265&gt;=$J$19,G1265&lt;=$K$19),AND(G1265&gt;=$L$19,G1265&lt;=$M$19),AND(G1265&gt;=$N$19,G1265&lt;=$O$19),AND(G1265&gt;=$P$19,G1265&lt;=$Q$19),AND(G1265&gt;=$R$19,G1265&lt;=$S$19),AND(G1265&gt;=$T$19,G1265&lt;=$U$19)),IF(COUNTIF(I901:I1264,"Plein traitement")=90,"Demi-traitement","Plein traitement"),IF(OR(AND(G1265&gt;=$D$8,G1265&lt;=$E$8),AND(G1265&gt;=$F$8,G1265&lt;=$G$8),AND(G1265&gt;=$H$8,G1265&lt;=$I$8),AND(G1265&gt;=$J$8,G1265&lt;=$K$8),AND(G1265&gt;=$L$8,G1265&lt;=$M$8),AND(G1265&gt;=$N$8,G1265&lt;=$O$8),AND(G1265&gt;=$P$8,G1265&lt;=$Q$8),AND(G1265&gt;=$R$8,G1265&lt;=$S$8),AND(G1265&gt;=$T$8,G1265&lt;=$U$8)),IF(COUNTIF($H$537:H1265,"CMO")&gt;90,"Demi-traitement","Plein traitement"),""))</f>
        <v/>
      </c>
    </row>
    <row r="1266" spans="7:9" x14ac:dyDescent="0.25">
      <c r="G1266" s="1">
        <v>43830</v>
      </c>
      <c r="H1266" t="str">
        <f t="shared" si="23"/>
        <v/>
      </c>
      <c r="I1266" s="2" t="str">
        <f>IF(OR(AND(G1266&gt;=$D$19,G1266&lt;=$E$19),AND(G1266&gt;=$F$19,G1266&lt;=$G$19),AND(G1266&gt;=$H$19,G1266&lt;=$I$19),AND(G1266&gt;=$J$19,G1266&lt;=$K$19),AND(G1266&gt;=$L$19,G1266&lt;=$M$19),AND(G1266&gt;=$N$19,G1266&lt;=$O$19),AND(G1266&gt;=$P$19,G1266&lt;=$Q$19),AND(G1266&gt;=$R$19,G1266&lt;=$S$19),AND(G1266&gt;=$T$19,G1266&lt;=$U$19)),IF(COUNTIF(I902:I1265,"Plein traitement")=90,"Demi-traitement","Plein traitement"),IF(OR(AND(G1266&gt;=$D$8,G1266&lt;=$E$8),AND(G1266&gt;=$F$8,G1266&lt;=$G$8),AND(G1266&gt;=$H$8,G1266&lt;=$I$8),AND(G1266&gt;=$J$8,G1266&lt;=$K$8),AND(G1266&gt;=$L$8,G1266&lt;=$M$8),AND(G1266&gt;=$N$8,G1266&lt;=$O$8),AND(G1266&gt;=$P$8,G1266&lt;=$Q$8),AND(G1266&gt;=$R$8,G1266&lt;=$S$8),AND(G1266&gt;=$T$8,G1266&lt;=$U$8)),IF(COUNTIF($H$537:H1266,"CMO")&gt;90,"Demi-traitement","Plein traitement"),""))</f>
        <v/>
      </c>
    </row>
    <row r="1267" spans="7:9" x14ac:dyDescent="0.25">
      <c r="G1267" s="1">
        <v>43831</v>
      </c>
      <c r="H1267" t="str">
        <f t="shared" si="23"/>
        <v/>
      </c>
      <c r="I1267" s="2" t="str">
        <f>IF(OR(AND(G1267&gt;=$D$19,G1267&lt;=$E$19),AND(G1267&gt;=$F$19,G1267&lt;=$G$19),AND(G1267&gt;=$H$19,G1267&lt;=$I$19),AND(G1267&gt;=$J$19,G1267&lt;=$K$19),AND(G1267&gt;=$L$19,G1267&lt;=$M$19),AND(G1267&gt;=$N$19,G1267&lt;=$O$19),AND(G1267&gt;=$P$19,G1267&lt;=$Q$19),AND(G1267&gt;=$R$19,G1267&lt;=$S$19),AND(G1267&gt;=$T$19,G1267&lt;=$U$19)),IF(COUNTIF(I903:I1266,"Plein traitement")=90,"Demi-traitement","Plein traitement"),IF(OR(AND(G1267&gt;=$D$8,G1267&lt;=$E$8),AND(G1267&gt;=$F$8,G1267&lt;=$G$8),AND(G1267&gt;=$H$8,G1267&lt;=$I$8),AND(G1267&gt;=$J$8,G1267&lt;=$K$8),AND(G1267&gt;=$L$8,G1267&lt;=$M$8),AND(G1267&gt;=$N$8,G1267&lt;=$O$8),AND(G1267&gt;=$P$8,G1267&lt;=$Q$8),AND(G1267&gt;=$R$8,G1267&lt;=$S$8),AND(G1267&gt;=$T$8,G1267&lt;=$U$8)),IF(COUNTIF($H$537:H1267,"CMO")&gt;90,"Demi-traitement","Plein traitement"),""))</f>
        <v/>
      </c>
    </row>
    <row r="1268" spans="7:9" x14ac:dyDescent="0.25">
      <c r="G1268" s="1">
        <v>43832</v>
      </c>
      <c r="H1268" t="str">
        <f t="shared" si="23"/>
        <v/>
      </c>
      <c r="I1268" s="2" t="str">
        <f>IF(OR(AND(G1268&gt;=$D$19,G1268&lt;=$E$19),AND(G1268&gt;=$F$19,G1268&lt;=$G$19),AND(G1268&gt;=$H$19,G1268&lt;=$I$19),AND(G1268&gt;=$J$19,G1268&lt;=$K$19),AND(G1268&gt;=$L$19,G1268&lt;=$M$19),AND(G1268&gt;=$N$19,G1268&lt;=$O$19),AND(G1268&gt;=$P$19,G1268&lt;=$Q$19),AND(G1268&gt;=$R$19,G1268&lt;=$S$19),AND(G1268&gt;=$T$19,G1268&lt;=$U$19)),IF(COUNTIF(I904:I1267,"Plein traitement")=90,"Demi-traitement","Plein traitement"),IF(OR(AND(G1268&gt;=$D$8,G1268&lt;=$E$8),AND(G1268&gt;=$F$8,G1268&lt;=$G$8),AND(G1268&gt;=$H$8,G1268&lt;=$I$8),AND(G1268&gt;=$J$8,G1268&lt;=$K$8),AND(G1268&gt;=$L$8,G1268&lt;=$M$8),AND(G1268&gt;=$N$8,G1268&lt;=$O$8),AND(G1268&gt;=$P$8,G1268&lt;=$Q$8),AND(G1268&gt;=$R$8,G1268&lt;=$S$8),AND(G1268&gt;=$T$8,G1268&lt;=$U$8)),IF(COUNTIF($H$537:H1268,"CMO")&gt;90,"Demi-traitement","Plein traitement"),""))</f>
        <v/>
      </c>
    </row>
    <row r="1269" spans="7:9" x14ac:dyDescent="0.25">
      <c r="G1269" s="1">
        <v>43833</v>
      </c>
      <c r="H1269" t="str">
        <f t="shared" ref="H1269:H1332" si="24">IF(OR(AND(G1269&gt;=$D$8,G1269&lt;=$E$8),AND(G1269&gt;=$F$8,G1269&lt;=$G$8),AND(G1269&gt;=$H$8,G1269&lt;=$I$8),AND(G1269&gt;=$J$8,G1269&lt;=$K$8),AND(G1269&gt;=$L$8,G1269&lt;=$M$8),AND(G1269&gt;=$N$8,G1269&lt;=$O$8),AND(G1269&gt;=$P$8,G1269&lt;=$Q$8),AND(G1269&gt;=$R$8,G1269&lt;=$S$8),AND(G1269&gt;=$T$8,G1269&lt;=$U$8)),"CMO","")</f>
        <v/>
      </c>
      <c r="I1269" s="2" t="str">
        <f>IF(OR(AND(G1269&gt;=$D$19,G1269&lt;=$E$19),AND(G1269&gt;=$F$19,G1269&lt;=$G$19),AND(G1269&gt;=$H$19,G1269&lt;=$I$19),AND(G1269&gt;=$J$19,G1269&lt;=$K$19),AND(G1269&gt;=$L$19,G1269&lt;=$M$19),AND(G1269&gt;=$N$19,G1269&lt;=$O$19),AND(G1269&gt;=$P$19,G1269&lt;=$Q$19),AND(G1269&gt;=$R$19,G1269&lt;=$S$19),AND(G1269&gt;=$T$19,G1269&lt;=$U$19)),IF(COUNTIF(I905:I1268,"Plein traitement")=90,"Demi-traitement","Plein traitement"),IF(OR(AND(G1269&gt;=$D$8,G1269&lt;=$E$8),AND(G1269&gt;=$F$8,G1269&lt;=$G$8),AND(G1269&gt;=$H$8,G1269&lt;=$I$8),AND(G1269&gt;=$J$8,G1269&lt;=$K$8),AND(G1269&gt;=$L$8,G1269&lt;=$M$8),AND(G1269&gt;=$N$8,G1269&lt;=$O$8),AND(G1269&gt;=$P$8,G1269&lt;=$Q$8),AND(G1269&gt;=$R$8,G1269&lt;=$S$8),AND(G1269&gt;=$T$8,G1269&lt;=$U$8)),IF(COUNTIF($H$537:H1269,"CMO")&gt;90,"Demi-traitement","Plein traitement"),""))</f>
        <v/>
      </c>
    </row>
    <row r="1270" spans="7:9" x14ac:dyDescent="0.25">
      <c r="G1270" s="1">
        <v>43834</v>
      </c>
      <c r="H1270" t="str">
        <f t="shared" si="24"/>
        <v/>
      </c>
      <c r="I1270" s="2" t="str">
        <f>IF(OR(AND(G1270&gt;=$D$19,G1270&lt;=$E$19),AND(G1270&gt;=$F$19,G1270&lt;=$G$19),AND(G1270&gt;=$H$19,G1270&lt;=$I$19),AND(G1270&gt;=$J$19,G1270&lt;=$K$19),AND(G1270&gt;=$L$19,G1270&lt;=$M$19),AND(G1270&gt;=$N$19,G1270&lt;=$O$19),AND(G1270&gt;=$P$19,G1270&lt;=$Q$19),AND(G1270&gt;=$R$19,G1270&lt;=$S$19),AND(G1270&gt;=$T$19,G1270&lt;=$U$19)),IF(COUNTIF(I906:I1269,"Plein traitement")=90,"Demi-traitement","Plein traitement"),IF(OR(AND(G1270&gt;=$D$8,G1270&lt;=$E$8),AND(G1270&gt;=$F$8,G1270&lt;=$G$8),AND(G1270&gt;=$H$8,G1270&lt;=$I$8),AND(G1270&gt;=$J$8,G1270&lt;=$K$8),AND(G1270&gt;=$L$8,G1270&lt;=$M$8),AND(G1270&gt;=$N$8,G1270&lt;=$O$8),AND(G1270&gt;=$P$8,G1270&lt;=$Q$8),AND(G1270&gt;=$R$8,G1270&lt;=$S$8),AND(G1270&gt;=$T$8,G1270&lt;=$U$8)),IF(COUNTIF($H$537:H1270,"CMO")&gt;90,"Demi-traitement","Plein traitement"),""))</f>
        <v/>
      </c>
    </row>
    <row r="1271" spans="7:9" x14ac:dyDescent="0.25">
      <c r="G1271" s="1">
        <v>43835</v>
      </c>
      <c r="H1271" t="str">
        <f t="shared" si="24"/>
        <v/>
      </c>
      <c r="I1271" s="2" t="str">
        <f>IF(OR(AND(G1271&gt;=$D$19,G1271&lt;=$E$19),AND(G1271&gt;=$F$19,G1271&lt;=$G$19),AND(G1271&gt;=$H$19,G1271&lt;=$I$19),AND(G1271&gt;=$J$19,G1271&lt;=$K$19),AND(G1271&gt;=$L$19,G1271&lt;=$M$19),AND(G1271&gt;=$N$19,G1271&lt;=$O$19),AND(G1271&gt;=$P$19,G1271&lt;=$Q$19),AND(G1271&gt;=$R$19,G1271&lt;=$S$19),AND(G1271&gt;=$T$19,G1271&lt;=$U$19)),IF(COUNTIF(I907:I1270,"Plein traitement")=90,"Demi-traitement","Plein traitement"),IF(OR(AND(G1271&gt;=$D$8,G1271&lt;=$E$8),AND(G1271&gt;=$F$8,G1271&lt;=$G$8),AND(G1271&gt;=$H$8,G1271&lt;=$I$8),AND(G1271&gt;=$J$8,G1271&lt;=$K$8),AND(G1271&gt;=$L$8,G1271&lt;=$M$8),AND(G1271&gt;=$N$8,G1271&lt;=$O$8),AND(G1271&gt;=$P$8,G1271&lt;=$Q$8),AND(G1271&gt;=$R$8,G1271&lt;=$S$8),AND(G1271&gt;=$T$8,G1271&lt;=$U$8)),IF(COUNTIF($H$537:H1271,"CMO")&gt;90,"Demi-traitement","Plein traitement"),""))</f>
        <v/>
      </c>
    </row>
    <row r="1272" spans="7:9" x14ac:dyDescent="0.25">
      <c r="G1272" s="1">
        <v>43836</v>
      </c>
      <c r="H1272" t="str">
        <f t="shared" si="24"/>
        <v/>
      </c>
      <c r="I1272" s="2" t="str">
        <f>IF(OR(AND(G1272&gt;=$D$19,G1272&lt;=$E$19),AND(G1272&gt;=$F$19,G1272&lt;=$G$19),AND(G1272&gt;=$H$19,G1272&lt;=$I$19),AND(G1272&gt;=$J$19,G1272&lt;=$K$19),AND(G1272&gt;=$L$19,G1272&lt;=$M$19),AND(G1272&gt;=$N$19,G1272&lt;=$O$19),AND(G1272&gt;=$P$19,G1272&lt;=$Q$19),AND(G1272&gt;=$R$19,G1272&lt;=$S$19),AND(G1272&gt;=$T$19,G1272&lt;=$U$19)),IF(COUNTIF(I908:I1271,"Plein traitement")=90,"Demi-traitement","Plein traitement"),IF(OR(AND(G1272&gt;=$D$8,G1272&lt;=$E$8),AND(G1272&gt;=$F$8,G1272&lt;=$G$8),AND(G1272&gt;=$H$8,G1272&lt;=$I$8),AND(G1272&gt;=$J$8,G1272&lt;=$K$8),AND(G1272&gt;=$L$8,G1272&lt;=$M$8),AND(G1272&gt;=$N$8,G1272&lt;=$O$8),AND(G1272&gt;=$P$8,G1272&lt;=$Q$8),AND(G1272&gt;=$R$8,G1272&lt;=$S$8),AND(G1272&gt;=$T$8,G1272&lt;=$U$8)),IF(COUNTIF($H$537:H1272,"CMO")&gt;90,"Demi-traitement","Plein traitement"),""))</f>
        <v/>
      </c>
    </row>
    <row r="1273" spans="7:9" x14ac:dyDescent="0.25">
      <c r="G1273" s="1">
        <v>43837</v>
      </c>
      <c r="H1273" t="str">
        <f t="shared" si="24"/>
        <v/>
      </c>
      <c r="I1273" s="2" t="str">
        <f>IF(OR(AND(G1273&gt;=$D$19,G1273&lt;=$E$19),AND(G1273&gt;=$F$19,G1273&lt;=$G$19),AND(G1273&gt;=$H$19,G1273&lt;=$I$19),AND(G1273&gt;=$J$19,G1273&lt;=$K$19),AND(G1273&gt;=$L$19,G1273&lt;=$M$19),AND(G1273&gt;=$N$19,G1273&lt;=$O$19),AND(G1273&gt;=$P$19,G1273&lt;=$Q$19),AND(G1273&gt;=$R$19,G1273&lt;=$S$19),AND(G1273&gt;=$T$19,G1273&lt;=$U$19)),IF(COUNTIF(I909:I1272,"Plein traitement")=90,"Demi-traitement","Plein traitement"),IF(OR(AND(G1273&gt;=$D$8,G1273&lt;=$E$8),AND(G1273&gt;=$F$8,G1273&lt;=$G$8),AND(G1273&gt;=$H$8,G1273&lt;=$I$8),AND(G1273&gt;=$J$8,G1273&lt;=$K$8),AND(G1273&gt;=$L$8,G1273&lt;=$M$8),AND(G1273&gt;=$N$8,G1273&lt;=$O$8),AND(G1273&gt;=$P$8,G1273&lt;=$Q$8),AND(G1273&gt;=$R$8,G1273&lt;=$S$8),AND(G1273&gt;=$T$8,G1273&lt;=$U$8)),IF(COUNTIF($H$537:H1273,"CMO")&gt;90,"Demi-traitement","Plein traitement"),""))</f>
        <v/>
      </c>
    </row>
    <row r="1274" spans="7:9" x14ac:dyDescent="0.25">
      <c r="G1274" s="1">
        <v>43838</v>
      </c>
      <c r="H1274" t="str">
        <f t="shared" si="24"/>
        <v/>
      </c>
      <c r="I1274" s="2" t="str">
        <f>IF(OR(AND(G1274&gt;=$D$19,G1274&lt;=$E$19),AND(G1274&gt;=$F$19,G1274&lt;=$G$19),AND(G1274&gt;=$H$19,G1274&lt;=$I$19),AND(G1274&gt;=$J$19,G1274&lt;=$K$19),AND(G1274&gt;=$L$19,G1274&lt;=$M$19),AND(G1274&gt;=$N$19,G1274&lt;=$O$19),AND(G1274&gt;=$P$19,G1274&lt;=$Q$19),AND(G1274&gt;=$R$19,G1274&lt;=$S$19),AND(G1274&gt;=$T$19,G1274&lt;=$U$19)),IF(COUNTIF(I910:I1273,"Plein traitement")=90,"Demi-traitement","Plein traitement"),IF(OR(AND(G1274&gt;=$D$8,G1274&lt;=$E$8),AND(G1274&gt;=$F$8,G1274&lt;=$G$8),AND(G1274&gt;=$H$8,G1274&lt;=$I$8),AND(G1274&gt;=$J$8,G1274&lt;=$K$8),AND(G1274&gt;=$L$8,G1274&lt;=$M$8),AND(G1274&gt;=$N$8,G1274&lt;=$O$8),AND(G1274&gt;=$P$8,G1274&lt;=$Q$8),AND(G1274&gt;=$R$8,G1274&lt;=$S$8),AND(G1274&gt;=$T$8,G1274&lt;=$U$8)),IF(COUNTIF($H$537:H1274,"CMO")&gt;90,"Demi-traitement","Plein traitement"),""))</f>
        <v/>
      </c>
    </row>
    <row r="1275" spans="7:9" x14ac:dyDescent="0.25">
      <c r="G1275" s="1">
        <v>43839</v>
      </c>
      <c r="H1275" t="str">
        <f t="shared" si="24"/>
        <v/>
      </c>
      <c r="I1275" s="2" t="str">
        <f>IF(OR(AND(G1275&gt;=$D$19,G1275&lt;=$E$19),AND(G1275&gt;=$F$19,G1275&lt;=$G$19),AND(G1275&gt;=$H$19,G1275&lt;=$I$19),AND(G1275&gt;=$J$19,G1275&lt;=$K$19),AND(G1275&gt;=$L$19,G1275&lt;=$M$19),AND(G1275&gt;=$N$19,G1275&lt;=$O$19),AND(G1275&gt;=$P$19,G1275&lt;=$Q$19),AND(G1275&gt;=$R$19,G1275&lt;=$S$19),AND(G1275&gt;=$T$19,G1275&lt;=$U$19)),IF(COUNTIF(I911:I1274,"Plein traitement")=90,"Demi-traitement","Plein traitement"),IF(OR(AND(G1275&gt;=$D$8,G1275&lt;=$E$8),AND(G1275&gt;=$F$8,G1275&lt;=$G$8),AND(G1275&gt;=$H$8,G1275&lt;=$I$8),AND(G1275&gt;=$J$8,G1275&lt;=$K$8),AND(G1275&gt;=$L$8,G1275&lt;=$M$8),AND(G1275&gt;=$N$8,G1275&lt;=$O$8),AND(G1275&gt;=$P$8,G1275&lt;=$Q$8),AND(G1275&gt;=$R$8,G1275&lt;=$S$8),AND(G1275&gt;=$T$8,G1275&lt;=$U$8)),IF(COUNTIF($H$537:H1275,"CMO")&gt;90,"Demi-traitement","Plein traitement"),""))</f>
        <v/>
      </c>
    </row>
    <row r="1276" spans="7:9" x14ac:dyDescent="0.25">
      <c r="G1276" s="1">
        <v>43840</v>
      </c>
      <c r="H1276" t="str">
        <f t="shared" si="24"/>
        <v/>
      </c>
      <c r="I1276" s="2" t="str">
        <f>IF(OR(AND(G1276&gt;=$D$19,G1276&lt;=$E$19),AND(G1276&gt;=$F$19,G1276&lt;=$G$19),AND(G1276&gt;=$H$19,G1276&lt;=$I$19),AND(G1276&gt;=$J$19,G1276&lt;=$K$19),AND(G1276&gt;=$L$19,G1276&lt;=$M$19),AND(G1276&gt;=$N$19,G1276&lt;=$O$19),AND(G1276&gt;=$P$19,G1276&lt;=$Q$19),AND(G1276&gt;=$R$19,G1276&lt;=$S$19),AND(G1276&gt;=$T$19,G1276&lt;=$U$19)),IF(COUNTIF(I912:I1275,"Plein traitement")=90,"Demi-traitement","Plein traitement"),IF(OR(AND(G1276&gt;=$D$8,G1276&lt;=$E$8),AND(G1276&gt;=$F$8,G1276&lt;=$G$8),AND(G1276&gt;=$H$8,G1276&lt;=$I$8),AND(G1276&gt;=$J$8,G1276&lt;=$K$8),AND(G1276&gt;=$L$8,G1276&lt;=$M$8),AND(G1276&gt;=$N$8,G1276&lt;=$O$8),AND(G1276&gt;=$P$8,G1276&lt;=$Q$8),AND(G1276&gt;=$R$8,G1276&lt;=$S$8),AND(G1276&gt;=$T$8,G1276&lt;=$U$8)),IF(COUNTIF($H$537:H1276,"CMO")&gt;90,"Demi-traitement","Plein traitement"),""))</f>
        <v/>
      </c>
    </row>
    <row r="1277" spans="7:9" x14ac:dyDescent="0.25">
      <c r="G1277" s="1">
        <v>43841</v>
      </c>
      <c r="H1277" t="str">
        <f t="shared" si="24"/>
        <v/>
      </c>
      <c r="I1277" s="2" t="str">
        <f>IF(OR(AND(G1277&gt;=$D$19,G1277&lt;=$E$19),AND(G1277&gt;=$F$19,G1277&lt;=$G$19),AND(G1277&gt;=$H$19,G1277&lt;=$I$19),AND(G1277&gt;=$J$19,G1277&lt;=$K$19),AND(G1277&gt;=$L$19,G1277&lt;=$M$19),AND(G1277&gt;=$N$19,G1277&lt;=$O$19),AND(G1277&gt;=$P$19,G1277&lt;=$Q$19),AND(G1277&gt;=$R$19,G1277&lt;=$S$19),AND(G1277&gt;=$T$19,G1277&lt;=$U$19)),IF(COUNTIF(I913:I1276,"Plein traitement")=90,"Demi-traitement","Plein traitement"),IF(OR(AND(G1277&gt;=$D$8,G1277&lt;=$E$8),AND(G1277&gt;=$F$8,G1277&lt;=$G$8),AND(G1277&gt;=$H$8,G1277&lt;=$I$8),AND(G1277&gt;=$J$8,G1277&lt;=$K$8),AND(G1277&gt;=$L$8,G1277&lt;=$M$8),AND(G1277&gt;=$N$8,G1277&lt;=$O$8),AND(G1277&gt;=$P$8,G1277&lt;=$Q$8),AND(G1277&gt;=$R$8,G1277&lt;=$S$8),AND(G1277&gt;=$T$8,G1277&lt;=$U$8)),IF(COUNTIF($H$537:H1277,"CMO")&gt;90,"Demi-traitement","Plein traitement"),""))</f>
        <v/>
      </c>
    </row>
    <row r="1278" spans="7:9" x14ac:dyDescent="0.25">
      <c r="G1278" s="1">
        <v>43842</v>
      </c>
      <c r="H1278" t="str">
        <f t="shared" si="24"/>
        <v/>
      </c>
      <c r="I1278" s="2" t="str">
        <f>IF(OR(AND(G1278&gt;=$D$19,G1278&lt;=$E$19),AND(G1278&gt;=$F$19,G1278&lt;=$G$19),AND(G1278&gt;=$H$19,G1278&lt;=$I$19),AND(G1278&gt;=$J$19,G1278&lt;=$K$19),AND(G1278&gt;=$L$19,G1278&lt;=$M$19),AND(G1278&gt;=$N$19,G1278&lt;=$O$19),AND(G1278&gt;=$P$19,G1278&lt;=$Q$19),AND(G1278&gt;=$R$19,G1278&lt;=$S$19),AND(G1278&gt;=$T$19,G1278&lt;=$U$19)),IF(COUNTIF(I914:I1277,"Plein traitement")=90,"Demi-traitement","Plein traitement"),IF(OR(AND(G1278&gt;=$D$8,G1278&lt;=$E$8),AND(G1278&gt;=$F$8,G1278&lt;=$G$8),AND(G1278&gt;=$H$8,G1278&lt;=$I$8),AND(G1278&gt;=$J$8,G1278&lt;=$K$8),AND(G1278&gt;=$L$8,G1278&lt;=$M$8),AND(G1278&gt;=$N$8,G1278&lt;=$O$8),AND(G1278&gt;=$P$8,G1278&lt;=$Q$8),AND(G1278&gt;=$R$8,G1278&lt;=$S$8),AND(G1278&gt;=$T$8,G1278&lt;=$U$8)),IF(COUNTIF($H$537:H1278,"CMO")&gt;90,"Demi-traitement","Plein traitement"),""))</f>
        <v/>
      </c>
    </row>
    <row r="1279" spans="7:9" x14ac:dyDescent="0.25">
      <c r="G1279" s="1">
        <v>43843</v>
      </c>
      <c r="H1279" t="str">
        <f t="shared" si="24"/>
        <v/>
      </c>
      <c r="I1279" s="2" t="str">
        <f>IF(OR(AND(G1279&gt;=$D$19,G1279&lt;=$E$19),AND(G1279&gt;=$F$19,G1279&lt;=$G$19),AND(G1279&gt;=$H$19,G1279&lt;=$I$19),AND(G1279&gt;=$J$19,G1279&lt;=$K$19),AND(G1279&gt;=$L$19,G1279&lt;=$M$19),AND(G1279&gt;=$N$19,G1279&lt;=$O$19),AND(G1279&gt;=$P$19,G1279&lt;=$Q$19),AND(G1279&gt;=$R$19,G1279&lt;=$S$19),AND(G1279&gt;=$T$19,G1279&lt;=$U$19)),IF(COUNTIF(I915:I1278,"Plein traitement")=90,"Demi-traitement","Plein traitement"),IF(OR(AND(G1279&gt;=$D$8,G1279&lt;=$E$8),AND(G1279&gt;=$F$8,G1279&lt;=$G$8),AND(G1279&gt;=$H$8,G1279&lt;=$I$8),AND(G1279&gt;=$J$8,G1279&lt;=$K$8),AND(G1279&gt;=$L$8,G1279&lt;=$M$8),AND(G1279&gt;=$N$8,G1279&lt;=$O$8),AND(G1279&gt;=$P$8,G1279&lt;=$Q$8),AND(G1279&gt;=$R$8,G1279&lt;=$S$8),AND(G1279&gt;=$T$8,G1279&lt;=$U$8)),IF(COUNTIF($H$537:H1279,"CMO")&gt;90,"Demi-traitement","Plein traitement"),""))</f>
        <v/>
      </c>
    </row>
    <row r="1280" spans="7:9" x14ac:dyDescent="0.25">
      <c r="G1280" s="1">
        <v>43844</v>
      </c>
      <c r="H1280" t="str">
        <f t="shared" si="24"/>
        <v/>
      </c>
      <c r="I1280" s="2" t="str">
        <f>IF(OR(AND(G1280&gt;=$D$19,G1280&lt;=$E$19),AND(G1280&gt;=$F$19,G1280&lt;=$G$19),AND(G1280&gt;=$H$19,G1280&lt;=$I$19),AND(G1280&gt;=$J$19,G1280&lt;=$K$19),AND(G1280&gt;=$L$19,G1280&lt;=$M$19),AND(G1280&gt;=$N$19,G1280&lt;=$O$19),AND(G1280&gt;=$P$19,G1280&lt;=$Q$19),AND(G1280&gt;=$R$19,G1280&lt;=$S$19),AND(G1280&gt;=$T$19,G1280&lt;=$U$19)),IF(COUNTIF(I916:I1279,"Plein traitement")=90,"Demi-traitement","Plein traitement"),IF(OR(AND(G1280&gt;=$D$8,G1280&lt;=$E$8),AND(G1280&gt;=$F$8,G1280&lt;=$G$8),AND(G1280&gt;=$H$8,G1280&lt;=$I$8),AND(G1280&gt;=$J$8,G1280&lt;=$K$8),AND(G1280&gt;=$L$8,G1280&lt;=$M$8),AND(G1280&gt;=$N$8,G1280&lt;=$O$8),AND(G1280&gt;=$P$8,G1280&lt;=$Q$8),AND(G1280&gt;=$R$8,G1280&lt;=$S$8),AND(G1280&gt;=$T$8,G1280&lt;=$U$8)),IF(COUNTIF($H$537:H1280,"CMO")&gt;90,"Demi-traitement","Plein traitement"),""))</f>
        <v/>
      </c>
    </row>
    <row r="1281" spans="7:9" x14ac:dyDescent="0.25">
      <c r="G1281" s="1">
        <v>43845</v>
      </c>
      <c r="H1281" t="str">
        <f t="shared" si="24"/>
        <v/>
      </c>
      <c r="I1281" s="2" t="str">
        <f>IF(OR(AND(G1281&gt;=$D$19,G1281&lt;=$E$19),AND(G1281&gt;=$F$19,G1281&lt;=$G$19),AND(G1281&gt;=$H$19,G1281&lt;=$I$19),AND(G1281&gt;=$J$19,G1281&lt;=$K$19),AND(G1281&gt;=$L$19,G1281&lt;=$M$19),AND(G1281&gt;=$N$19,G1281&lt;=$O$19),AND(G1281&gt;=$P$19,G1281&lt;=$Q$19),AND(G1281&gt;=$R$19,G1281&lt;=$S$19),AND(G1281&gt;=$T$19,G1281&lt;=$U$19)),IF(COUNTIF(I917:I1280,"Plein traitement")=90,"Demi-traitement","Plein traitement"),IF(OR(AND(G1281&gt;=$D$8,G1281&lt;=$E$8),AND(G1281&gt;=$F$8,G1281&lt;=$G$8),AND(G1281&gt;=$H$8,G1281&lt;=$I$8),AND(G1281&gt;=$J$8,G1281&lt;=$K$8),AND(G1281&gt;=$L$8,G1281&lt;=$M$8),AND(G1281&gt;=$N$8,G1281&lt;=$O$8),AND(G1281&gt;=$P$8,G1281&lt;=$Q$8),AND(G1281&gt;=$R$8,G1281&lt;=$S$8),AND(G1281&gt;=$T$8,G1281&lt;=$U$8)),IF(COUNTIF($H$537:H1281,"CMO")&gt;90,"Demi-traitement","Plein traitement"),""))</f>
        <v/>
      </c>
    </row>
    <row r="1282" spans="7:9" x14ac:dyDescent="0.25">
      <c r="G1282" s="1">
        <v>43846</v>
      </c>
      <c r="H1282" t="str">
        <f t="shared" si="24"/>
        <v/>
      </c>
      <c r="I1282" s="2" t="str">
        <f>IF(OR(AND(G1282&gt;=$D$19,G1282&lt;=$E$19),AND(G1282&gt;=$F$19,G1282&lt;=$G$19),AND(G1282&gt;=$H$19,G1282&lt;=$I$19),AND(G1282&gt;=$J$19,G1282&lt;=$K$19),AND(G1282&gt;=$L$19,G1282&lt;=$M$19),AND(G1282&gt;=$N$19,G1282&lt;=$O$19),AND(G1282&gt;=$P$19,G1282&lt;=$Q$19),AND(G1282&gt;=$R$19,G1282&lt;=$S$19),AND(G1282&gt;=$T$19,G1282&lt;=$U$19)),IF(COUNTIF(I918:I1281,"Plein traitement")=90,"Demi-traitement","Plein traitement"),IF(OR(AND(G1282&gt;=$D$8,G1282&lt;=$E$8),AND(G1282&gt;=$F$8,G1282&lt;=$G$8),AND(G1282&gt;=$H$8,G1282&lt;=$I$8),AND(G1282&gt;=$J$8,G1282&lt;=$K$8),AND(G1282&gt;=$L$8,G1282&lt;=$M$8),AND(G1282&gt;=$N$8,G1282&lt;=$O$8),AND(G1282&gt;=$P$8,G1282&lt;=$Q$8),AND(G1282&gt;=$R$8,G1282&lt;=$S$8),AND(G1282&gt;=$T$8,G1282&lt;=$U$8)),IF(COUNTIF($H$537:H1282,"CMO")&gt;90,"Demi-traitement","Plein traitement"),""))</f>
        <v/>
      </c>
    </row>
    <row r="1283" spans="7:9" x14ac:dyDescent="0.25">
      <c r="G1283" s="1">
        <v>43847</v>
      </c>
      <c r="H1283" t="str">
        <f t="shared" si="24"/>
        <v/>
      </c>
      <c r="I1283" s="2" t="str">
        <f>IF(OR(AND(G1283&gt;=$D$19,G1283&lt;=$E$19),AND(G1283&gt;=$F$19,G1283&lt;=$G$19),AND(G1283&gt;=$H$19,G1283&lt;=$I$19),AND(G1283&gt;=$J$19,G1283&lt;=$K$19),AND(G1283&gt;=$L$19,G1283&lt;=$M$19),AND(G1283&gt;=$N$19,G1283&lt;=$O$19),AND(G1283&gt;=$P$19,G1283&lt;=$Q$19),AND(G1283&gt;=$R$19,G1283&lt;=$S$19),AND(G1283&gt;=$T$19,G1283&lt;=$U$19)),IF(COUNTIF(I919:I1282,"Plein traitement")=90,"Demi-traitement","Plein traitement"),IF(OR(AND(G1283&gt;=$D$8,G1283&lt;=$E$8),AND(G1283&gt;=$F$8,G1283&lt;=$G$8),AND(G1283&gt;=$H$8,G1283&lt;=$I$8),AND(G1283&gt;=$J$8,G1283&lt;=$K$8),AND(G1283&gt;=$L$8,G1283&lt;=$M$8),AND(G1283&gt;=$N$8,G1283&lt;=$O$8),AND(G1283&gt;=$P$8,G1283&lt;=$Q$8),AND(G1283&gt;=$R$8,G1283&lt;=$S$8),AND(G1283&gt;=$T$8,G1283&lt;=$U$8)),IF(COUNTIF($H$537:H1283,"CMO")&gt;90,"Demi-traitement","Plein traitement"),""))</f>
        <v/>
      </c>
    </row>
    <row r="1284" spans="7:9" x14ac:dyDescent="0.25">
      <c r="G1284" s="1">
        <v>43848</v>
      </c>
      <c r="H1284" t="str">
        <f t="shared" si="24"/>
        <v/>
      </c>
      <c r="I1284" s="2" t="str">
        <f>IF(OR(AND(G1284&gt;=$D$19,G1284&lt;=$E$19),AND(G1284&gt;=$F$19,G1284&lt;=$G$19),AND(G1284&gt;=$H$19,G1284&lt;=$I$19),AND(G1284&gt;=$J$19,G1284&lt;=$K$19),AND(G1284&gt;=$L$19,G1284&lt;=$M$19),AND(G1284&gt;=$N$19,G1284&lt;=$O$19),AND(G1284&gt;=$P$19,G1284&lt;=$Q$19),AND(G1284&gt;=$R$19,G1284&lt;=$S$19),AND(G1284&gt;=$T$19,G1284&lt;=$U$19)),IF(COUNTIF(I920:I1283,"Plein traitement")=90,"Demi-traitement","Plein traitement"),IF(OR(AND(G1284&gt;=$D$8,G1284&lt;=$E$8),AND(G1284&gt;=$F$8,G1284&lt;=$G$8),AND(G1284&gt;=$H$8,G1284&lt;=$I$8),AND(G1284&gt;=$J$8,G1284&lt;=$K$8),AND(G1284&gt;=$L$8,G1284&lt;=$M$8),AND(G1284&gt;=$N$8,G1284&lt;=$O$8),AND(G1284&gt;=$P$8,G1284&lt;=$Q$8),AND(G1284&gt;=$R$8,G1284&lt;=$S$8),AND(G1284&gt;=$T$8,G1284&lt;=$U$8)),IF(COUNTIF($H$537:H1284,"CMO")&gt;90,"Demi-traitement","Plein traitement"),""))</f>
        <v/>
      </c>
    </row>
    <row r="1285" spans="7:9" x14ac:dyDescent="0.25">
      <c r="G1285" s="1">
        <v>43849</v>
      </c>
      <c r="H1285" t="str">
        <f t="shared" si="24"/>
        <v/>
      </c>
      <c r="I1285" s="2" t="str">
        <f>IF(OR(AND(G1285&gt;=$D$19,G1285&lt;=$E$19),AND(G1285&gt;=$F$19,G1285&lt;=$G$19),AND(G1285&gt;=$H$19,G1285&lt;=$I$19),AND(G1285&gt;=$J$19,G1285&lt;=$K$19),AND(G1285&gt;=$L$19,G1285&lt;=$M$19),AND(G1285&gt;=$N$19,G1285&lt;=$O$19),AND(G1285&gt;=$P$19,G1285&lt;=$Q$19),AND(G1285&gt;=$R$19,G1285&lt;=$S$19),AND(G1285&gt;=$T$19,G1285&lt;=$U$19)),IF(COUNTIF(I921:I1284,"Plein traitement")=90,"Demi-traitement","Plein traitement"),IF(OR(AND(G1285&gt;=$D$8,G1285&lt;=$E$8),AND(G1285&gt;=$F$8,G1285&lt;=$G$8),AND(G1285&gt;=$H$8,G1285&lt;=$I$8),AND(G1285&gt;=$J$8,G1285&lt;=$K$8),AND(G1285&gt;=$L$8,G1285&lt;=$M$8),AND(G1285&gt;=$N$8,G1285&lt;=$O$8),AND(G1285&gt;=$P$8,G1285&lt;=$Q$8),AND(G1285&gt;=$R$8,G1285&lt;=$S$8),AND(G1285&gt;=$T$8,G1285&lt;=$U$8)),IF(COUNTIF($H$537:H1285,"CMO")&gt;90,"Demi-traitement","Plein traitement"),""))</f>
        <v/>
      </c>
    </row>
    <row r="1286" spans="7:9" x14ac:dyDescent="0.25">
      <c r="G1286" s="1">
        <v>43850</v>
      </c>
      <c r="H1286" t="str">
        <f t="shared" si="24"/>
        <v/>
      </c>
      <c r="I1286" s="2" t="str">
        <f>IF(OR(AND(G1286&gt;=$D$19,G1286&lt;=$E$19),AND(G1286&gt;=$F$19,G1286&lt;=$G$19),AND(G1286&gt;=$H$19,G1286&lt;=$I$19),AND(G1286&gt;=$J$19,G1286&lt;=$K$19),AND(G1286&gt;=$L$19,G1286&lt;=$M$19),AND(G1286&gt;=$N$19,G1286&lt;=$O$19),AND(G1286&gt;=$P$19,G1286&lt;=$Q$19),AND(G1286&gt;=$R$19,G1286&lt;=$S$19),AND(G1286&gt;=$T$19,G1286&lt;=$U$19)),IF(COUNTIF(I922:I1285,"Plein traitement")=90,"Demi-traitement","Plein traitement"),IF(OR(AND(G1286&gt;=$D$8,G1286&lt;=$E$8),AND(G1286&gt;=$F$8,G1286&lt;=$G$8),AND(G1286&gt;=$H$8,G1286&lt;=$I$8),AND(G1286&gt;=$J$8,G1286&lt;=$K$8),AND(G1286&gt;=$L$8,G1286&lt;=$M$8),AND(G1286&gt;=$N$8,G1286&lt;=$O$8),AND(G1286&gt;=$P$8,G1286&lt;=$Q$8),AND(G1286&gt;=$R$8,G1286&lt;=$S$8),AND(G1286&gt;=$T$8,G1286&lt;=$U$8)),IF(COUNTIF($H$537:H1286,"CMO")&gt;90,"Demi-traitement","Plein traitement"),""))</f>
        <v/>
      </c>
    </row>
    <row r="1287" spans="7:9" x14ac:dyDescent="0.25">
      <c r="G1287" s="1">
        <v>43851</v>
      </c>
      <c r="H1287" t="str">
        <f t="shared" si="24"/>
        <v/>
      </c>
      <c r="I1287" s="2" t="str">
        <f>IF(OR(AND(G1287&gt;=$D$19,G1287&lt;=$E$19),AND(G1287&gt;=$F$19,G1287&lt;=$G$19),AND(G1287&gt;=$H$19,G1287&lt;=$I$19),AND(G1287&gt;=$J$19,G1287&lt;=$K$19),AND(G1287&gt;=$L$19,G1287&lt;=$M$19),AND(G1287&gt;=$N$19,G1287&lt;=$O$19),AND(G1287&gt;=$P$19,G1287&lt;=$Q$19),AND(G1287&gt;=$R$19,G1287&lt;=$S$19),AND(G1287&gt;=$T$19,G1287&lt;=$U$19)),IF(COUNTIF(I923:I1286,"Plein traitement")=90,"Demi-traitement","Plein traitement"),IF(OR(AND(G1287&gt;=$D$8,G1287&lt;=$E$8),AND(G1287&gt;=$F$8,G1287&lt;=$G$8),AND(G1287&gt;=$H$8,G1287&lt;=$I$8),AND(G1287&gt;=$J$8,G1287&lt;=$K$8),AND(G1287&gt;=$L$8,G1287&lt;=$M$8),AND(G1287&gt;=$N$8,G1287&lt;=$O$8),AND(G1287&gt;=$P$8,G1287&lt;=$Q$8),AND(G1287&gt;=$R$8,G1287&lt;=$S$8),AND(G1287&gt;=$T$8,G1287&lt;=$U$8)),IF(COUNTIF($H$537:H1287,"CMO")&gt;90,"Demi-traitement","Plein traitement"),""))</f>
        <v/>
      </c>
    </row>
    <row r="1288" spans="7:9" x14ac:dyDescent="0.25">
      <c r="G1288" s="1">
        <v>43852</v>
      </c>
      <c r="H1288" t="str">
        <f t="shared" si="24"/>
        <v/>
      </c>
      <c r="I1288" s="2" t="str">
        <f>IF(OR(AND(G1288&gt;=$D$19,G1288&lt;=$E$19),AND(G1288&gt;=$F$19,G1288&lt;=$G$19),AND(G1288&gt;=$H$19,G1288&lt;=$I$19),AND(G1288&gt;=$J$19,G1288&lt;=$K$19),AND(G1288&gt;=$L$19,G1288&lt;=$M$19),AND(G1288&gt;=$N$19,G1288&lt;=$O$19),AND(G1288&gt;=$P$19,G1288&lt;=$Q$19),AND(G1288&gt;=$R$19,G1288&lt;=$S$19),AND(G1288&gt;=$T$19,G1288&lt;=$U$19)),IF(COUNTIF(I924:I1287,"Plein traitement")=90,"Demi-traitement","Plein traitement"),IF(OR(AND(G1288&gt;=$D$8,G1288&lt;=$E$8),AND(G1288&gt;=$F$8,G1288&lt;=$G$8),AND(G1288&gt;=$H$8,G1288&lt;=$I$8),AND(G1288&gt;=$J$8,G1288&lt;=$K$8),AND(G1288&gt;=$L$8,G1288&lt;=$M$8),AND(G1288&gt;=$N$8,G1288&lt;=$O$8),AND(G1288&gt;=$P$8,G1288&lt;=$Q$8),AND(G1288&gt;=$R$8,G1288&lt;=$S$8),AND(G1288&gt;=$T$8,G1288&lt;=$U$8)),IF(COUNTIF($H$537:H1288,"CMO")&gt;90,"Demi-traitement","Plein traitement"),""))</f>
        <v/>
      </c>
    </row>
    <row r="1289" spans="7:9" x14ac:dyDescent="0.25">
      <c r="G1289" s="1">
        <v>43853</v>
      </c>
      <c r="H1289" t="str">
        <f t="shared" si="24"/>
        <v/>
      </c>
      <c r="I1289" s="2" t="str">
        <f>IF(OR(AND(G1289&gt;=$D$19,G1289&lt;=$E$19),AND(G1289&gt;=$F$19,G1289&lt;=$G$19),AND(G1289&gt;=$H$19,G1289&lt;=$I$19),AND(G1289&gt;=$J$19,G1289&lt;=$K$19),AND(G1289&gt;=$L$19,G1289&lt;=$M$19),AND(G1289&gt;=$N$19,G1289&lt;=$O$19),AND(G1289&gt;=$P$19,G1289&lt;=$Q$19),AND(G1289&gt;=$R$19,G1289&lt;=$S$19),AND(G1289&gt;=$T$19,G1289&lt;=$U$19)),IF(COUNTIF(I925:I1288,"Plein traitement")=90,"Demi-traitement","Plein traitement"),IF(OR(AND(G1289&gt;=$D$8,G1289&lt;=$E$8),AND(G1289&gt;=$F$8,G1289&lt;=$G$8),AND(G1289&gt;=$H$8,G1289&lt;=$I$8),AND(G1289&gt;=$J$8,G1289&lt;=$K$8),AND(G1289&gt;=$L$8,G1289&lt;=$M$8),AND(G1289&gt;=$N$8,G1289&lt;=$O$8),AND(G1289&gt;=$P$8,G1289&lt;=$Q$8),AND(G1289&gt;=$R$8,G1289&lt;=$S$8),AND(G1289&gt;=$T$8,G1289&lt;=$U$8)),IF(COUNTIF($H$537:H1289,"CMO")&gt;90,"Demi-traitement","Plein traitement"),""))</f>
        <v/>
      </c>
    </row>
    <row r="1290" spans="7:9" x14ac:dyDescent="0.25">
      <c r="G1290" s="1">
        <v>43854</v>
      </c>
      <c r="H1290" t="str">
        <f t="shared" si="24"/>
        <v/>
      </c>
      <c r="I1290" s="2" t="str">
        <f>IF(OR(AND(G1290&gt;=$D$19,G1290&lt;=$E$19),AND(G1290&gt;=$F$19,G1290&lt;=$G$19),AND(G1290&gt;=$H$19,G1290&lt;=$I$19),AND(G1290&gt;=$J$19,G1290&lt;=$K$19),AND(G1290&gt;=$L$19,G1290&lt;=$M$19),AND(G1290&gt;=$N$19,G1290&lt;=$O$19),AND(G1290&gt;=$P$19,G1290&lt;=$Q$19),AND(G1290&gt;=$R$19,G1290&lt;=$S$19),AND(G1290&gt;=$T$19,G1290&lt;=$U$19)),IF(COUNTIF(I926:I1289,"Plein traitement")=90,"Demi-traitement","Plein traitement"),IF(OR(AND(G1290&gt;=$D$8,G1290&lt;=$E$8),AND(G1290&gt;=$F$8,G1290&lt;=$G$8),AND(G1290&gt;=$H$8,G1290&lt;=$I$8),AND(G1290&gt;=$J$8,G1290&lt;=$K$8),AND(G1290&gt;=$L$8,G1290&lt;=$M$8),AND(G1290&gt;=$N$8,G1290&lt;=$O$8),AND(G1290&gt;=$P$8,G1290&lt;=$Q$8),AND(G1290&gt;=$R$8,G1290&lt;=$S$8),AND(G1290&gt;=$T$8,G1290&lt;=$U$8)),IF(COUNTIF($H$537:H1290,"CMO")&gt;90,"Demi-traitement","Plein traitement"),""))</f>
        <v/>
      </c>
    </row>
    <row r="1291" spans="7:9" x14ac:dyDescent="0.25">
      <c r="G1291" s="1">
        <v>43855</v>
      </c>
      <c r="H1291" t="str">
        <f t="shared" si="24"/>
        <v/>
      </c>
      <c r="I1291" s="2" t="str">
        <f>IF(OR(AND(G1291&gt;=$D$19,G1291&lt;=$E$19),AND(G1291&gt;=$F$19,G1291&lt;=$G$19),AND(G1291&gt;=$H$19,G1291&lt;=$I$19),AND(G1291&gt;=$J$19,G1291&lt;=$K$19),AND(G1291&gt;=$L$19,G1291&lt;=$M$19),AND(G1291&gt;=$N$19,G1291&lt;=$O$19),AND(G1291&gt;=$P$19,G1291&lt;=$Q$19),AND(G1291&gt;=$R$19,G1291&lt;=$S$19),AND(G1291&gt;=$T$19,G1291&lt;=$U$19)),IF(COUNTIF(I927:I1290,"Plein traitement")=90,"Demi-traitement","Plein traitement"),IF(OR(AND(G1291&gt;=$D$8,G1291&lt;=$E$8),AND(G1291&gt;=$F$8,G1291&lt;=$G$8),AND(G1291&gt;=$H$8,G1291&lt;=$I$8),AND(G1291&gt;=$J$8,G1291&lt;=$K$8),AND(G1291&gt;=$L$8,G1291&lt;=$M$8),AND(G1291&gt;=$N$8,G1291&lt;=$O$8),AND(G1291&gt;=$P$8,G1291&lt;=$Q$8),AND(G1291&gt;=$R$8,G1291&lt;=$S$8),AND(G1291&gt;=$T$8,G1291&lt;=$U$8)),IF(COUNTIF($H$537:H1291,"CMO")&gt;90,"Demi-traitement","Plein traitement"),""))</f>
        <v/>
      </c>
    </row>
    <row r="1292" spans="7:9" x14ac:dyDescent="0.25">
      <c r="G1292" s="1">
        <v>43856</v>
      </c>
      <c r="H1292" t="str">
        <f t="shared" si="24"/>
        <v/>
      </c>
      <c r="I1292" s="2" t="str">
        <f>IF(OR(AND(G1292&gt;=$D$19,G1292&lt;=$E$19),AND(G1292&gt;=$F$19,G1292&lt;=$G$19),AND(G1292&gt;=$H$19,G1292&lt;=$I$19),AND(G1292&gt;=$J$19,G1292&lt;=$K$19),AND(G1292&gt;=$L$19,G1292&lt;=$M$19),AND(G1292&gt;=$N$19,G1292&lt;=$O$19),AND(G1292&gt;=$P$19,G1292&lt;=$Q$19),AND(G1292&gt;=$R$19,G1292&lt;=$S$19),AND(G1292&gt;=$T$19,G1292&lt;=$U$19)),IF(COUNTIF(I928:I1291,"Plein traitement")=90,"Demi-traitement","Plein traitement"),IF(OR(AND(G1292&gt;=$D$8,G1292&lt;=$E$8),AND(G1292&gt;=$F$8,G1292&lt;=$G$8),AND(G1292&gt;=$H$8,G1292&lt;=$I$8),AND(G1292&gt;=$J$8,G1292&lt;=$K$8),AND(G1292&gt;=$L$8,G1292&lt;=$M$8),AND(G1292&gt;=$N$8,G1292&lt;=$O$8),AND(G1292&gt;=$P$8,G1292&lt;=$Q$8),AND(G1292&gt;=$R$8,G1292&lt;=$S$8),AND(G1292&gt;=$T$8,G1292&lt;=$U$8)),IF(COUNTIF($H$537:H1292,"CMO")&gt;90,"Demi-traitement","Plein traitement"),""))</f>
        <v/>
      </c>
    </row>
    <row r="1293" spans="7:9" x14ac:dyDescent="0.25">
      <c r="G1293" s="1">
        <v>43857</v>
      </c>
      <c r="H1293" t="str">
        <f t="shared" si="24"/>
        <v/>
      </c>
      <c r="I1293" s="2" t="str">
        <f>IF(OR(AND(G1293&gt;=$D$19,G1293&lt;=$E$19),AND(G1293&gt;=$F$19,G1293&lt;=$G$19),AND(G1293&gt;=$H$19,G1293&lt;=$I$19),AND(G1293&gt;=$J$19,G1293&lt;=$K$19),AND(G1293&gt;=$L$19,G1293&lt;=$M$19),AND(G1293&gt;=$N$19,G1293&lt;=$O$19),AND(G1293&gt;=$P$19,G1293&lt;=$Q$19),AND(G1293&gt;=$R$19,G1293&lt;=$S$19),AND(G1293&gt;=$T$19,G1293&lt;=$U$19)),IF(COUNTIF(I929:I1292,"Plein traitement")=90,"Demi-traitement","Plein traitement"),IF(OR(AND(G1293&gt;=$D$8,G1293&lt;=$E$8),AND(G1293&gt;=$F$8,G1293&lt;=$G$8),AND(G1293&gt;=$H$8,G1293&lt;=$I$8),AND(G1293&gt;=$J$8,G1293&lt;=$K$8),AND(G1293&gt;=$L$8,G1293&lt;=$M$8),AND(G1293&gt;=$N$8,G1293&lt;=$O$8),AND(G1293&gt;=$P$8,G1293&lt;=$Q$8),AND(G1293&gt;=$R$8,G1293&lt;=$S$8),AND(G1293&gt;=$T$8,G1293&lt;=$U$8)),IF(COUNTIF($H$537:H1293,"CMO")&gt;90,"Demi-traitement","Plein traitement"),""))</f>
        <v/>
      </c>
    </row>
    <row r="1294" spans="7:9" x14ac:dyDescent="0.25">
      <c r="G1294" s="1">
        <v>43858</v>
      </c>
      <c r="H1294" t="str">
        <f t="shared" si="24"/>
        <v/>
      </c>
      <c r="I1294" s="2" t="str">
        <f>IF(OR(AND(G1294&gt;=$D$19,G1294&lt;=$E$19),AND(G1294&gt;=$F$19,G1294&lt;=$G$19),AND(G1294&gt;=$H$19,G1294&lt;=$I$19),AND(G1294&gt;=$J$19,G1294&lt;=$K$19),AND(G1294&gt;=$L$19,G1294&lt;=$M$19),AND(G1294&gt;=$N$19,G1294&lt;=$O$19),AND(G1294&gt;=$P$19,G1294&lt;=$Q$19),AND(G1294&gt;=$R$19,G1294&lt;=$S$19),AND(G1294&gt;=$T$19,G1294&lt;=$U$19)),IF(COUNTIF(I930:I1293,"Plein traitement")=90,"Demi-traitement","Plein traitement"),IF(OR(AND(G1294&gt;=$D$8,G1294&lt;=$E$8),AND(G1294&gt;=$F$8,G1294&lt;=$G$8),AND(G1294&gt;=$H$8,G1294&lt;=$I$8),AND(G1294&gt;=$J$8,G1294&lt;=$K$8),AND(G1294&gt;=$L$8,G1294&lt;=$M$8),AND(G1294&gt;=$N$8,G1294&lt;=$O$8),AND(G1294&gt;=$P$8,G1294&lt;=$Q$8),AND(G1294&gt;=$R$8,G1294&lt;=$S$8),AND(G1294&gt;=$T$8,G1294&lt;=$U$8)),IF(COUNTIF($H$537:H1294,"CMO")&gt;90,"Demi-traitement","Plein traitement"),""))</f>
        <v/>
      </c>
    </row>
    <row r="1295" spans="7:9" x14ac:dyDescent="0.25">
      <c r="G1295" s="1">
        <v>43859</v>
      </c>
      <c r="H1295" t="str">
        <f t="shared" si="24"/>
        <v/>
      </c>
      <c r="I1295" s="2" t="str">
        <f>IF(OR(AND(G1295&gt;=$D$19,G1295&lt;=$E$19),AND(G1295&gt;=$F$19,G1295&lt;=$G$19),AND(G1295&gt;=$H$19,G1295&lt;=$I$19),AND(G1295&gt;=$J$19,G1295&lt;=$K$19),AND(G1295&gt;=$L$19,G1295&lt;=$M$19),AND(G1295&gt;=$N$19,G1295&lt;=$O$19),AND(G1295&gt;=$P$19,G1295&lt;=$Q$19),AND(G1295&gt;=$R$19,G1295&lt;=$S$19),AND(G1295&gt;=$T$19,G1295&lt;=$U$19)),IF(COUNTIF(I931:I1294,"Plein traitement")=90,"Demi-traitement","Plein traitement"),IF(OR(AND(G1295&gt;=$D$8,G1295&lt;=$E$8),AND(G1295&gt;=$F$8,G1295&lt;=$G$8),AND(G1295&gt;=$H$8,G1295&lt;=$I$8),AND(G1295&gt;=$J$8,G1295&lt;=$K$8),AND(G1295&gt;=$L$8,G1295&lt;=$M$8),AND(G1295&gt;=$N$8,G1295&lt;=$O$8),AND(G1295&gt;=$P$8,G1295&lt;=$Q$8),AND(G1295&gt;=$R$8,G1295&lt;=$S$8),AND(G1295&gt;=$T$8,G1295&lt;=$U$8)),IF(COUNTIF($H$537:H1295,"CMO")&gt;90,"Demi-traitement","Plein traitement"),""))</f>
        <v/>
      </c>
    </row>
    <row r="1296" spans="7:9" x14ac:dyDescent="0.25">
      <c r="G1296" s="1">
        <v>43860</v>
      </c>
      <c r="H1296" t="str">
        <f t="shared" si="24"/>
        <v/>
      </c>
      <c r="I1296" s="2" t="str">
        <f>IF(OR(AND(G1296&gt;=$D$19,G1296&lt;=$E$19),AND(G1296&gt;=$F$19,G1296&lt;=$G$19),AND(G1296&gt;=$H$19,G1296&lt;=$I$19),AND(G1296&gt;=$J$19,G1296&lt;=$K$19),AND(G1296&gt;=$L$19,G1296&lt;=$M$19),AND(G1296&gt;=$N$19,G1296&lt;=$O$19),AND(G1296&gt;=$P$19,G1296&lt;=$Q$19),AND(G1296&gt;=$R$19,G1296&lt;=$S$19),AND(G1296&gt;=$T$19,G1296&lt;=$U$19)),IF(COUNTIF(I932:I1295,"Plein traitement")=90,"Demi-traitement","Plein traitement"),IF(OR(AND(G1296&gt;=$D$8,G1296&lt;=$E$8),AND(G1296&gt;=$F$8,G1296&lt;=$G$8),AND(G1296&gt;=$H$8,G1296&lt;=$I$8),AND(G1296&gt;=$J$8,G1296&lt;=$K$8),AND(G1296&gt;=$L$8,G1296&lt;=$M$8),AND(G1296&gt;=$N$8,G1296&lt;=$O$8),AND(G1296&gt;=$P$8,G1296&lt;=$Q$8),AND(G1296&gt;=$R$8,G1296&lt;=$S$8),AND(G1296&gt;=$T$8,G1296&lt;=$U$8)),IF(COUNTIF($H$537:H1296,"CMO")&gt;90,"Demi-traitement","Plein traitement"),""))</f>
        <v/>
      </c>
    </row>
    <row r="1297" spans="7:9" x14ac:dyDescent="0.25">
      <c r="G1297" s="1">
        <v>43861</v>
      </c>
      <c r="H1297" t="str">
        <f t="shared" si="24"/>
        <v/>
      </c>
      <c r="I1297" s="2" t="str">
        <f>IF(OR(AND(G1297&gt;=$D$19,G1297&lt;=$E$19),AND(G1297&gt;=$F$19,G1297&lt;=$G$19),AND(G1297&gt;=$H$19,G1297&lt;=$I$19),AND(G1297&gt;=$J$19,G1297&lt;=$K$19),AND(G1297&gt;=$L$19,G1297&lt;=$M$19),AND(G1297&gt;=$N$19,G1297&lt;=$O$19),AND(G1297&gt;=$P$19,G1297&lt;=$Q$19),AND(G1297&gt;=$R$19,G1297&lt;=$S$19),AND(G1297&gt;=$T$19,G1297&lt;=$U$19)),IF(COUNTIF(I933:I1296,"Plein traitement")=90,"Demi-traitement","Plein traitement"),IF(OR(AND(G1297&gt;=$D$8,G1297&lt;=$E$8),AND(G1297&gt;=$F$8,G1297&lt;=$G$8),AND(G1297&gt;=$H$8,G1297&lt;=$I$8),AND(G1297&gt;=$J$8,G1297&lt;=$K$8),AND(G1297&gt;=$L$8,G1297&lt;=$M$8),AND(G1297&gt;=$N$8,G1297&lt;=$O$8),AND(G1297&gt;=$P$8,G1297&lt;=$Q$8),AND(G1297&gt;=$R$8,G1297&lt;=$S$8),AND(G1297&gt;=$T$8,G1297&lt;=$U$8)),IF(COUNTIF($H$537:H1297,"CMO")&gt;90,"Demi-traitement","Plein traitement"),""))</f>
        <v/>
      </c>
    </row>
    <row r="1298" spans="7:9" x14ac:dyDescent="0.25">
      <c r="G1298" s="1">
        <v>43862</v>
      </c>
      <c r="H1298" t="str">
        <f t="shared" si="24"/>
        <v/>
      </c>
      <c r="I1298" s="2" t="str">
        <f>IF(OR(AND(G1298&gt;=$D$19,G1298&lt;=$E$19),AND(G1298&gt;=$F$19,G1298&lt;=$G$19),AND(G1298&gt;=$H$19,G1298&lt;=$I$19),AND(G1298&gt;=$J$19,G1298&lt;=$K$19),AND(G1298&gt;=$L$19,G1298&lt;=$M$19),AND(G1298&gt;=$N$19,G1298&lt;=$O$19),AND(G1298&gt;=$P$19,G1298&lt;=$Q$19),AND(G1298&gt;=$R$19,G1298&lt;=$S$19),AND(G1298&gt;=$T$19,G1298&lt;=$U$19)),IF(COUNTIF(I934:I1297,"Plein traitement")=90,"Demi-traitement","Plein traitement"),IF(OR(AND(G1298&gt;=$D$8,G1298&lt;=$E$8),AND(G1298&gt;=$F$8,G1298&lt;=$G$8),AND(G1298&gt;=$H$8,G1298&lt;=$I$8),AND(G1298&gt;=$J$8,G1298&lt;=$K$8),AND(G1298&gt;=$L$8,G1298&lt;=$M$8),AND(G1298&gt;=$N$8,G1298&lt;=$O$8),AND(G1298&gt;=$P$8,G1298&lt;=$Q$8),AND(G1298&gt;=$R$8,G1298&lt;=$S$8),AND(G1298&gt;=$T$8,G1298&lt;=$U$8)),IF(COUNTIF($H$537:H1298,"CMO")&gt;90,"Demi-traitement","Plein traitement"),""))</f>
        <v/>
      </c>
    </row>
    <row r="1299" spans="7:9" x14ac:dyDescent="0.25">
      <c r="G1299" s="1">
        <v>43863</v>
      </c>
      <c r="H1299" t="str">
        <f t="shared" si="24"/>
        <v/>
      </c>
      <c r="I1299" s="2" t="str">
        <f>IF(OR(AND(G1299&gt;=$D$19,G1299&lt;=$E$19),AND(G1299&gt;=$F$19,G1299&lt;=$G$19),AND(G1299&gt;=$H$19,G1299&lt;=$I$19),AND(G1299&gt;=$J$19,G1299&lt;=$K$19),AND(G1299&gt;=$L$19,G1299&lt;=$M$19),AND(G1299&gt;=$N$19,G1299&lt;=$O$19),AND(G1299&gt;=$P$19,G1299&lt;=$Q$19),AND(G1299&gt;=$R$19,G1299&lt;=$S$19),AND(G1299&gt;=$T$19,G1299&lt;=$U$19)),IF(COUNTIF(I935:I1298,"Plein traitement")=90,"Demi-traitement","Plein traitement"),IF(OR(AND(G1299&gt;=$D$8,G1299&lt;=$E$8),AND(G1299&gt;=$F$8,G1299&lt;=$G$8),AND(G1299&gt;=$H$8,G1299&lt;=$I$8),AND(G1299&gt;=$J$8,G1299&lt;=$K$8),AND(G1299&gt;=$L$8,G1299&lt;=$M$8),AND(G1299&gt;=$N$8,G1299&lt;=$O$8),AND(G1299&gt;=$P$8,G1299&lt;=$Q$8),AND(G1299&gt;=$R$8,G1299&lt;=$S$8),AND(G1299&gt;=$T$8,G1299&lt;=$U$8)),IF(COUNTIF($H$537:H1299,"CMO")&gt;90,"Demi-traitement","Plein traitement"),""))</f>
        <v/>
      </c>
    </row>
    <row r="1300" spans="7:9" x14ac:dyDescent="0.25">
      <c r="G1300" s="1">
        <v>43864</v>
      </c>
      <c r="H1300" t="str">
        <f t="shared" si="24"/>
        <v/>
      </c>
      <c r="I1300" s="2" t="str">
        <f>IF(OR(AND(G1300&gt;=$D$19,G1300&lt;=$E$19),AND(G1300&gt;=$F$19,G1300&lt;=$G$19),AND(G1300&gt;=$H$19,G1300&lt;=$I$19),AND(G1300&gt;=$J$19,G1300&lt;=$K$19),AND(G1300&gt;=$L$19,G1300&lt;=$M$19),AND(G1300&gt;=$N$19,G1300&lt;=$O$19),AND(G1300&gt;=$P$19,G1300&lt;=$Q$19),AND(G1300&gt;=$R$19,G1300&lt;=$S$19),AND(G1300&gt;=$T$19,G1300&lt;=$U$19)),IF(COUNTIF(I936:I1299,"Plein traitement")=90,"Demi-traitement","Plein traitement"),IF(OR(AND(G1300&gt;=$D$8,G1300&lt;=$E$8),AND(G1300&gt;=$F$8,G1300&lt;=$G$8),AND(G1300&gt;=$H$8,G1300&lt;=$I$8),AND(G1300&gt;=$J$8,G1300&lt;=$K$8),AND(G1300&gt;=$L$8,G1300&lt;=$M$8),AND(G1300&gt;=$N$8,G1300&lt;=$O$8),AND(G1300&gt;=$P$8,G1300&lt;=$Q$8),AND(G1300&gt;=$R$8,G1300&lt;=$S$8),AND(G1300&gt;=$T$8,G1300&lt;=$U$8)),IF(COUNTIF($H$537:H1300,"CMO")&gt;90,"Demi-traitement","Plein traitement"),""))</f>
        <v/>
      </c>
    </row>
    <row r="1301" spans="7:9" x14ac:dyDescent="0.25">
      <c r="G1301" s="1">
        <v>43865</v>
      </c>
      <c r="H1301" t="str">
        <f t="shared" si="24"/>
        <v/>
      </c>
      <c r="I1301" s="2" t="str">
        <f>IF(OR(AND(G1301&gt;=$D$19,G1301&lt;=$E$19),AND(G1301&gt;=$F$19,G1301&lt;=$G$19),AND(G1301&gt;=$H$19,G1301&lt;=$I$19),AND(G1301&gt;=$J$19,G1301&lt;=$K$19),AND(G1301&gt;=$L$19,G1301&lt;=$M$19),AND(G1301&gt;=$N$19,G1301&lt;=$O$19),AND(G1301&gt;=$P$19,G1301&lt;=$Q$19),AND(G1301&gt;=$R$19,G1301&lt;=$S$19),AND(G1301&gt;=$T$19,G1301&lt;=$U$19)),IF(COUNTIF(I937:I1300,"Plein traitement")=90,"Demi-traitement","Plein traitement"),IF(OR(AND(G1301&gt;=$D$8,G1301&lt;=$E$8),AND(G1301&gt;=$F$8,G1301&lt;=$G$8),AND(G1301&gt;=$H$8,G1301&lt;=$I$8),AND(G1301&gt;=$J$8,G1301&lt;=$K$8),AND(G1301&gt;=$L$8,G1301&lt;=$M$8),AND(G1301&gt;=$N$8,G1301&lt;=$O$8),AND(G1301&gt;=$P$8,G1301&lt;=$Q$8),AND(G1301&gt;=$R$8,G1301&lt;=$S$8),AND(G1301&gt;=$T$8,G1301&lt;=$U$8)),IF(COUNTIF($H$537:H1301,"CMO")&gt;90,"Demi-traitement","Plein traitement"),""))</f>
        <v/>
      </c>
    </row>
    <row r="1302" spans="7:9" x14ac:dyDescent="0.25">
      <c r="G1302" s="1">
        <v>43866</v>
      </c>
      <c r="H1302" t="str">
        <f t="shared" si="24"/>
        <v/>
      </c>
      <c r="I1302" s="2" t="str">
        <f>IF(OR(AND(G1302&gt;=$D$19,G1302&lt;=$E$19),AND(G1302&gt;=$F$19,G1302&lt;=$G$19),AND(G1302&gt;=$H$19,G1302&lt;=$I$19),AND(G1302&gt;=$J$19,G1302&lt;=$K$19),AND(G1302&gt;=$L$19,G1302&lt;=$M$19),AND(G1302&gt;=$N$19,G1302&lt;=$O$19),AND(G1302&gt;=$P$19,G1302&lt;=$Q$19),AND(G1302&gt;=$R$19,G1302&lt;=$S$19),AND(G1302&gt;=$T$19,G1302&lt;=$U$19)),IF(COUNTIF(I938:I1301,"Plein traitement")=90,"Demi-traitement","Plein traitement"),IF(OR(AND(G1302&gt;=$D$8,G1302&lt;=$E$8),AND(G1302&gt;=$F$8,G1302&lt;=$G$8),AND(G1302&gt;=$H$8,G1302&lt;=$I$8),AND(G1302&gt;=$J$8,G1302&lt;=$K$8),AND(G1302&gt;=$L$8,G1302&lt;=$M$8),AND(G1302&gt;=$N$8,G1302&lt;=$O$8),AND(G1302&gt;=$P$8,G1302&lt;=$Q$8),AND(G1302&gt;=$R$8,G1302&lt;=$S$8),AND(G1302&gt;=$T$8,G1302&lt;=$U$8)),IF(COUNTIF($H$537:H1302,"CMO")&gt;90,"Demi-traitement","Plein traitement"),""))</f>
        <v/>
      </c>
    </row>
    <row r="1303" spans="7:9" x14ac:dyDescent="0.25">
      <c r="G1303" s="1">
        <v>43867</v>
      </c>
      <c r="H1303" t="str">
        <f t="shared" si="24"/>
        <v/>
      </c>
      <c r="I1303" s="2" t="str">
        <f>IF(OR(AND(G1303&gt;=$D$19,G1303&lt;=$E$19),AND(G1303&gt;=$F$19,G1303&lt;=$G$19),AND(G1303&gt;=$H$19,G1303&lt;=$I$19),AND(G1303&gt;=$J$19,G1303&lt;=$K$19),AND(G1303&gt;=$L$19,G1303&lt;=$M$19),AND(G1303&gt;=$N$19,G1303&lt;=$O$19),AND(G1303&gt;=$P$19,G1303&lt;=$Q$19),AND(G1303&gt;=$R$19,G1303&lt;=$S$19),AND(G1303&gt;=$T$19,G1303&lt;=$U$19)),IF(COUNTIF(I939:I1302,"Plein traitement")=90,"Demi-traitement","Plein traitement"),IF(OR(AND(G1303&gt;=$D$8,G1303&lt;=$E$8),AND(G1303&gt;=$F$8,G1303&lt;=$G$8),AND(G1303&gt;=$H$8,G1303&lt;=$I$8),AND(G1303&gt;=$J$8,G1303&lt;=$K$8),AND(G1303&gt;=$L$8,G1303&lt;=$M$8),AND(G1303&gt;=$N$8,G1303&lt;=$O$8),AND(G1303&gt;=$P$8,G1303&lt;=$Q$8),AND(G1303&gt;=$R$8,G1303&lt;=$S$8),AND(G1303&gt;=$T$8,G1303&lt;=$U$8)),IF(COUNTIF($H$537:H1303,"CMO")&gt;90,"Demi-traitement","Plein traitement"),""))</f>
        <v/>
      </c>
    </row>
    <row r="1304" spans="7:9" x14ac:dyDescent="0.25">
      <c r="G1304" s="1">
        <v>43868</v>
      </c>
      <c r="H1304" t="str">
        <f t="shared" si="24"/>
        <v/>
      </c>
      <c r="I1304" s="2" t="str">
        <f>IF(OR(AND(G1304&gt;=$D$19,G1304&lt;=$E$19),AND(G1304&gt;=$F$19,G1304&lt;=$G$19),AND(G1304&gt;=$H$19,G1304&lt;=$I$19),AND(G1304&gt;=$J$19,G1304&lt;=$K$19),AND(G1304&gt;=$L$19,G1304&lt;=$M$19),AND(G1304&gt;=$N$19,G1304&lt;=$O$19),AND(G1304&gt;=$P$19,G1304&lt;=$Q$19),AND(G1304&gt;=$R$19,G1304&lt;=$S$19),AND(G1304&gt;=$T$19,G1304&lt;=$U$19)),IF(COUNTIF(I940:I1303,"Plein traitement")=90,"Demi-traitement","Plein traitement"),IF(OR(AND(G1304&gt;=$D$8,G1304&lt;=$E$8),AND(G1304&gt;=$F$8,G1304&lt;=$G$8),AND(G1304&gt;=$H$8,G1304&lt;=$I$8),AND(G1304&gt;=$J$8,G1304&lt;=$K$8),AND(G1304&gt;=$L$8,G1304&lt;=$M$8),AND(G1304&gt;=$N$8,G1304&lt;=$O$8),AND(G1304&gt;=$P$8,G1304&lt;=$Q$8),AND(G1304&gt;=$R$8,G1304&lt;=$S$8),AND(G1304&gt;=$T$8,G1304&lt;=$U$8)),IF(COUNTIF($H$537:H1304,"CMO")&gt;90,"Demi-traitement","Plein traitement"),""))</f>
        <v/>
      </c>
    </row>
    <row r="1305" spans="7:9" x14ac:dyDescent="0.25">
      <c r="G1305" s="1">
        <v>43869</v>
      </c>
      <c r="H1305" t="str">
        <f t="shared" si="24"/>
        <v/>
      </c>
      <c r="I1305" s="2" t="str">
        <f>IF(OR(AND(G1305&gt;=$D$19,G1305&lt;=$E$19),AND(G1305&gt;=$F$19,G1305&lt;=$G$19),AND(G1305&gt;=$H$19,G1305&lt;=$I$19),AND(G1305&gt;=$J$19,G1305&lt;=$K$19),AND(G1305&gt;=$L$19,G1305&lt;=$M$19),AND(G1305&gt;=$N$19,G1305&lt;=$O$19),AND(G1305&gt;=$P$19,G1305&lt;=$Q$19),AND(G1305&gt;=$R$19,G1305&lt;=$S$19),AND(G1305&gt;=$T$19,G1305&lt;=$U$19)),IF(COUNTIF(I941:I1304,"Plein traitement")=90,"Demi-traitement","Plein traitement"),IF(OR(AND(G1305&gt;=$D$8,G1305&lt;=$E$8),AND(G1305&gt;=$F$8,G1305&lt;=$G$8),AND(G1305&gt;=$H$8,G1305&lt;=$I$8),AND(G1305&gt;=$J$8,G1305&lt;=$K$8),AND(G1305&gt;=$L$8,G1305&lt;=$M$8),AND(G1305&gt;=$N$8,G1305&lt;=$O$8),AND(G1305&gt;=$P$8,G1305&lt;=$Q$8),AND(G1305&gt;=$R$8,G1305&lt;=$S$8),AND(G1305&gt;=$T$8,G1305&lt;=$U$8)),IF(COUNTIF($H$537:H1305,"CMO")&gt;90,"Demi-traitement","Plein traitement"),""))</f>
        <v/>
      </c>
    </row>
    <row r="1306" spans="7:9" x14ac:dyDescent="0.25">
      <c r="G1306" s="1">
        <v>43870</v>
      </c>
      <c r="H1306" t="str">
        <f t="shared" si="24"/>
        <v/>
      </c>
      <c r="I1306" s="2" t="str">
        <f>IF(OR(AND(G1306&gt;=$D$19,G1306&lt;=$E$19),AND(G1306&gt;=$F$19,G1306&lt;=$G$19),AND(G1306&gt;=$H$19,G1306&lt;=$I$19),AND(G1306&gt;=$J$19,G1306&lt;=$K$19),AND(G1306&gt;=$L$19,G1306&lt;=$M$19),AND(G1306&gt;=$N$19,G1306&lt;=$O$19),AND(G1306&gt;=$P$19,G1306&lt;=$Q$19),AND(G1306&gt;=$R$19,G1306&lt;=$S$19),AND(G1306&gt;=$T$19,G1306&lt;=$U$19)),IF(COUNTIF(I942:I1305,"Plein traitement")=90,"Demi-traitement","Plein traitement"),IF(OR(AND(G1306&gt;=$D$8,G1306&lt;=$E$8),AND(G1306&gt;=$F$8,G1306&lt;=$G$8),AND(G1306&gt;=$H$8,G1306&lt;=$I$8),AND(G1306&gt;=$J$8,G1306&lt;=$K$8),AND(G1306&gt;=$L$8,G1306&lt;=$M$8),AND(G1306&gt;=$N$8,G1306&lt;=$O$8),AND(G1306&gt;=$P$8,G1306&lt;=$Q$8),AND(G1306&gt;=$R$8,G1306&lt;=$S$8),AND(G1306&gt;=$T$8,G1306&lt;=$U$8)),IF(COUNTIF($H$537:H1306,"CMO")&gt;90,"Demi-traitement","Plein traitement"),""))</f>
        <v/>
      </c>
    </row>
    <row r="1307" spans="7:9" x14ac:dyDescent="0.25">
      <c r="G1307" s="1">
        <v>43871</v>
      </c>
      <c r="H1307" t="str">
        <f t="shared" si="24"/>
        <v/>
      </c>
      <c r="I1307" s="2" t="str">
        <f>IF(OR(AND(G1307&gt;=$D$19,G1307&lt;=$E$19),AND(G1307&gt;=$F$19,G1307&lt;=$G$19),AND(G1307&gt;=$H$19,G1307&lt;=$I$19),AND(G1307&gt;=$J$19,G1307&lt;=$K$19),AND(G1307&gt;=$L$19,G1307&lt;=$M$19),AND(G1307&gt;=$N$19,G1307&lt;=$O$19),AND(G1307&gt;=$P$19,G1307&lt;=$Q$19),AND(G1307&gt;=$R$19,G1307&lt;=$S$19),AND(G1307&gt;=$T$19,G1307&lt;=$U$19)),IF(COUNTIF(I943:I1306,"Plein traitement")=90,"Demi-traitement","Plein traitement"),IF(OR(AND(G1307&gt;=$D$8,G1307&lt;=$E$8),AND(G1307&gt;=$F$8,G1307&lt;=$G$8),AND(G1307&gt;=$H$8,G1307&lt;=$I$8),AND(G1307&gt;=$J$8,G1307&lt;=$K$8),AND(G1307&gt;=$L$8,G1307&lt;=$M$8),AND(G1307&gt;=$N$8,G1307&lt;=$O$8),AND(G1307&gt;=$P$8,G1307&lt;=$Q$8),AND(G1307&gt;=$R$8,G1307&lt;=$S$8),AND(G1307&gt;=$T$8,G1307&lt;=$U$8)),IF(COUNTIF($H$537:H1307,"CMO")&gt;90,"Demi-traitement","Plein traitement"),""))</f>
        <v/>
      </c>
    </row>
    <row r="1308" spans="7:9" x14ac:dyDescent="0.25">
      <c r="G1308" s="1">
        <v>43872</v>
      </c>
      <c r="H1308" t="str">
        <f t="shared" si="24"/>
        <v/>
      </c>
      <c r="I1308" s="2" t="str">
        <f>IF(OR(AND(G1308&gt;=$D$19,G1308&lt;=$E$19),AND(G1308&gt;=$F$19,G1308&lt;=$G$19),AND(G1308&gt;=$H$19,G1308&lt;=$I$19),AND(G1308&gt;=$J$19,G1308&lt;=$K$19),AND(G1308&gt;=$L$19,G1308&lt;=$M$19),AND(G1308&gt;=$N$19,G1308&lt;=$O$19),AND(G1308&gt;=$P$19,G1308&lt;=$Q$19),AND(G1308&gt;=$R$19,G1308&lt;=$S$19),AND(G1308&gt;=$T$19,G1308&lt;=$U$19)),IF(COUNTIF(I944:I1307,"Plein traitement")=90,"Demi-traitement","Plein traitement"),IF(OR(AND(G1308&gt;=$D$8,G1308&lt;=$E$8),AND(G1308&gt;=$F$8,G1308&lt;=$G$8),AND(G1308&gt;=$H$8,G1308&lt;=$I$8),AND(G1308&gt;=$J$8,G1308&lt;=$K$8),AND(G1308&gt;=$L$8,G1308&lt;=$M$8),AND(G1308&gt;=$N$8,G1308&lt;=$O$8),AND(G1308&gt;=$P$8,G1308&lt;=$Q$8),AND(G1308&gt;=$R$8,G1308&lt;=$S$8),AND(G1308&gt;=$T$8,G1308&lt;=$U$8)),IF(COUNTIF($H$537:H1308,"CMO")&gt;90,"Demi-traitement","Plein traitement"),""))</f>
        <v/>
      </c>
    </row>
    <row r="1309" spans="7:9" x14ac:dyDescent="0.25">
      <c r="G1309" s="1">
        <v>43873</v>
      </c>
      <c r="H1309" t="str">
        <f t="shared" si="24"/>
        <v/>
      </c>
      <c r="I1309" s="2" t="str">
        <f>IF(OR(AND(G1309&gt;=$D$19,G1309&lt;=$E$19),AND(G1309&gt;=$F$19,G1309&lt;=$G$19),AND(G1309&gt;=$H$19,G1309&lt;=$I$19),AND(G1309&gt;=$J$19,G1309&lt;=$K$19),AND(G1309&gt;=$L$19,G1309&lt;=$M$19),AND(G1309&gt;=$N$19,G1309&lt;=$O$19),AND(G1309&gt;=$P$19,G1309&lt;=$Q$19),AND(G1309&gt;=$R$19,G1309&lt;=$S$19),AND(G1309&gt;=$T$19,G1309&lt;=$U$19)),IF(COUNTIF(I945:I1308,"Plein traitement")=90,"Demi-traitement","Plein traitement"),IF(OR(AND(G1309&gt;=$D$8,G1309&lt;=$E$8),AND(G1309&gt;=$F$8,G1309&lt;=$G$8),AND(G1309&gt;=$H$8,G1309&lt;=$I$8),AND(G1309&gt;=$J$8,G1309&lt;=$K$8),AND(G1309&gt;=$L$8,G1309&lt;=$M$8),AND(G1309&gt;=$N$8,G1309&lt;=$O$8),AND(G1309&gt;=$P$8,G1309&lt;=$Q$8),AND(G1309&gt;=$R$8,G1309&lt;=$S$8),AND(G1309&gt;=$T$8,G1309&lt;=$U$8)),IF(COUNTIF($H$537:H1309,"CMO")&gt;90,"Demi-traitement","Plein traitement"),""))</f>
        <v/>
      </c>
    </row>
    <row r="1310" spans="7:9" x14ac:dyDescent="0.25">
      <c r="G1310" s="1">
        <v>43874</v>
      </c>
      <c r="H1310" t="str">
        <f t="shared" si="24"/>
        <v/>
      </c>
      <c r="I1310" s="2" t="str">
        <f>IF(OR(AND(G1310&gt;=$D$19,G1310&lt;=$E$19),AND(G1310&gt;=$F$19,G1310&lt;=$G$19),AND(G1310&gt;=$H$19,G1310&lt;=$I$19),AND(G1310&gt;=$J$19,G1310&lt;=$K$19),AND(G1310&gt;=$L$19,G1310&lt;=$M$19),AND(G1310&gt;=$N$19,G1310&lt;=$O$19),AND(G1310&gt;=$P$19,G1310&lt;=$Q$19),AND(G1310&gt;=$R$19,G1310&lt;=$S$19),AND(G1310&gt;=$T$19,G1310&lt;=$U$19)),IF(COUNTIF(I946:I1309,"Plein traitement")=90,"Demi-traitement","Plein traitement"),IF(OR(AND(G1310&gt;=$D$8,G1310&lt;=$E$8),AND(G1310&gt;=$F$8,G1310&lt;=$G$8),AND(G1310&gt;=$H$8,G1310&lt;=$I$8),AND(G1310&gt;=$J$8,G1310&lt;=$K$8),AND(G1310&gt;=$L$8,G1310&lt;=$M$8),AND(G1310&gt;=$N$8,G1310&lt;=$O$8),AND(G1310&gt;=$P$8,G1310&lt;=$Q$8),AND(G1310&gt;=$R$8,G1310&lt;=$S$8),AND(G1310&gt;=$T$8,G1310&lt;=$U$8)),IF(COUNTIF($H$537:H1310,"CMO")&gt;90,"Demi-traitement","Plein traitement"),""))</f>
        <v/>
      </c>
    </row>
    <row r="1311" spans="7:9" x14ac:dyDescent="0.25">
      <c r="G1311" s="1">
        <v>43875</v>
      </c>
      <c r="H1311" t="str">
        <f t="shared" si="24"/>
        <v/>
      </c>
      <c r="I1311" s="2" t="str">
        <f>IF(OR(AND(G1311&gt;=$D$19,G1311&lt;=$E$19),AND(G1311&gt;=$F$19,G1311&lt;=$G$19),AND(G1311&gt;=$H$19,G1311&lt;=$I$19),AND(G1311&gt;=$J$19,G1311&lt;=$K$19),AND(G1311&gt;=$L$19,G1311&lt;=$M$19),AND(G1311&gt;=$N$19,G1311&lt;=$O$19),AND(G1311&gt;=$P$19,G1311&lt;=$Q$19),AND(G1311&gt;=$R$19,G1311&lt;=$S$19),AND(G1311&gt;=$T$19,G1311&lt;=$U$19)),IF(COUNTIF(I947:I1310,"Plein traitement")=90,"Demi-traitement","Plein traitement"),IF(OR(AND(G1311&gt;=$D$8,G1311&lt;=$E$8),AND(G1311&gt;=$F$8,G1311&lt;=$G$8),AND(G1311&gt;=$H$8,G1311&lt;=$I$8),AND(G1311&gt;=$J$8,G1311&lt;=$K$8),AND(G1311&gt;=$L$8,G1311&lt;=$M$8),AND(G1311&gt;=$N$8,G1311&lt;=$O$8),AND(G1311&gt;=$P$8,G1311&lt;=$Q$8),AND(G1311&gt;=$R$8,G1311&lt;=$S$8),AND(G1311&gt;=$T$8,G1311&lt;=$U$8)),IF(COUNTIF($H$537:H1311,"CMO")&gt;90,"Demi-traitement","Plein traitement"),""))</f>
        <v/>
      </c>
    </row>
    <row r="1312" spans="7:9" x14ac:dyDescent="0.25">
      <c r="G1312" s="1">
        <v>43876</v>
      </c>
      <c r="H1312" t="str">
        <f t="shared" si="24"/>
        <v/>
      </c>
      <c r="I1312" s="2" t="str">
        <f>IF(OR(AND(G1312&gt;=$D$19,G1312&lt;=$E$19),AND(G1312&gt;=$F$19,G1312&lt;=$G$19),AND(G1312&gt;=$H$19,G1312&lt;=$I$19),AND(G1312&gt;=$J$19,G1312&lt;=$K$19),AND(G1312&gt;=$L$19,G1312&lt;=$M$19),AND(G1312&gt;=$N$19,G1312&lt;=$O$19),AND(G1312&gt;=$P$19,G1312&lt;=$Q$19),AND(G1312&gt;=$R$19,G1312&lt;=$S$19),AND(G1312&gt;=$T$19,G1312&lt;=$U$19)),IF(COUNTIF(I948:I1311,"Plein traitement")=90,"Demi-traitement","Plein traitement"),IF(OR(AND(G1312&gt;=$D$8,G1312&lt;=$E$8),AND(G1312&gt;=$F$8,G1312&lt;=$G$8),AND(G1312&gt;=$H$8,G1312&lt;=$I$8),AND(G1312&gt;=$J$8,G1312&lt;=$K$8),AND(G1312&gt;=$L$8,G1312&lt;=$M$8),AND(G1312&gt;=$N$8,G1312&lt;=$O$8),AND(G1312&gt;=$P$8,G1312&lt;=$Q$8),AND(G1312&gt;=$R$8,G1312&lt;=$S$8),AND(G1312&gt;=$T$8,G1312&lt;=$U$8)),IF(COUNTIF($H$537:H1312,"CMO")&gt;90,"Demi-traitement","Plein traitement"),""))</f>
        <v/>
      </c>
    </row>
    <row r="1313" spans="7:9" x14ac:dyDescent="0.25">
      <c r="G1313" s="1">
        <v>43877</v>
      </c>
      <c r="H1313" t="str">
        <f t="shared" si="24"/>
        <v/>
      </c>
      <c r="I1313" s="2" t="str">
        <f>IF(OR(AND(G1313&gt;=$D$19,G1313&lt;=$E$19),AND(G1313&gt;=$F$19,G1313&lt;=$G$19),AND(G1313&gt;=$H$19,G1313&lt;=$I$19),AND(G1313&gt;=$J$19,G1313&lt;=$K$19),AND(G1313&gt;=$L$19,G1313&lt;=$M$19),AND(G1313&gt;=$N$19,G1313&lt;=$O$19),AND(G1313&gt;=$P$19,G1313&lt;=$Q$19),AND(G1313&gt;=$R$19,G1313&lt;=$S$19),AND(G1313&gt;=$T$19,G1313&lt;=$U$19)),IF(COUNTIF(I949:I1312,"Plein traitement")=90,"Demi-traitement","Plein traitement"),IF(OR(AND(G1313&gt;=$D$8,G1313&lt;=$E$8),AND(G1313&gt;=$F$8,G1313&lt;=$G$8),AND(G1313&gt;=$H$8,G1313&lt;=$I$8),AND(G1313&gt;=$J$8,G1313&lt;=$K$8),AND(G1313&gt;=$L$8,G1313&lt;=$M$8),AND(G1313&gt;=$N$8,G1313&lt;=$O$8),AND(G1313&gt;=$P$8,G1313&lt;=$Q$8),AND(G1313&gt;=$R$8,G1313&lt;=$S$8),AND(G1313&gt;=$T$8,G1313&lt;=$U$8)),IF(COUNTIF($H$537:H1313,"CMO")&gt;90,"Demi-traitement","Plein traitement"),""))</f>
        <v/>
      </c>
    </row>
    <row r="1314" spans="7:9" x14ac:dyDescent="0.25">
      <c r="G1314" s="1">
        <v>43878</v>
      </c>
      <c r="H1314" t="str">
        <f t="shared" si="24"/>
        <v/>
      </c>
      <c r="I1314" s="2" t="str">
        <f>IF(OR(AND(G1314&gt;=$D$19,G1314&lt;=$E$19),AND(G1314&gt;=$F$19,G1314&lt;=$G$19),AND(G1314&gt;=$H$19,G1314&lt;=$I$19),AND(G1314&gt;=$J$19,G1314&lt;=$K$19),AND(G1314&gt;=$L$19,G1314&lt;=$M$19),AND(G1314&gt;=$N$19,G1314&lt;=$O$19),AND(G1314&gt;=$P$19,G1314&lt;=$Q$19),AND(G1314&gt;=$R$19,G1314&lt;=$S$19),AND(G1314&gt;=$T$19,G1314&lt;=$U$19)),IF(COUNTIF(I950:I1313,"Plein traitement")=90,"Demi-traitement","Plein traitement"),IF(OR(AND(G1314&gt;=$D$8,G1314&lt;=$E$8),AND(G1314&gt;=$F$8,G1314&lt;=$G$8),AND(G1314&gt;=$H$8,G1314&lt;=$I$8),AND(G1314&gt;=$J$8,G1314&lt;=$K$8),AND(G1314&gt;=$L$8,G1314&lt;=$M$8),AND(G1314&gt;=$N$8,G1314&lt;=$O$8),AND(G1314&gt;=$P$8,G1314&lt;=$Q$8),AND(G1314&gt;=$R$8,G1314&lt;=$S$8),AND(G1314&gt;=$T$8,G1314&lt;=$U$8)),IF(COUNTIF($H$537:H1314,"CMO")&gt;90,"Demi-traitement","Plein traitement"),""))</f>
        <v/>
      </c>
    </row>
    <row r="1315" spans="7:9" x14ac:dyDescent="0.25">
      <c r="G1315" s="1">
        <v>43879</v>
      </c>
      <c r="H1315" t="str">
        <f t="shared" si="24"/>
        <v/>
      </c>
      <c r="I1315" s="2" t="str">
        <f>IF(OR(AND(G1315&gt;=$D$19,G1315&lt;=$E$19),AND(G1315&gt;=$F$19,G1315&lt;=$G$19),AND(G1315&gt;=$H$19,G1315&lt;=$I$19),AND(G1315&gt;=$J$19,G1315&lt;=$K$19),AND(G1315&gt;=$L$19,G1315&lt;=$M$19),AND(G1315&gt;=$N$19,G1315&lt;=$O$19),AND(G1315&gt;=$P$19,G1315&lt;=$Q$19),AND(G1315&gt;=$R$19,G1315&lt;=$S$19),AND(G1315&gt;=$T$19,G1315&lt;=$U$19)),IF(COUNTIF(I951:I1314,"Plein traitement")=90,"Demi-traitement","Plein traitement"),IF(OR(AND(G1315&gt;=$D$8,G1315&lt;=$E$8),AND(G1315&gt;=$F$8,G1315&lt;=$G$8),AND(G1315&gt;=$H$8,G1315&lt;=$I$8),AND(G1315&gt;=$J$8,G1315&lt;=$K$8),AND(G1315&gt;=$L$8,G1315&lt;=$M$8),AND(G1315&gt;=$N$8,G1315&lt;=$O$8),AND(G1315&gt;=$P$8,G1315&lt;=$Q$8),AND(G1315&gt;=$R$8,G1315&lt;=$S$8),AND(G1315&gt;=$T$8,G1315&lt;=$U$8)),IF(COUNTIF($H$537:H1315,"CMO")&gt;90,"Demi-traitement","Plein traitement"),""))</f>
        <v/>
      </c>
    </row>
    <row r="1316" spans="7:9" x14ac:dyDescent="0.25">
      <c r="G1316" s="1">
        <v>43880</v>
      </c>
      <c r="H1316" t="str">
        <f t="shared" si="24"/>
        <v/>
      </c>
      <c r="I1316" s="2" t="str">
        <f>IF(OR(AND(G1316&gt;=$D$19,G1316&lt;=$E$19),AND(G1316&gt;=$F$19,G1316&lt;=$G$19),AND(G1316&gt;=$H$19,G1316&lt;=$I$19),AND(G1316&gt;=$J$19,G1316&lt;=$K$19),AND(G1316&gt;=$L$19,G1316&lt;=$M$19),AND(G1316&gt;=$N$19,G1316&lt;=$O$19),AND(G1316&gt;=$P$19,G1316&lt;=$Q$19),AND(G1316&gt;=$R$19,G1316&lt;=$S$19),AND(G1316&gt;=$T$19,G1316&lt;=$U$19)),IF(COUNTIF(I952:I1315,"Plein traitement")=90,"Demi-traitement","Plein traitement"),IF(OR(AND(G1316&gt;=$D$8,G1316&lt;=$E$8),AND(G1316&gt;=$F$8,G1316&lt;=$G$8),AND(G1316&gt;=$H$8,G1316&lt;=$I$8),AND(G1316&gt;=$J$8,G1316&lt;=$K$8),AND(G1316&gt;=$L$8,G1316&lt;=$M$8),AND(G1316&gt;=$N$8,G1316&lt;=$O$8),AND(G1316&gt;=$P$8,G1316&lt;=$Q$8),AND(G1316&gt;=$R$8,G1316&lt;=$S$8),AND(G1316&gt;=$T$8,G1316&lt;=$U$8)),IF(COUNTIF($H$537:H1316,"CMO")&gt;90,"Demi-traitement","Plein traitement"),""))</f>
        <v/>
      </c>
    </row>
    <row r="1317" spans="7:9" x14ac:dyDescent="0.25">
      <c r="G1317" s="1">
        <v>43881</v>
      </c>
      <c r="H1317" t="str">
        <f t="shared" si="24"/>
        <v/>
      </c>
      <c r="I1317" s="2" t="str">
        <f>IF(OR(AND(G1317&gt;=$D$19,G1317&lt;=$E$19),AND(G1317&gt;=$F$19,G1317&lt;=$G$19),AND(G1317&gt;=$H$19,G1317&lt;=$I$19),AND(G1317&gt;=$J$19,G1317&lt;=$K$19),AND(G1317&gt;=$L$19,G1317&lt;=$M$19),AND(G1317&gt;=$N$19,G1317&lt;=$O$19),AND(G1317&gt;=$P$19,G1317&lt;=$Q$19),AND(G1317&gt;=$R$19,G1317&lt;=$S$19),AND(G1317&gt;=$T$19,G1317&lt;=$U$19)),IF(COUNTIF(I953:I1316,"Plein traitement")=90,"Demi-traitement","Plein traitement"),IF(OR(AND(G1317&gt;=$D$8,G1317&lt;=$E$8),AND(G1317&gt;=$F$8,G1317&lt;=$G$8),AND(G1317&gt;=$H$8,G1317&lt;=$I$8),AND(G1317&gt;=$J$8,G1317&lt;=$K$8),AND(G1317&gt;=$L$8,G1317&lt;=$M$8),AND(G1317&gt;=$N$8,G1317&lt;=$O$8),AND(G1317&gt;=$P$8,G1317&lt;=$Q$8),AND(G1317&gt;=$R$8,G1317&lt;=$S$8),AND(G1317&gt;=$T$8,G1317&lt;=$U$8)),IF(COUNTIF($H$537:H1317,"CMO")&gt;90,"Demi-traitement","Plein traitement"),""))</f>
        <v/>
      </c>
    </row>
    <row r="1318" spans="7:9" x14ac:dyDescent="0.25">
      <c r="G1318" s="1">
        <v>43882</v>
      </c>
      <c r="H1318" t="str">
        <f t="shared" si="24"/>
        <v/>
      </c>
      <c r="I1318" s="2" t="str">
        <f>IF(OR(AND(G1318&gt;=$D$19,G1318&lt;=$E$19),AND(G1318&gt;=$F$19,G1318&lt;=$G$19),AND(G1318&gt;=$H$19,G1318&lt;=$I$19),AND(G1318&gt;=$J$19,G1318&lt;=$K$19),AND(G1318&gt;=$L$19,G1318&lt;=$M$19),AND(G1318&gt;=$N$19,G1318&lt;=$O$19),AND(G1318&gt;=$P$19,G1318&lt;=$Q$19),AND(G1318&gt;=$R$19,G1318&lt;=$S$19),AND(G1318&gt;=$T$19,G1318&lt;=$U$19)),IF(COUNTIF(I954:I1317,"Plein traitement")=90,"Demi-traitement","Plein traitement"),IF(OR(AND(G1318&gt;=$D$8,G1318&lt;=$E$8),AND(G1318&gt;=$F$8,G1318&lt;=$G$8),AND(G1318&gt;=$H$8,G1318&lt;=$I$8),AND(G1318&gt;=$J$8,G1318&lt;=$K$8),AND(G1318&gt;=$L$8,G1318&lt;=$M$8),AND(G1318&gt;=$N$8,G1318&lt;=$O$8),AND(G1318&gt;=$P$8,G1318&lt;=$Q$8),AND(G1318&gt;=$R$8,G1318&lt;=$S$8),AND(G1318&gt;=$T$8,G1318&lt;=$U$8)),IF(COUNTIF($H$537:H1318,"CMO")&gt;90,"Demi-traitement","Plein traitement"),""))</f>
        <v/>
      </c>
    </row>
    <row r="1319" spans="7:9" x14ac:dyDescent="0.25">
      <c r="G1319" s="1">
        <v>43883</v>
      </c>
      <c r="H1319" t="str">
        <f t="shared" si="24"/>
        <v/>
      </c>
      <c r="I1319" s="2" t="str">
        <f>IF(OR(AND(G1319&gt;=$D$19,G1319&lt;=$E$19),AND(G1319&gt;=$F$19,G1319&lt;=$G$19),AND(G1319&gt;=$H$19,G1319&lt;=$I$19),AND(G1319&gt;=$J$19,G1319&lt;=$K$19),AND(G1319&gt;=$L$19,G1319&lt;=$M$19),AND(G1319&gt;=$N$19,G1319&lt;=$O$19),AND(G1319&gt;=$P$19,G1319&lt;=$Q$19),AND(G1319&gt;=$R$19,G1319&lt;=$S$19),AND(G1319&gt;=$T$19,G1319&lt;=$U$19)),IF(COUNTIF(I955:I1318,"Plein traitement")=90,"Demi-traitement","Plein traitement"),IF(OR(AND(G1319&gt;=$D$8,G1319&lt;=$E$8),AND(G1319&gt;=$F$8,G1319&lt;=$G$8),AND(G1319&gt;=$H$8,G1319&lt;=$I$8),AND(G1319&gt;=$J$8,G1319&lt;=$K$8),AND(G1319&gt;=$L$8,G1319&lt;=$M$8),AND(G1319&gt;=$N$8,G1319&lt;=$O$8),AND(G1319&gt;=$P$8,G1319&lt;=$Q$8),AND(G1319&gt;=$R$8,G1319&lt;=$S$8),AND(G1319&gt;=$T$8,G1319&lt;=$U$8)),IF(COUNTIF($H$537:H1319,"CMO")&gt;90,"Demi-traitement","Plein traitement"),""))</f>
        <v/>
      </c>
    </row>
    <row r="1320" spans="7:9" x14ac:dyDescent="0.25">
      <c r="G1320" s="1">
        <v>43884</v>
      </c>
      <c r="H1320" t="str">
        <f t="shared" si="24"/>
        <v/>
      </c>
      <c r="I1320" s="2" t="str">
        <f>IF(OR(AND(G1320&gt;=$D$19,G1320&lt;=$E$19),AND(G1320&gt;=$F$19,G1320&lt;=$G$19),AND(G1320&gt;=$H$19,G1320&lt;=$I$19),AND(G1320&gt;=$J$19,G1320&lt;=$K$19),AND(G1320&gt;=$L$19,G1320&lt;=$M$19),AND(G1320&gt;=$N$19,G1320&lt;=$O$19),AND(G1320&gt;=$P$19,G1320&lt;=$Q$19),AND(G1320&gt;=$R$19,G1320&lt;=$S$19),AND(G1320&gt;=$T$19,G1320&lt;=$U$19)),IF(COUNTIF(I956:I1319,"Plein traitement")=90,"Demi-traitement","Plein traitement"),IF(OR(AND(G1320&gt;=$D$8,G1320&lt;=$E$8),AND(G1320&gt;=$F$8,G1320&lt;=$G$8),AND(G1320&gt;=$H$8,G1320&lt;=$I$8),AND(G1320&gt;=$J$8,G1320&lt;=$K$8),AND(G1320&gt;=$L$8,G1320&lt;=$M$8),AND(G1320&gt;=$N$8,G1320&lt;=$O$8),AND(G1320&gt;=$P$8,G1320&lt;=$Q$8),AND(G1320&gt;=$R$8,G1320&lt;=$S$8),AND(G1320&gt;=$T$8,G1320&lt;=$U$8)),IF(COUNTIF($H$537:H1320,"CMO")&gt;90,"Demi-traitement","Plein traitement"),""))</f>
        <v/>
      </c>
    </row>
    <row r="1321" spans="7:9" x14ac:dyDescent="0.25">
      <c r="G1321" s="1">
        <v>43885</v>
      </c>
      <c r="H1321" t="str">
        <f t="shared" si="24"/>
        <v/>
      </c>
      <c r="I1321" s="2" t="str">
        <f>IF(OR(AND(G1321&gt;=$D$19,G1321&lt;=$E$19),AND(G1321&gt;=$F$19,G1321&lt;=$G$19),AND(G1321&gt;=$H$19,G1321&lt;=$I$19),AND(G1321&gt;=$J$19,G1321&lt;=$K$19),AND(G1321&gt;=$L$19,G1321&lt;=$M$19),AND(G1321&gt;=$N$19,G1321&lt;=$O$19),AND(G1321&gt;=$P$19,G1321&lt;=$Q$19),AND(G1321&gt;=$R$19,G1321&lt;=$S$19),AND(G1321&gt;=$T$19,G1321&lt;=$U$19)),IF(COUNTIF(I957:I1320,"Plein traitement")=90,"Demi-traitement","Plein traitement"),IF(OR(AND(G1321&gt;=$D$8,G1321&lt;=$E$8),AND(G1321&gt;=$F$8,G1321&lt;=$G$8),AND(G1321&gt;=$H$8,G1321&lt;=$I$8),AND(G1321&gt;=$J$8,G1321&lt;=$K$8),AND(G1321&gt;=$L$8,G1321&lt;=$M$8),AND(G1321&gt;=$N$8,G1321&lt;=$O$8),AND(G1321&gt;=$P$8,G1321&lt;=$Q$8),AND(G1321&gt;=$R$8,G1321&lt;=$S$8),AND(G1321&gt;=$T$8,G1321&lt;=$U$8)),IF(COUNTIF($H$537:H1321,"CMO")&gt;90,"Demi-traitement","Plein traitement"),""))</f>
        <v/>
      </c>
    </row>
    <row r="1322" spans="7:9" x14ac:dyDescent="0.25">
      <c r="G1322" s="1">
        <v>43886</v>
      </c>
      <c r="H1322" t="str">
        <f t="shared" si="24"/>
        <v/>
      </c>
      <c r="I1322" s="2" t="str">
        <f>IF(OR(AND(G1322&gt;=$D$19,G1322&lt;=$E$19),AND(G1322&gt;=$F$19,G1322&lt;=$G$19),AND(G1322&gt;=$H$19,G1322&lt;=$I$19),AND(G1322&gt;=$J$19,G1322&lt;=$K$19),AND(G1322&gt;=$L$19,G1322&lt;=$M$19),AND(G1322&gt;=$N$19,G1322&lt;=$O$19),AND(G1322&gt;=$P$19,G1322&lt;=$Q$19),AND(G1322&gt;=$R$19,G1322&lt;=$S$19),AND(G1322&gt;=$T$19,G1322&lt;=$U$19)),IF(COUNTIF(I958:I1321,"Plein traitement")=90,"Demi-traitement","Plein traitement"),IF(OR(AND(G1322&gt;=$D$8,G1322&lt;=$E$8),AND(G1322&gt;=$F$8,G1322&lt;=$G$8),AND(G1322&gt;=$H$8,G1322&lt;=$I$8),AND(G1322&gt;=$J$8,G1322&lt;=$K$8),AND(G1322&gt;=$L$8,G1322&lt;=$M$8),AND(G1322&gt;=$N$8,G1322&lt;=$O$8),AND(G1322&gt;=$P$8,G1322&lt;=$Q$8),AND(G1322&gt;=$R$8,G1322&lt;=$S$8),AND(G1322&gt;=$T$8,G1322&lt;=$U$8)),IF(COUNTIF($H$537:H1322,"CMO")&gt;90,"Demi-traitement","Plein traitement"),""))</f>
        <v/>
      </c>
    </row>
    <row r="1323" spans="7:9" x14ac:dyDescent="0.25">
      <c r="G1323" s="1">
        <v>43887</v>
      </c>
      <c r="H1323" t="str">
        <f t="shared" si="24"/>
        <v/>
      </c>
      <c r="I1323" s="2" t="str">
        <f>IF(OR(AND(G1323&gt;=$D$19,G1323&lt;=$E$19),AND(G1323&gt;=$F$19,G1323&lt;=$G$19),AND(G1323&gt;=$H$19,G1323&lt;=$I$19),AND(G1323&gt;=$J$19,G1323&lt;=$K$19),AND(G1323&gt;=$L$19,G1323&lt;=$M$19),AND(G1323&gt;=$N$19,G1323&lt;=$O$19),AND(G1323&gt;=$P$19,G1323&lt;=$Q$19),AND(G1323&gt;=$R$19,G1323&lt;=$S$19),AND(G1323&gt;=$T$19,G1323&lt;=$U$19)),IF(COUNTIF(I959:I1322,"Plein traitement")=90,"Demi-traitement","Plein traitement"),IF(OR(AND(G1323&gt;=$D$8,G1323&lt;=$E$8),AND(G1323&gt;=$F$8,G1323&lt;=$G$8),AND(G1323&gt;=$H$8,G1323&lt;=$I$8),AND(G1323&gt;=$J$8,G1323&lt;=$K$8),AND(G1323&gt;=$L$8,G1323&lt;=$M$8),AND(G1323&gt;=$N$8,G1323&lt;=$O$8),AND(G1323&gt;=$P$8,G1323&lt;=$Q$8),AND(G1323&gt;=$R$8,G1323&lt;=$S$8),AND(G1323&gt;=$T$8,G1323&lt;=$U$8)),IF(COUNTIF($H$537:H1323,"CMO")&gt;90,"Demi-traitement","Plein traitement"),""))</f>
        <v/>
      </c>
    </row>
    <row r="1324" spans="7:9" x14ac:dyDescent="0.25">
      <c r="G1324" s="1">
        <v>43888</v>
      </c>
      <c r="H1324" t="str">
        <f t="shared" si="24"/>
        <v/>
      </c>
      <c r="I1324" s="2" t="str">
        <f>IF(OR(AND(G1324&gt;=$D$19,G1324&lt;=$E$19),AND(G1324&gt;=$F$19,G1324&lt;=$G$19),AND(G1324&gt;=$H$19,G1324&lt;=$I$19),AND(G1324&gt;=$J$19,G1324&lt;=$K$19),AND(G1324&gt;=$L$19,G1324&lt;=$M$19),AND(G1324&gt;=$N$19,G1324&lt;=$O$19),AND(G1324&gt;=$P$19,G1324&lt;=$Q$19),AND(G1324&gt;=$R$19,G1324&lt;=$S$19),AND(G1324&gt;=$T$19,G1324&lt;=$U$19)),IF(COUNTIF(I960:I1323,"Plein traitement")=90,"Demi-traitement","Plein traitement"),IF(OR(AND(G1324&gt;=$D$8,G1324&lt;=$E$8),AND(G1324&gt;=$F$8,G1324&lt;=$G$8),AND(G1324&gt;=$H$8,G1324&lt;=$I$8),AND(G1324&gt;=$J$8,G1324&lt;=$K$8),AND(G1324&gt;=$L$8,G1324&lt;=$M$8),AND(G1324&gt;=$N$8,G1324&lt;=$O$8),AND(G1324&gt;=$P$8,G1324&lt;=$Q$8),AND(G1324&gt;=$R$8,G1324&lt;=$S$8),AND(G1324&gt;=$T$8,G1324&lt;=$U$8)),IF(COUNTIF($H$537:H1324,"CMO")&gt;90,"Demi-traitement","Plein traitement"),""))</f>
        <v/>
      </c>
    </row>
    <row r="1325" spans="7:9" x14ac:dyDescent="0.25">
      <c r="G1325" s="1">
        <v>43889</v>
      </c>
      <c r="H1325" t="str">
        <f t="shared" si="24"/>
        <v/>
      </c>
      <c r="I1325" s="2" t="str">
        <f>IF(OR(AND(G1325&gt;=$D$19,G1325&lt;=$E$19),AND(G1325&gt;=$F$19,G1325&lt;=$G$19),AND(G1325&gt;=$H$19,G1325&lt;=$I$19),AND(G1325&gt;=$J$19,G1325&lt;=$K$19),AND(G1325&gt;=$L$19,G1325&lt;=$M$19),AND(G1325&gt;=$N$19,G1325&lt;=$O$19),AND(G1325&gt;=$P$19,G1325&lt;=$Q$19),AND(G1325&gt;=$R$19,G1325&lt;=$S$19),AND(G1325&gt;=$T$19,G1325&lt;=$U$19)),IF(COUNTIF(I961:I1324,"Plein traitement")=90,"Demi-traitement","Plein traitement"),IF(OR(AND(G1325&gt;=$D$8,G1325&lt;=$E$8),AND(G1325&gt;=$F$8,G1325&lt;=$G$8),AND(G1325&gt;=$H$8,G1325&lt;=$I$8),AND(G1325&gt;=$J$8,G1325&lt;=$K$8),AND(G1325&gt;=$L$8,G1325&lt;=$M$8),AND(G1325&gt;=$N$8,G1325&lt;=$O$8),AND(G1325&gt;=$P$8,G1325&lt;=$Q$8),AND(G1325&gt;=$R$8,G1325&lt;=$S$8),AND(G1325&gt;=$T$8,G1325&lt;=$U$8)),IF(COUNTIF($H$537:H1325,"CMO")&gt;90,"Demi-traitement","Plein traitement"),""))</f>
        <v/>
      </c>
    </row>
    <row r="1326" spans="7:9" x14ac:dyDescent="0.25">
      <c r="G1326" s="1">
        <v>43890</v>
      </c>
      <c r="H1326" t="str">
        <f t="shared" si="24"/>
        <v/>
      </c>
      <c r="I1326" s="2" t="str">
        <f>IF(OR(AND(G1326&gt;=$D$19,G1326&lt;=$E$19),AND(G1326&gt;=$F$19,G1326&lt;=$G$19),AND(G1326&gt;=$H$19,G1326&lt;=$I$19),AND(G1326&gt;=$J$19,G1326&lt;=$K$19),AND(G1326&gt;=$L$19,G1326&lt;=$M$19),AND(G1326&gt;=$N$19,G1326&lt;=$O$19),AND(G1326&gt;=$P$19,G1326&lt;=$Q$19),AND(G1326&gt;=$R$19,G1326&lt;=$S$19),AND(G1326&gt;=$T$19,G1326&lt;=$U$19)),IF(COUNTIF(I962:I1325,"Plein traitement")=90,"Demi-traitement","Plein traitement"),IF(OR(AND(G1326&gt;=$D$8,G1326&lt;=$E$8),AND(G1326&gt;=$F$8,G1326&lt;=$G$8),AND(G1326&gt;=$H$8,G1326&lt;=$I$8),AND(G1326&gt;=$J$8,G1326&lt;=$K$8),AND(G1326&gt;=$L$8,G1326&lt;=$M$8),AND(G1326&gt;=$N$8,G1326&lt;=$O$8),AND(G1326&gt;=$P$8,G1326&lt;=$Q$8),AND(G1326&gt;=$R$8,G1326&lt;=$S$8),AND(G1326&gt;=$T$8,G1326&lt;=$U$8)),IF(COUNTIF($H$537:H1326,"CMO")&gt;90,"Demi-traitement","Plein traitement"),""))</f>
        <v/>
      </c>
    </row>
    <row r="1327" spans="7:9" x14ac:dyDescent="0.25">
      <c r="G1327" s="1">
        <v>43891</v>
      </c>
      <c r="H1327" t="str">
        <f t="shared" si="24"/>
        <v/>
      </c>
      <c r="I1327" s="2" t="str">
        <f>IF(OR(AND(G1327&gt;=$D$19,G1327&lt;=$E$19),AND(G1327&gt;=$F$19,G1327&lt;=$G$19),AND(G1327&gt;=$H$19,G1327&lt;=$I$19),AND(G1327&gt;=$J$19,G1327&lt;=$K$19),AND(G1327&gt;=$L$19,G1327&lt;=$M$19),AND(G1327&gt;=$N$19,G1327&lt;=$O$19),AND(G1327&gt;=$P$19,G1327&lt;=$Q$19),AND(G1327&gt;=$R$19,G1327&lt;=$S$19),AND(G1327&gt;=$T$19,G1327&lt;=$U$19)),IF(COUNTIF(I963:I1326,"Plein traitement")=90,"Demi-traitement","Plein traitement"),IF(OR(AND(G1327&gt;=$D$8,G1327&lt;=$E$8),AND(G1327&gt;=$F$8,G1327&lt;=$G$8),AND(G1327&gt;=$H$8,G1327&lt;=$I$8),AND(G1327&gt;=$J$8,G1327&lt;=$K$8),AND(G1327&gt;=$L$8,G1327&lt;=$M$8),AND(G1327&gt;=$N$8,G1327&lt;=$O$8),AND(G1327&gt;=$P$8,G1327&lt;=$Q$8),AND(G1327&gt;=$R$8,G1327&lt;=$S$8),AND(G1327&gt;=$T$8,G1327&lt;=$U$8)),IF(COUNTIF($H$537:H1327,"CMO")&gt;90,"Demi-traitement","Plein traitement"),""))</f>
        <v/>
      </c>
    </row>
    <row r="1328" spans="7:9" x14ac:dyDescent="0.25">
      <c r="G1328" s="1">
        <v>43892</v>
      </c>
      <c r="H1328" t="str">
        <f t="shared" si="24"/>
        <v/>
      </c>
      <c r="I1328" s="2" t="str">
        <f>IF(OR(AND(G1328&gt;=$D$19,G1328&lt;=$E$19),AND(G1328&gt;=$F$19,G1328&lt;=$G$19),AND(G1328&gt;=$H$19,G1328&lt;=$I$19),AND(G1328&gt;=$J$19,G1328&lt;=$K$19),AND(G1328&gt;=$L$19,G1328&lt;=$M$19),AND(G1328&gt;=$N$19,G1328&lt;=$O$19),AND(G1328&gt;=$P$19,G1328&lt;=$Q$19),AND(G1328&gt;=$R$19,G1328&lt;=$S$19),AND(G1328&gt;=$T$19,G1328&lt;=$U$19)),IF(COUNTIF(I964:I1327,"Plein traitement")=90,"Demi-traitement","Plein traitement"),IF(OR(AND(G1328&gt;=$D$8,G1328&lt;=$E$8),AND(G1328&gt;=$F$8,G1328&lt;=$G$8),AND(G1328&gt;=$H$8,G1328&lt;=$I$8),AND(G1328&gt;=$J$8,G1328&lt;=$K$8),AND(G1328&gt;=$L$8,G1328&lt;=$M$8),AND(G1328&gt;=$N$8,G1328&lt;=$O$8),AND(G1328&gt;=$P$8,G1328&lt;=$Q$8),AND(G1328&gt;=$R$8,G1328&lt;=$S$8),AND(G1328&gt;=$T$8,G1328&lt;=$U$8)),IF(COUNTIF($H$537:H1328,"CMO")&gt;90,"Demi-traitement","Plein traitement"),""))</f>
        <v/>
      </c>
    </row>
    <row r="1329" spans="7:9" x14ac:dyDescent="0.25">
      <c r="G1329" s="1">
        <v>43893</v>
      </c>
      <c r="H1329" t="str">
        <f t="shared" si="24"/>
        <v/>
      </c>
      <c r="I1329" s="2" t="str">
        <f>IF(OR(AND(G1329&gt;=$D$19,G1329&lt;=$E$19),AND(G1329&gt;=$F$19,G1329&lt;=$G$19),AND(G1329&gt;=$H$19,G1329&lt;=$I$19),AND(G1329&gt;=$J$19,G1329&lt;=$K$19),AND(G1329&gt;=$L$19,G1329&lt;=$M$19),AND(G1329&gt;=$N$19,G1329&lt;=$O$19),AND(G1329&gt;=$P$19,G1329&lt;=$Q$19),AND(G1329&gt;=$R$19,G1329&lt;=$S$19),AND(G1329&gt;=$T$19,G1329&lt;=$U$19)),IF(COUNTIF(I965:I1328,"Plein traitement")=90,"Demi-traitement","Plein traitement"),IF(OR(AND(G1329&gt;=$D$8,G1329&lt;=$E$8),AND(G1329&gt;=$F$8,G1329&lt;=$G$8),AND(G1329&gt;=$H$8,G1329&lt;=$I$8),AND(G1329&gt;=$J$8,G1329&lt;=$K$8),AND(G1329&gt;=$L$8,G1329&lt;=$M$8),AND(G1329&gt;=$N$8,G1329&lt;=$O$8),AND(G1329&gt;=$P$8,G1329&lt;=$Q$8),AND(G1329&gt;=$R$8,G1329&lt;=$S$8),AND(G1329&gt;=$T$8,G1329&lt;=$U$8)),IF(COUNTIF($H$537:H1329,"CMO")&gt;90,"Demi-traitement","Plein traitement"),""))</f>
        <v/>
      </c>
    </row>
    <row r="1330" spans="7:9" x14ac:dyDescent="0.25">
      <c r="G1330" s="1">
        <v>43894</v>
      </c>
      <c r="H1330" t="str">
        <f t="shared" si="24"/>
        <v/>
      </c>
      <c r="I1330" s="2" t="str">
        <f>IF(OR(AND(G1330&gt;=$D$19,G1330&lt;=$E$19),AND(G1330&gt;=$F$19,G1330&lt;=$G$19),AND(G1330&gt;=$H$19,G1330&lt;=$I$19),AND(G1330&gt;=$J$19,G1330&lt;=$K$19),AND(G1330&gt;=$L$19,G1330&lt;=$M$19),AND(G1330&gt;=$N$19,G1330&lt;=$O$19),AND(G1330&gt;=$P$19,G1330&lt;=$Q$19),AND(G1330&gt;=$R$19,G1330&lt;=$S$19),AND(G1330&gt;=$T$19,G1330&lt;=$U$19)),IF(COUNTIF(I966:I1329,"Plein traitement")=90,"Demi-traitement","Plein traitement"),IF(OR(AND(G1330&gt;=$D$8,G1330&lt;=$E$8),AND(G1330&gt;=$F$8,G1330&lt;=$G$8),AND(G1330&gt;=$H$8,G1330&lt;=$I$8),AND(G1330&gt;=$J$8,G1330&lt;=$K$8),AND(G1330&gt;=$L$8,G1330&lt;=$M$8),AND(G1330&gt;=$N$8,G1330&lt;=$O$8),AND(G1330&gt;=$P$8,G1330&lt;=$Q$8),AND(G1330&gt;=$R$8,G1330&lt;=$S$8),AND(G1330&gt;=$T$8,G1330&lt;=$U$8)),IF(COUNTIF($H$537:H1330,"CMO")&gt;90,"Demi-traitement","Plein traitement"),""))</f>
        <v/>
      </c>
    </row>
    <row r="1331" spans="7:9" x14ac:dyDescent="0.25">
      <c r="G1331" s="1">
        <v>43895</v>
      </c>
      <c r="H1331" t="str">
        <f t="shared" si="24"/>
        <v/>
      </c>
      <c r="I1331" s="2" t="str">
        <f>IF(OR(AND(G1331&gt;=$D$19,G1331&lt;=$E$19),AND(G1331&gt;=$F$19,G1331&lt;=$G$19),AND(G1331&gt;=$H$19,G1331&lt;=$I$19),AND(G1331&gt;=$J$19,G1331&lt;=$K$19),AND(G1331&gt;=$L$19,G1331&lt;=$M$19),AND(G1331&gt;=$N$19,G1331&lt;=$O$19),AND(G1331&gt;=$P$19,G1331&lt;=$Q$19),AND(G1331&gt;=$R$19,G1331&lt;=$S$19),AND(G1331&gt;=$T$19,G1331&lt;=$U$19)),IF(COUNTIF(I967:I1330,"Plein traitement")=90,"Demi-traitement","Plein traitement"),IF(OR(AND(G1331&gt;=$D$8,G1331&lt;=$E$8),AND(G1331&gt;=$F$8,G1331&lt;=$G$8),AND(G1331&gt;=$H$8,G1331&lt;=$I$8),AND(G1331&gt;=$J$8,G1331&lt;=$K$8),AND(G1331&gt;=$L$8,G1331&lt;=$M$8),AND(G1331&gt;=$N$8,G1331&lt;=$O$8),AND(G1331&gt;=$P$8,G1331&lt;=$Q$8),AND(G1331&gt;=$R$8,G1331&lt;=$S$8),AND(G1331&gt;=$T$8,G1331&lt;=$U$8)),IF(COUNTIF($H$537:H1331,"CMO")&gt;90,"Demi-traitement","Plein traitement"),""))</f>
        <v/>
      </c>
    </row>
    <row r="1332" spans="7:9" x14ac:dyDescent="0.25">
      <c r="G1332" s="1">
        <v>43896</v>
      </c>
      <c r="H1332" t="str">
        <f t="shared" si="24"/>
        <v/>
      </c>
      <c r="I1332" s="2" t="str">
        <f>IF(OR(AND(G1332&gt;=$D$19,G1332&lt;=$E$19),AND(G1332&gt;=$F$19,G1332&lt;=$G$19),AND(G1332&gt;=$H$19,G1332&lt;=$I$19),AND(G1332&gt;=$J$19,G1332&lt;=$K$19),AND(G1332&gt;=$L$19,G1332&lt;=$M$19),AND(G1332&gt;=$N$19,G1332&lt;=$O$19),AND(G1332&gt;=$P$19,G1332&lt;=$Q$19),AND(G1332&gt;=$R$19,G1332&lt;=$S$19),AND(G1332&gt;=$T$19,G1332&lt;=$U$19)),IF(COUNTIF(I968:I1331,"Plein traitement")=90,"Demi-traitement","Plein traitement"),IF(OR(AND(G1332&gt;=$D$8,G1332&lt;=$E$8),AND(G1332&gt;=$F$8,G1332&lt;=$G$8),AND(G1332&gt;=$H$8,G1332&lt;=$I$8),AND(G1332&gt;=$J$8,G1332&lt;=$K$8),AND(G1332&gt;=$L$8,G1332&lt;=$M$8),AND(G1332&gt;=$N$8,G1332&lt;=$O$8),AND(G1332&gt;=$P$8,G1332&lt;=$Q$8),AND(G1332&gt;=$R$8,G1332&lt;=$S$8),AND(G1332&gt;=$T$8,G1332&lt;=$U$8)),IF(COUNTIF($H$537:H1332,"CMO")&gt;90,"Demi-traitement","Plein traitement"),""))</f>
        <v/>
      </c>
    </row>
    <row r="1333" spans="7:9" x14ac:dyDescent="0.25">
      <c r="G1333" s="1">
        <v>43897</v>
      </c>
      <c r="H1333" t="str">
        <f t="shared" ref="H1333:H1396" si="25">IF(OR(AND(G1333&gt;=$D$8,G1333&lt;=$E$8),AND(G1333&gt;=$F$8,G1333&lt;=$G$8),AND(G1333&gt;=$H$8,G1333&lt;=$I$8),AND(G1333&gt;=$J$8,G1333&lt;=$K$8),AND(G1333&gt;=$L$8,G1333&lt;=$M$8),AND(G1333&gt;=$N$8,G1333&lt;=$O$8),AND(G1333&gt;=$P$8,G1333&lt;=$Q$8),AND(G1333&gt;=$R$8,G1333&lt;=$S$8),AND(G1333&gt;=$T$8,G1333&lt;=$U$8)),"CMO","")</f>
        <v/>
      </c>
      <c r="I1333" s="2" t="str">
        <f>IF(OR(AND(G1333&gt;=$D$19,G1333&lt;=$E$19),AND(G1333&gt;=$F$19,G1333&lt;=$G$19),AND(G1333&gt;=$H$19,G1333&lt;=$I$19),AND(G1333&gt;=$J$19,G1333&lt;=$K$19),AND(G1333&gt;=$L$19,G1333&lt;=$M$19),AND(G1333&gt;=$N$19,G1333&lt;=$O$19),AND(G1333&gt;=$P$19,G1333&lt;=$Q$19),AND(G1333&gt;=$R$19,G1333&lt;=$S$19),AND(G1333&gt;=$T$19,G1333&lt;=$U$19)),IF(COUNTIF(I969:I1332,"Plein traitement")=90,"Demi-traitement","Plein traitement"),IF(OR(AND(G1333&gt;=$D$8,G1333&lt;=$E$8),AND(G1333&gt;=$F$8,G1333&lt;=$G$8),AND(G1333&gt;=$H$8,G1333&lt;=$I$8),AND(G1333&gt;=$J$8,G1333&lt;=$K$8),AND(G1333&gt;=$L$8,G1333&lt;=$M$8),AND(G1333&gt;=$N$8,G1333&lt;=$O$8),AND(G1333&gt;=$P$8,G1333&lt;=$Q$8),AND(G1333&gt;=$R$8,G1333&lt;=$S$8),AND(G1333&gt;=$T$8,G1333&lt;=$U$8)),IF(COUNTIF($H$537:H1333,"CMO")&gt;90,"Demi-traitement","Plein traitement"),""))</f>
        <v/>
      </c>
    </row>
    <row r="1334" spans="7:9" x14ac:dyDescent="0.25">
      <c r="G1334" s="1">
        <v>43898</v>
      </c>
      <c r="H1334" t="str">
        <f t="shared" si="25"/>
        <v/>
      </c>
      <c r="I1334" s="2" t="str">
        <f>IF(OR(AND(G1334&gt;=$D$19,G1334&lt;=$E$19),AND(G1334&gt;=$F$19,G1334&lt;=$G$19),AND(G1334&gt;=$H$19,G1334&lt;=$I$19),AND(G1334&gt;=$J$19,G1334&lt;=$K$19),AND(G1334&gt;=$L$19,G1334&lt;=$M$19),AND(G1334&gt;=$N$19,G1334&lt;=$O$19),AND(G1334&gt;=$P$19,G1334&lt;=$Q$19),AND(G1334&gt;=$R$19,G1334&lt;=$S$19),AND(G1334&gt;=$T$19,G1334&lt;=$U$19)),IF(COUNTIF(I970:I1333,"Plein traitement")=90,"Demi-traitement","Plein traitement"),IF(OR(AND(G1334&gt;=$D$8,G1334&lt;=$E$8),AND(G1334&gt;=$F$8,G1334&lt;=$G$8),AND(G1334&gt;=$H$8,G1334&lt;=$I$8),AND(G1334&gt;=$J$8,G1334&lt;=$K$8),AND(G1334&gt;=$L$8,G1334&lt;=$M$8),AND(G1334&gt;=$N$8,G1334&lt;=$O$8),AND(G1334&gt;=$P$8,G1334&lt;=$Q$8),AND(G1334&gt;=$R$8,G1334&lt;=$S$8),AND(G1334&gt;=$T$8,G1334&lt;=$U$8)),IF(COUNTIF($H$537:H1334,"CMO")&gt;90,"Demi-traitement","Plein traitement"),""))</f>
        <v/>
      </c>
    </row>
    <row r="1335" spans="7:9" x14ac:dyDescent="0.25">
      <c r="G1335" s="1">
        <v>43899</v>
      </c>
      <c r="H1335" t="str">
        <f t="shared" si="25"/>
        <v/>
      </c>
      <c r="I1335" s="2" t="str">
        <f>IF(OR(AND(G1335&gt;=$D$19,G1335&lt;=$E$19),AND(G1335&gt;=$F$19,G1335&lt;=$G$19),AND(G1335&gt;=$H$19,G1335&lt;=$I$19),AND(G1335&gt;=$J$19,G1335&lt;=$K$19),AND(G1335&gt;=$L$19,G1335&lt;=$M$19),AND(G1335&gt;=$N$19,G1335&lt;=$O$19),AND(G1335&gt;=$P$19,G1335&lt;=$Q$19),AND(G1335&gt;=$R$19,G1335&lt;=$S$19),AND(G1335&gt;=$T$19,G1335&lt;=$U$19)),IF(COUNTIF(I971:I1334,"Plein traitement")=90,"Demi-traitement","Plein traitement"),IF(OR(AND(G1335&gt;=$D$8,G1335&lt;=$E$8),AND(G1335&gt;=$F$8,G1335&lt;=$G$8),AND(G1335&gt;=$H$8,G1335&lt;=$I$8),AND(G1335&gt;=$J$8,G1335&lt;=$K$8),AND(G1335&gt;=$L$8,G1335&lt;=$M$8),AND(G1335&gt;=$N$8,G1335&lt;=$O$8),AND(G1335&gt;=$P$8,G1335&lt;=$Q$8),AND(G1335&gt;=$R$8,G1335&lt;=$S$8),AND(G1335&gt;=$T$8,G1335&lt;=$U$8)),IF(COUNTIF($H$537:H1335,"CMO")&gt;90,"Demi-traitement","Plein traitement"),""))</f>
        <v/>
      </c>
    </row>
    <row r="1336" spans="7:9" x14ac:dyDescent="0.25">
      <c r="G1336" s="1">
        <v>43900</v>
      </c>
      <c r="H1336" t="str">
        <f t="shared" si="25"/>
        <v/>
      </c>
      <c r="I1336" s="2" t="str">
        <f>IF(OR(AND(G1336&gt;=$D$19,G1336&lt;=$E$19),AND(G1336&gt;=$F$19,G1336&lt;=$G$19),AND(G1336&gt;=$H$19,G1336&lt;=$I$19),AND(G1336&gt;=$J$19,G1336&lt;=$K$19),AND(G1336&gt;=$L$19,G1336&lt;=$M$19),AND(G1336&gt;=$N$19,G1336&lt;=$O$19),AND(G1336&gt;=$P$19,G1336&lt;=$Q$19),AND(G1336&gt;=$R$19,G1336&lt;=$S$19),AND(G1336&gt;=$T$19,G1336&lt;=$U$19)),IF(COUNTIF(I972:I1335,"Plein traitement")=90,"Demi-traitement","Plein traitement"),IF(OR(AND(G1336&gt;=$D$8,G1336&lt;=$E$8),AND(G1336&gt;=$F$8,G1336&lt;=$G$8),AND(G1336&gt;=$H$8,G1336&lt;=$I$8),AND(G1336&gt;=$J$8,G1336&lt;=$K$8),AND(G1336&gt;=$L$8,G1336&lt;=$M$8),AND(G1336&gt;=$N$8,G1336&lt;=$O$8),AND(G1336&gt;=$P$8,G1336&lt;=$Q$8),AND(G1336&gt;=$R$8,G1336&lt;=$S$8),AND(G1336&gt;=$T$8,G1336&lt;=$U$8)),IF(COUNTIF($H$537:H1336,"CMO")&gt;90,"Demi-traitement","Plein traitement"),""))</f>
        <v/>
      </c>
    </row>
    <row r="1337" spans="7:9" x14ac:dyDescent="0.25">
      <c r="G1337" s="1">
        <v>43901</v>
      </c>
      <c r="H1337" t="str">
        <f t="shared" si="25"/>
        <v/>
      </c>
      <c r="I1337" s="2" t="str">
        <f>IF(OR(AND(G1337&gt;=$D$19,G1337&lt;=$E$19),AND(G1337&gt;=$F$19,G1337&lt;=$G$19),AND(G1337&gt;=$H$19,G1337&lt;=$I$19),AND(G1337&gt;=$J$19,G1337&lt;=$K$19),AND(G1337&gt;=$L$19,G1337&lt;=$M$19),AND(G1337&gt;=$N$19,G1337&lt;=$O$19),AND(G1337&gt;=$P$19,G1337&lt;=$Q$19),AND(G1337&gt;=$R$19,G1337&lt;=$S$19),AND(G1337&gt;=$T$19,G1337&lt;=$U$19)),IF(COUNTIF(I973:I1336,"Plein traitement")=90,"Demi-traitement","Plein traitement"),IF(OR(AND(G1337&gt;=$D$8,G1337&lt;=$E$8),AND(G1337&gt;=$F$8,G1337&lt;=$G$8),AND(G1337&gt;=$H$8,G1337&lt;=$I$8),AND(G1337&gt;=$J$8,G1337&lt;=$K$8),AND(G1337&gt;=$L$8,G1337&lt;=$M$8),AND(G1337&gt;=$N$8,G1337&lt;=$O$8),AND(G1337&gt;=$P$8,G1337&lt;=$Q$8),AND(G1337&gt;=$R$8,G1337&lt;=$S$8),AND(G1337&gt;=$T$8,G1337&lt;=$U$8)),IF(COUNTIF($H$537:H1337,"CMO")&gt;90,"Demi-traitement","Plein traitement"),""))</f>
        <v/>
      </c>
    </row>
    <row r="1338" spans="7:9" x14ac:dyDescent="0.25">
      <c r="G1338" s="1">
        <v>43902</v>
      </c>
      <c r="H1338" t="str">
        <f t="shared" si="25"/>
        <v/>
      </c>
      <c r="I1338" s="2" t="str">
        <f>IF(OR(AND(G1338&gt;=$D$19,G1338&lt;=$E$19),AND(G1338&gt;=$F$19,G1338&lt;=$G$19),AND(G1338&gt;=$H$19,G1338&lt;=$I$19),AND(G1338&gt;=$J$19,G1338&lt;=$K$19),AND(G1338&gt;=$L$19,G1338&lt;=$M$19),AND(G1338&gt;=$N$19,G1338&lt;=$O$19),AND(G1338&gt;=$P$19,G1338&lt;=$Q$19),AND(G1338&gt;=$R$19,G1338&lt;=$S$19),AND(G1338&gt;=$T$19,G1338&lt;=$U$19)),IF(COUNTIF(I974:I1337,"Plein traitement")=90,"Demi-traitement","Plein traitement"),IF(OR(AND(G1338&gt;=$D$8,G1338&lt;=$E$8),AND(G1338&gt;=$F$8,G1338&lt;=$G$8),AND(G1338&gt;=$H$8,G1338&lt;=$I$8),AND(G1338&gt;=$J$8,G1338&lt;=$K$8),AND(G1338&gt;=$L$8,G1338&lt;=$M$8),AND(G1338&gt;=$N$8,G1338&lt;=$O$8),AND(G1338&gt;=$P$8,G1338&lt;=$Q$8),AND(G1338&gt;=$R$8,G1338&lt;=$S$8),AND(G1338&gt;=$T$8,G1338&lt;=$U$8)),IF(COUNTIF($H$537:H1338,"CMO")&gt;90,"Demi-traitement","Plein traitement"),""))</f>
        <v/>
      </c>
    </row>
    <row r="1339" spans="7:9" x14ac:dyDescent="0.25">
      <c r="G1339" s="1">
        <v>43903</v>
      </c>
      <c r="H1339" t="str">
        <f t="shared" si="25"/>
        <v/>
      </c>
      <c r="I1339" s="2" t="str">
        <f>IF(OR(AND(G1339&gt;=$D$19,G1339&lt;=$E$19),AND(G1339&gt;=$F$19,G1339&lt;=$G$19),AND(G1339&gt;=$H$19,G1339&lt;=$I$19),AND(G1339&gt;=$J$19,G1339&lt;=$K$19),AND(G1339&gt;=$L$19,G1339&lt;=$M$19),AND(G1339&gt;=$N$19,G1339&lt;=$O$19),AND(G1339&gt;=$P$19,G1339&lt;=$Q$19),AND(G1339&gt;=$R$19,G1339&lt;=$S$19),AND(G1339&gt;=$T$19,G1339&lt;=$U$19)),IF(COUNTIF(I975:I1338,"Plein traitement")=90,"Demi-traitement","Plein traitement"),IF(OR(AND(G1339&gt;=$D$8,G1339&lt;=$E$8),AND(G1339&gt;=$F$8,G1339&lt;=$G$8),AND(G1339&gt;=$H$8,G1339&lt;=$I$8),AND(G1339&gt;=$J$8,G1339&lt;=$K$8),AND(G1339&gt;=$L$8,G1339&lt;=$M$8),AND(G1339&gt;=$N$8,G1339&lt;=$O$8),AND(G1339&gt;=$P$8,G1339&lt;=$Q$8),AND(G1339&gt;=$R$8,G1339&lt;=$S$8),AND(G1339&gt;=$T$8,G1339&lt;=$U$8)),IF(COUNTIF($H$537:H1339,"CMO")&gt;90,"Demi-traitement","Plein traitement"),""))</f>
        <v/>
      </c>
    </row>
    <row r="1340" spans="7:9" x14ac:dyDescent="0.25">
      <c r="G1340" s="1">
        <v>43904</v>
      </c>
      <c r="H1340" t="str">
        <f t="shared" si="25"/>
        <v/>
      </c>
      <c r="I1340" s="2" t="str">
        <f>IF(OR(AND(G1340&gt;=$D$19,G1340&lt;=$E$19),AND(G1340&gt;=$F$19,G1340&lt;=$G$19),AND(G1340&gt;=$H$19,G1340&lt;=$I$19),AND(G1340&gt;=$J$19,G1340&lt;=$K$19),AND(G1340&gt;=$L$19,G1340&lt;=$M$19),AND(G1340&gt;=$N$19,G1340&lt;=$O$19),AND(G1340&gt;=$P$19,G1340&lt;=$Q$19),AND(G1340&gt;=$R$19,G1340&lt;=$S$19),AND(G1340&gt;=$T$19,G1340&lt;=$U$19)),IF(COUNTIF(I976:I1339,"Plein traitement")=90,"Demi-traitement","Plein traitement"),IF(OR(AND(G1340&gt;=$D$8,G1340&lt;=$E$8),AND(G1340&gt;=$F$8,G1340&lt;=$G$8),AND(G1340&gt;=$H$8,G1340&lt;=$I$8),AND(G1340&gt;=$J$8,G1340&lt;=$K$8),AND(G1340&gt;=$L$8,G1340&lt;=$M$8),AND(G1340&gt;=$N$8,G1340&lt;=$O$8),AND(G1340&gt;=$P$8,G1340&lt;=$Q$8),AND(G1340&gt;=$R$8,G1340&lt;=$S$8),AND(G1340&gt;=$T$8,G1340&lt;=$U$8)),IF(COUNTIF($H$537:H1340,"CMO")&gt;90,"Demi-traitement","Plein traitement"),""))</f>
        <v/>
      </c>
    </row>
    <row r="1341" spans="7:9" x14ac:dyDescent="0.25">
      <c r="G1341" s="1">
        <v>43905</v>
      </c>
      <c r="H1341" t="str">
        <f t="shared" si="25"/>
        <v/>
      </c>
      <c r="I1341" s="2" t="str">
        <f>IF(OR(AND(G1341&gt;=$D$19,G1341&lt;=$E$19),AND(G1341&gt;=$F$19,G1341&lt;=$G$19),AND(G1341&gt;=$H$19,G1341&lt;=$I$19),AND(G1341&gt;=$J$19,G1341&lt;=$K$19),AND(G1341&gt;=$L$19,G1341&lt;=$M$19),AND(G1341&gt;=$N$19,G1341&lt;=$O$19),AND(G1341&gt;=$P$19,G1341&lt;=$Q$19),AND(G1341&gt;=$R$19,G1341&lt;=$S$19),AND(G1341&gt;=$T$19,G1341&lt;=$U$19)),IF(COUNTIF(I977:I1340,"Plein traitement")=90,"Demi-traitement","Plein traitement"),IF(OR(AND(G1341&gt;=$D$8,G1341&lt;=$E$8),AND(G1341&gt;=$F$8,G1341&lt;=$G$8),AND(G1341&gt;=$H$8,G1341&lt;=$I$8),AND(G1341&gt;=$J$8,G1341&lt;=$K$8),AND(G1341&gt;=$L$8,G1341&lt;=$M$8),AND(G1341&gt;=$N$8,G1341&lt;=$O$8),AND(G1341&gt;=$P$8,G1341&lt;=$Q$8),AND(G1341&gt;=$R$8,G1341&lt;=$S$8),AND(G1341&gt;=$T$8,G1341&lt;=$U$8)),IF(COUNTIF($H$537:H1341,"CMO")&gt;90,"Demi-traitement","Plein traitement"),""))</f>
        <v/>
      </c>
    </row>
    <row r="1342" spans="7:9" x14ac:dyDescent="0.25">
      <c r="G1342" s="1">
        <v>43906</v>
      </c>
      <c r="H1342" t="str">
        <f t="shared" si="25"/>
        <v/>
      </c>
      <c r="I1342" s="2" t="str">
        <f>IF(OR(AND(G1342&gt;=$D$19,G1342&lt;=$E$19),AND(G1342&gt;=$F$19,G1342&lt;=$G$19),AND(G1342&gt;=$H$19,G1342&lt;=$I$19),AND(G1342&gt;=$J$19,G1342&lt;=$K$19),AND(G1342&gt;=$L$19,G1342&lt;=$M$19),AND(G1342&gt;=$N$19,G1342&lt;=$O$19),AND(G1342&gt;=$P$19,G1342&lt;=$Q$19),AND(G1342&gt;=$R$19,G1342&lt;=$S$19),AND(G1342&gt;=$T$19,G1342&lt;=$U$19)),IF(COUNTIF(I978:I1341,"Plein traitement")=90,"Demi-traitement","Plein traitement"),IF(OR(AND(G1342&gt;=$D$8,G1342&lt;=$E$8),AND(G1342&gt;=$F$8,G1342&lt;=$G$8),AND(G1342&gt;=$H$8,G1342&lt;=$I$8),AND(G1342&gt;=$J$8,G1342&lt;=$K$8),AND(G1342&gt;=$L$8,G1342&lt;=$M$8),AND(G1342&gt;=$N$8,G1342&lt;=$O$8),AND(G1342&gt;=$P$8,G1342&lt;=$Q$8),AND(G1342&gt;=$R$8,G1342&lt;=$S$8),AND(G1342&gt;=$T$8,G1342&lt;=$U$8)),IF(COUNTIF($H$537:H1342,"CMO")&gt;90,"Demi-traitement","Plein traitement"),""))</f>
        <v/>
      </c>
    </row>
    <row r="1343" spans="7:9" x14ac:dyDescent="0.25">
      <c r="G1343" s="1">
        <v>43907</v>
      </c>
      <c r="H1343" t="str">
        <f t="shared" si="25"/>
        <v/>
      </c>
      <c r="I1343" s="2" t="str">
        <f>IF(OR(AND(G1343&gt;=$D$19,G1343&lt;=$E$19),AND(G1343&gt;=$F$19,G1343&lt;=$G$19),AND(G1343&gt;=$H$19,G1343&lt;=$I$19),AND(G1343&gt;=$J$19,G1343&lt;=$K$19),AND(G1343&gt;=$L$19,G1343&lt;=$M$19),AND(G1343&gt;=$N$19,G1343&lt;=$O$19),AND(G1343&gt;=$P$19,G1343&lt;=$Q$19),AND(G1343&gt;=$R$19,G1343&lt;=$S$19),AND(G1343&gt;=$T$19,G1343&lt;=$U$19)),IF(COUNTIF(I979:I1342,"Plein traitement")=90,"Demi-traitement","Plein traitement"),IF(OR(AND(G1343&gt;=$D$8,G1343&lt;=$E$8),AND(G1343&gt;=$F$8,G1343&lt;=$G$8),AND(G1343&gt;=$H$8,G1343&lt;=$I$8),AND(G1343&gt;=$J$8,G1343&lt;=$K$8),AND(G1343&gt;=$L$8,G1343&lt;=$M$8),AND(G1343&gt;=$N$8,G1343&lt;=$O$8),AND(G1343&gt;=$P$8,G1343&lt;=$Q$8),AND(G1343&gt;=$R$8,G1343&lt;=$S$8),AND(G1343&gt;=$T$8,G1343&lt;=$U$8)),IF(COUNTIF($H$537:H1343,"CMO")&gt;90,"Demi-traitement","Plein traitement"),""))</f>
        <v/>
      </c>
    </row>
    <row r="1344" spans="7:9" x14ac:dyDescent="0.25">
      <c r="G1344" s="1">
        <v>43908</v>
      </c>
      <c r="H1344" t="str">
        <f t="shared" si="25"/>
        <v/>
      </c>
      <c r="I1344" s="2" t="str">
        <f>IF(OR(AND(G1344&gt;=$D$19,G1344&lt;=$E$19),AND(G1344&gt;=$F$19,G1344&lt;=$G$19),AND(G1344&gt;=$H$19,G1344&lt;=$I$19),AND(G1344&gt;=$J$19,G1344&lt;=$K$19),AND(G1344&gt;=$L$19,G1344&lt;=$M$19),AND(G1344&gt;=$N$19,G1344&lt;=$O$19),AND(G1344&gt;=$P$19,G1344&lt;=$Q$19),AND(G1344&gt;=$R$19,G1344&lt;=$S$19),AND(G1344&gt;=$T$19,G1344&lt;=$U$19)),IF(COUNTIF(I980:I1343,"Plein traitement")=90,"Demi-traitement","Plein traitement"),IF(OR(AND(G1344&gt;=$D$8,G1344&lt;=$E$8),AND(G1344&gt;=$F$8,G1344&lt;=$G$8),AND(G1344&gt;=$H$8,G1344&lt;=$I$8),AND(G1344&gt;=$J$8,G1344&lt;=$K$8),AND(G1344&gt;=$L$8,G1344&lt;=$M$8),AND(G1344&gt;=$N$8,G1344&lt;=$O$8),AND(G1344&gt;=$P$8,G1344&lt;=$Q$8),AND(G1344&gt;=$R$8,G1344&lt;=$S$8),AND(G1344&gt;=$T$8,G1344&lt;=$U$8)),IF(COUNTIF($H$537:H1344,"CMO")&gt;90,"Demi-traitement","Plein traitement"),""))</f>
        <v/>
      </c>
    </row>
    <row r="1345" spans="7:9" x14ac:dyDescent="0.25">
      <c r="G1345" s="1">
        <v>43909</v>
      </c>
      <c r="H1345" t="str">
        <f t="shared" si="25"/>
        <v/>
      </c>
      <c r="I1345" s="2" t="str">
        <f>IF(OR(AND(G1345&gt;=$D$19,G1345&lt;=$E$19),AND(G1345&gt;=$F$19,G1345&lt;=$G$19),AND(G1345&gt;=$H$19,G1345&lt;=$I$19),AND(G1345&gt;=$J$19,G1345&lt;=$K$19),AND(G1345&gt;=$L$19,G1345&lt;=$M$19),AND(G1345&gt;=$N$19,G1345&lt;=$O$19),AND(G1345&gt;=$P$19,G1345&lt;=$Q$19),AND(G1345&gt;=$R$19,G1345&lt;=$S$19),AND(G1345&gt;=$T$19,G1345&lt;=$U$19)),IF(COUNTIF(I981:I1344,"Plein traitement")=90,"Demi-traitement","Plein traitement"),IF(OR(AND(G1345&gt;=$D$8,G1345&lt;=$E$8),AND(G1345&gt;=$F$8,G1345&lt;=$G$8),AND(G1345&gt;=$H$8,G1345&lt;=$I$8),AND(G1345&gt;=$J$8,G1345&lt;=$K$8),AND(G1345&gt;=$L$8,G1345&lt;=$M$8),AND(G1345&gt;=$N$8,G1345&lt;=$O$8),AND(G1345&gt;=$P$8,G1345&lt;=$Q$8),AND(G1345&gt;=$R$8,G1345&lt;=$S$8),AND(G1345&gt;=$T$8,G1345&lt;=$U$8)),IF(COUNTIF($H$537:H1345,"CMO")&gt;90,"Demi-traitement","Plein traitement"),""))</f>
        <v/>
      </c>
    </row>
    <row r="1346" spans="7:9" x14ac:dyDescent="0.25">
      <c r="G1346" s="1">
        <v>43910</v>
      </c>
      <c r="H1346" t="str">
        <f t="shared" si="25"/>
        <v/>
      </c>
      <c r="I1346" s="2" t="str">
        <f>IF(OR(AND(G1346&gt;=$D$19,G1346&lt;=$E$19),AND(G1346&gt;=$F$19,G1346&lt;=$G$19),AND(G1346&gt;=$H$19,G1346&lt;=$I$19),AND(G1346&gt;=$J$19,G1346&lt;=$K$19),AND(G1346&gt;=$L$19,G1346&lt;=$M$19),AND(G1346&gt;=$N$19,G1346&lt;=$O$19),AND(G1346&gt;=$P$19,G1346&lt;=$Q$19),AND(G1346&gt;=$R$19,G1346&lt;=$S$19),AND(G1346&gt;=$T$19,G1346&lt;=$U$19)),IF(COUNTIF(I982:I1345,"Plein traitement")=90,"Demi-traitement","Plein traitement"),IF(OR(AND(G1346&gt;=$D$8,G1346&lt;=$E$8),AND(G1346&gt;=$F$8,G1346&lt;=$G$8),AND(G1346&gt;=$H$8,G1346&lt;=$I$8),AND(G1346&gt;=$J$8,G1346&lt;=$K$8),AND(G1346&gt;=$L$8,G1346&lt;=$M$8),AND(G1346&gt;=$N$8,G1346&lt;=$O$8),AND(G1346&gt;=$P$8,G1346&lt;=$Q$8),AND(G1346&gt;=$R$8,G1346&lt;=$S$8),AND(G1346&gt;=$T$8,G1346&lt;=$U$8)),IF(COUNTIF($H$537:H1346,"CMO")&gt;90,"Demi-traitement","Plein traitement"),""))</f>
        <v/>
      </c>
    </row>
    <row r="1347" spans="7:9" x14ac:dyDescent="0.25">
      <c r="G1347" s="1">
        <v>43911</v>
      </c>
      <c r="H1347" t="str">
        <f t="shared" si="25"/>
        <v/>
      </c>
      <c r="I1347" s="2" t="str">
        <f>IF(OR(AND(G1347&gt;=$D$19,G1347&lt;=$E$19),AND(G1347&gt;=$F$19,G1347&lt;=$G$19),AND(G1347&gt;=$H$19,G1347&lt;=$I$19),AND(G1347&gt;=$J$19,G1347&lt;=$K$19),AND(G1347&gt;=$L$19,G1347&lt;=$M$19),AND(G1347&gt;=$N$19,G1347&lt;=$O$19),AND(G1347&gt;=$P$19,G1347&lt;=$Q$19),AND(G1347&gt;=$R$19,G1347&lt;=$S$19),AND(G1347&gt;=$T$19,G1347&lt;=$U$19)),IF(COUNTIF(I983:I1346,"Plein traitement")=90,"Demi-traitement","Plein traitement"),IF(OR(AND(G1347&gt;=$D$8,G1347&lt;=$E$8),AND(G1347&gt;=$F$8,G1347&lt;=$G$8),AND(G1347&gt;=$H$8,G1347&lt;=$I$8),AND(G1347&gt;=$J$8,G1347&lt;=$K$8),AND(G1347&gt;=$L$8,G1347&lt;=$M$8),AND(G1347&gt;=$N$8,G1347&lt;=$O$8),AND(G1347&gt;=$P$8,G1347&lt;=$Q$8),AND(G1347&gt;=$R$8,G1347&lt;=$S$8),AND(G1347&gt;=$T$8,G1347&lt;=$U$8)),IF(COUNTIF($H$537:H1347,"CMO")&gt;90,"Demi-traitement","Plein traitement"),""))</f>
        <v/>
      </c>
    </row>
    <row r="1348" spans="7:9" x14ac:dyDescent="0.25">
      <c r="G1348" s="1">
        <v>43912</v>
      </c>
      <c r="H1348" t="str">
        <f t="shared" si="25"/>
        <v/>
      </c>
      <c r="I1348" s="2" t="str">
        <f>IF(OR(AND(G1348&gt;=$D$19,G1348&lt;=$E$19),AND(G1348&gt;=$F$19,G1348&lt;=$G$19),AND(G1348&gt;=$H$19,G1348&lt;=$I$19),AND(G1348&gt;=$J$19,G1348&lt;=$K$19),AND(G1348&gt;=$L$19,G1348&lt;=$M$19),AND(G1348&gt;=$N$19,G1348&lt;=$O$19),AND(G1348&gt;=$P$19,G1348&lt;=$Q$19),AND(G1348&gt;=$R$19,G1348&lt;=$S$19),AND(G1348&gt;=$T$19,G1348&lt;=$U$19)),IF(COUNTIF(I984:I1347,"Plein traitement")=90,"Demi-traitement","Plein traitement"),IF(OR(AND(G1348&gt;=$D$8,G1348&lt;=$E$8),AND(G1348&gt;=$F$8,G1348&lt;=$G$8),AND(G1348&gt;=$H$8,G1348&lt;=$I$8),AND(G1348&gt;=$J$8,G1348&lt;=$K$8),AND(G1348&gt;=$L$8,G1348&lt;=$M$8),AND(G1348&gt;=$N$8,G1348&lt;=$O$8),AND(G1348&gt;=$P$8,G1348&lt;=$Q$8),AND(G1348&gt;=$R$8,G1348&lt;=$S$8),AND(G1348&gt;=$T$8,G1348&lt;=$U$8)),IF(COUNTIF($H$537:H1348,"CMO")&gt;90,"Demi-traitement","Plein traitement"),""))</f>
        <v/>
      </c>
    </row>
    <row r="1349" spans="7:9" x14ac:dyDescent="0.25">
      <c r="G1349" s="1">
        <v>43913</v>
      </c>
      <c r="H1349" t="str">
        <f t="shared" si="25"/>
        <v/>
      </c>
      <c r="I1349" s="2" t="str">
        <f>IF(OR(AND(G1349&gt;=$D$19,G1349&lt;=$E$19),AND(G1349&gt;=$F$19,G1349&lt;=$G$19),AND(G1349&gt;=$H$19,G1349&lt;=$I$19),AND(G1349&gt;=$J$19,G1349&lt;=$K$19),AND(G1349&gt;=$L$19,G1349&lt;=$M$19),AND(G1349&gt;=$N$19,G1349&lt;=$O$19),AND(G1349&gt;=$P$19,G1349&lt;=$Q$19),AND(G1349&gt;=$R$19,G1349&lt;=$S$19),AND(G1349&gt;=$T$19,G1349&lt;=$U$19)),IF(COUNTIF(I985:I1348,"Plein traitement")=90,"Demi-traitement","Plein traitement"),IF(OR(AND(G1349&gt;=$D$8,G1349&lt;=$E$8),AND(G1349&gt;=$F$8,G1349&lt;=$G$8),AND(G1349&gt;=$H$8,G1349&lt;=$I$8),AND(G1349&gt;=$J$8,G1349&lt;=$K$8),AND(G1349&gt;=$L$8,G1349&lt;=$M$8),AND(G1349&gt;=$N$8,G1349&lt;=$O$8),AND(G1349&gt;=$P$8,G1349&lt;=$Q$8),AND(G1349&gt;=$R$8,G1349&lt;=$S$8),AND(G1349&gt;=$T$8,G1349&lt;=$U$8)),IF(COUNTIF($H$537:H1349,"CMO")&gt;90,"Demi-traitement","Plein traitement"),""))</f>
        <v/>
      </c>
    </row>
    <row r="1350" spans="7:9" x14ac:dyDescent="0.25">
      <c r="G1350" s="1">
        <v>43914</v>
      </c>
      <c r="H1350" t="str">
        <f t="shared" si="25"/>
        <v/>
      </c>
      <c r="I1350" s="2" t="str">
        <f>IF(OR(AND(G1350&gt;=$D$19,G1350&lt;=$E$19),AND(G1350&gt;=$F$19,G1350&lt;=$G$19),AND(G1350&gt;=$H$19,G1350&lt;=$I$19),AND(G1350&gt;=$J$19,G1350&lt;=$K$19),AND(G1350&gt;=$L$19,G1350&lt;=$M$19),AND(G1350&gt;=$N$19,G1350&lt;=$O$19),AND(G1350&gt;=$P$19,G1350&lt;=$Q$19),AND(G1350&gt;=$R$19,G1350&lt;=$S$19),AND(G1350&gt;=$T$19,G1350&lt;=$U$19)),IF(COUNTIF(I986:I1349,"Plein traitement")=90,"Demi-traitement","Plein traitement"),IF(OR(AND(G1350&gt;=$D$8,G1350&lt;=$E$8),AND(G1350&gt;=$F$8,G1350&lt;=$G$8),AND(G1350&gt;=$H$8,G1350&lt;=$I$8),AND(G1350&gt;=$J$8,G1350&lt;=$K$8),AND(G1350&gt;=$L$8,G1350&lt;=$M$8),AND(G1350&gt;=$N$8,G1350&lt;=$O$8),AND(G1350&gt;=$P$8,G1350&lt;=$Q$8),AND(G1350&gt;=$R$8,G1350&lt;=$S$8),AND(G1350&gt;=$T$8,G1350&lt;=$U$8)),IF(COUNTIF($H$537:H1350,"CMO")&gt;90,"Demi-traitement","Plein traitement"),""))</f>
        <v/>
      </c>
    </row>
    <row r="1351" spans="7:9" x14ac:dyDescent="0.25">
      <c r="G1351" s="1">
        <v>43915</v>
      </c>
      <c r="H1351" t="str">
        <f t="shared" si="25"/>
        <v/>
      </c>
      <c r="I1351" s="2" t="str">
        <f>IF(OR(AND(G1351&gt;=$D$19,G1351&lt;=$E$19),AND(G1351&gt;=$F$19,G1351&lt;=$G$19),AND(G1351&gt;=$H$19,G1351&lt;=$I$19),AND(G1351&gt;=$J$19,G1351&lt;=$K$19),AND(G1351&gt;=$L$19,G1351&lt;=$M$19),AND(G1351&gt;=$N$19,G1351&lt;=$O$19),AND(G1351&gt;=$P$19,G1351&lt;=$Q$19),AND(G1351&gt;=$R$19,G1351&lt;=$S$19),AND(G1351&gt;=$T$19,G1351&lt;=$U$19)),IF(COUNTIF(I987:I1350,"Plein traitement")=90,"Demi-traitement","Plein traitement"),IF(OR(AND(G1351&gt;=$D$8,G1351&lt;=$E$8),AND(G1351&gt;=$F$8,G1351&lt;=$G$8),AND(G1351&gt;=$H$8,G1351&lt;=$I$8),AND(G1351&gt;=$J$8,G1351&lt;=$K$8),AND(G1351&gt;=$L$8,G1351&lt;=$M$8),AND(G1351&gt;=$N$8,G1351&lt;=$O$8),AND(G1351&gt;=$P$8,G1351&lt;=$Q$8),AND(G1351&gt;=$R$8,G1351&lt;=$S$8),AND(G1351&gt;=$T$8,G1351&lt;=$U$8)),IF(COUNTIF($H$537:H1351,"CMO")&gt;90,"Demi-traitement","Plein traitement"),""))</f>
        <v/>
      </c>
    </row>
    <row r="1352" spans="7:9" x14ac:dyDescent="0.25">
      <c r="G1352" s="1">
        <v>43916</v>
      </c>
      <c r="H1352" t="str">
        <f t="shared" si="25"/>
        <v/>
      </c>
      <c r="I1352" s="2" t="str">
        <f>IF(OR(AND(G1352&gt;=$D$19,G1352&lt;=$E$19),AND(G1352&gt;=$F$19,G1352&lt;=$G$19),AND(G1352&gt;=$H$19,G1352&lt;=$I$19),AND(G1352&gt;=$J$19,G1352&lt;=$K$19),AND(G1352&gt;=$L$19,G1352&lt;=$M$19),AND(G1352&gt;=$N$19,G1352&lt;=$O$19),AND(G1352&gt;=$P$19,G1352&lt;=$Q$19),AND(G1352&gt;=$R$19,G1352&lt;=$S$19),AND(G1352&gt;=$T$19,G1352&lt;=$U$19)),IF(COUNTIF(I988:I1351,"Plein traitement")=90,"Demi-traitement","Plein traitement"),IF(OR(AND(G1352&gt;=$D$8,G1352&lt;=$E$8),AND(G1352&gt;=$F$8,G1352&lt;=$G$8),AND(G1352&gt;=$H$8,G1352&lt;=$I$8),AND(G1352&gt;=$J$8,G1352&lt;=$K$8),AND(G1352&gt;=$L$8,G1352&lt;=$M$8),AND(G1352&gt;=$N$8,G1352&lt;=$O$8),AND(G1352&gt;=$P$8,G1352&lt;=$Q$8),AND(G1352&gt;=$R$8,G1352&lt;=$S$8),AND(G1352&gt;=$T$8,G1352&lt;=$U$8)),IF(COUNTIF($H$537:H1352,"CMO")&gt;90,"Demi-traitement","Plein traitement"),""))</f>
        <v/>
      </c>
    </row>
    <row r="1353" spans="7:9" x14ac:dyDescent="0.25">
      <c r="G1353" s="1">
        <v>43917</v>
      </c>
      <c r="H1353" t="str">
        <f t="shared" si="25"/>
        <v/>
      </c>
      <c r="I1353" s="2" t="str">
        <f>IF(OR(AND(G1353&gt;=$D$19,G1353&lt;=$E$19),AND(G1353&gt;=$F$19,G1353&lt;=$G$19),AND(G1353&gt;=$H$19,G1353&lt;=$I$19),AND(G1353&gt;=$J$19,G1353&lt;=$K$19),AND(G1353&gt;=$L$19,G1353&lt;=$M$19),AND(G1353&gt;=$N$19,G1353&lt;=$O$19),AND(G1353&gt;=$P$19,G1353&lt;=$Q$19),AND(G1353&gt;=$R$19,G1353&lt;=$S$19),AND(G1353&gt;=$T$19,G1353&lt;=$U$19)),IF(COUNTIF(I989:I1352,"Plein traitement")=90,"Demi-traitement","Plein traitement"),IF(OR(AND(G1353&gt;=$D$8,G1353&lt;=$E$8),AND(G1353&gt;=$F$8,G1353&lt;=$G$8),AND(G1353&gt;=$H$8,G1353&lt;=$I$8),AND(G1353&gt;=$J$8,G1353&lt;=$K$8),AND(G1353&gt;=$L$8,G1353&lt;=$M$8),AND(G1353&gt;=$N$8,G1353&lt;=$O$8),AND(G1353&gt;=$P$8,G1353&lt;=$Q$8),AND(G1353&gt;=$R$8,G1353&lt;=$S$8),AND(G1353&gt;=$T$8,G1353&lt;=$U$8)),IF(COUNTIF($H$537:H1353,"CMO")&gt;90,"Demi-traitement","Plein traitement"),""))</f>
        <v/>
      </c>
    </row>
    <row r="1354" spans="7:9" x14ac:dyDescent="0.25">
      <c r="G1354" s="1">
        <v>43918</v>
      </c>
      <c r="H1354" t="str">
        <f t="shared" si="25"/>
        <v/>
      </c>
      <c r="I1354" s="2" t="str">
        <f>IF(OR(AND(G1354&gt;=$D$19,G1354&lt;=$E$19),AND(G1354&gt;=$F$19,G1354&lt;=$G$19),AND(G1354&gt;=$H$19,G1354&lt;=$I$19),AND(G1354&gt;=$J$19,G1354&lt;=$K$19),AND(G1354&gt;=$L$19,G1354&lt;=$M$19),AND(G1354&gt;=$N$19,G1354&lt;=$O$19),AND(G1354&gt;=$P$19,G1354&lt;=$Q$19),AND(G1354&gt;=$R$19,G1354&lt;=$S$19),AND(G1354&gt;=$T$19,G1354&lt;=$U$19)),IF(COUNTIF(I990:I1353,"Plein traitement")=90,"Demi-traitement","Plein traitement"),IF(OR(AND(G1354&gt;=$D$8,G1354&lt;=$E$8),AND(G1354&gt;=$F$8,G1354&lt;=$G$8),AND(G1354&gt;=$H$8,G1354&lt;=$I$8),AND(G1354&gt;=$J$8,G1354&lt;=$K$8),AND(G1354&gt;=$L$8,G1354&lt;=$M$8),AND(G1354&gt;=$N$8,G1354&lt;=$O$8),AND(G1354&gt;=$P$8,G1354&lt;=$Q$8),AND(G1354&gt;=$R$8,G1354&lt;=$S$8),AND(G1354&gt;=$T$8,G1354&lt;=$U$8)),IF(COUNTIF($H$537:H1354,"CMO")&gt;90,"Demi-traitement","Plein traitement"),""))</f>
        <v/>
      </c>
    </row>
    <row r="1355" spans="7:9" x14ac:dyDescent="0.25">
      <c r="G1355" s="1">
        <v>43919</v>
      </c>
      <c r="H1355" t="str">
        <f t="shared" si="25"/>
        <v/>
      </c>
      <c r="I1355" s="2" t="str">
        <f>IF(OR(AND(G1355&gt;=$D$19,G1355&lt;=$E$19),AND(G1355&gt;=$F$19,G1355&lt;=$G$19),AND(G1355&gt;=$H$19,G1355&lt;=$I$19),AND(G1355&gt;=$J$19,G1355&lt;=$K$19),AND(G1355&gt;=$L$19,G1355&lt;=$M$19),AND(G1355&gt;=$N$19,G1355&lt;=$O$19),AND(G1355&gt;=$P$19,G1355&lt;=$Q$19),AND(G1355&gt;=$R$19,G1355&lt;=$S$19),AND(G1355&gt;=$T$19,G1355&lt;=$U$19)),IF(COUNTIF(I991:I1354,"Plein traitement")=90,"Demi-traitement","Plein traitement"),IF(OR(AND(G1355&gt;=$D$8,G1355&lt;=$E$8),AND(G1355&gt;=$F$8,G1355&lt;=$G$8),AND(G1355&gt;=$H$8,G1355&lt;=$I$8),AND(G1355&gt;=$J$8,G1355&lt;=$K$8),AND(G1355&gt;=$L$8,G1355&lt;=$M$8),AND(G1355&gt;=$N$8,G1355&lt;=$O$8),AND(G1355&gt;=$P$8,G1355&lt;=$Q$8),AND(G1355&gt;=$R$8,G1355&lt;=$S$8),AND(G1355&gt;=$T$8,G1355&lt;=$U$8)),IF(COUNTIF($H$537:H1355,"CMO")&gt;90,"Demi-traitement","Plein traitement"),""))</f>
        <v/>
      </c>
    </row>
    <row r="1356" spans="7:9" x14ac:dyDescent="0.25">
      <c r="G1356" s="1">
        <v>43920</v>
      </c>
      <c r="H1356" t="str">
        <f t="shared" si="25"/>
        <v/>
      </c>
      <c r="I1356" s="2" t="str">
        <f>IF(OR(AND(G1356&gt;=$D$19,G1356&lt;=$E$19),AND(G1356&gt;=$F$19,G1356&lt;=$G$19),AND(G1356&gt;=$H$19,G1356&lt;=$I$19),AND(G1356&gt;=$J$19,G1356&lt;=$K$19),AND(G1356&gt;=$L$19,G1356&lt;=$M$19),AND(G1356&gt;=$N$19,G1356&lt;=$O$19),AND(G1356&gt;=$P$19,G1356&lt;=$Q$19),AND(G1356&gt;=$R$19,G1356&lt;=$S$19),AND(G1356&gt;=$T$19,G1356&lt;=$U$19)),IF(COUNTIF(I992:I1355,"Plein traitement")=90,"Demi-traitement","Plein traitement"),IF(OR(AND(G1356&gt;=$D$8,G1356&lt;=$E$8),AND(G1356&gt;=$F$8,G1356&lt;=$G$8),AND(G1356&gt;=$H$8,G1356&lt;=$I$8),AND(G1356&gt;=$J$8,G1356&lt;=$K$8),AND(G1356&gt;=$L$8,G1356&lt;=$M$8),AND(G1356&gt;=$N$8,G1356&lt;=$O$8),AND(G1356&gt;=$P$8,G1356&lt;=$Q$8),AND(G1356&gt;=$R$8,G1356&lt;=$S$8),AND(G1356&gt;=$T$8,G1356&lt;=$U$8)),IF(COUNTIF($H$537:H1356,"CMO")&gt;90,"Demi-traitement","Plein traitement"),""))</f>
        <v/>
      </c>
    </row>
    <row r="1357" spans="7:9" x14ac:dyDescent="0.25">
      <c r="G1357" s="1">
        <v>43921</v>
      </c>
      <c r="H1357" t="str">
        <f t="shared" si="25"/>
        <v/>
      </c>
      <c r="I1357" s="2" t="str">
        <f>IF(OR(AND(G1357&gt;=$D$19,G1357&lt;=$E$19),AND(G1357&gt;=$F$19,G1357&lt;=$G$19),AND(G1357&gt;=$H$19,G1357&lt;=$I$19),AND(G1357&gt;=$J$19,G1357&lt;=$K$19),AND(G1357&gt;=$L$19,G1357&lt;=$M$19),AND(G1357&gt;=$N$19,G1357&lt;=$O$19),AND(G1357&gt;=$P$19,G1357&lt;=$Q$19),AND(G1357&gt;=$R$19,G1357&lt;=$S$19),AND(G1357&gt;=$T$19,G1357&lt;=$U$19)),IF(COUNTIF(I993:I1356,"Plein traitement")=90,"Demi-traitement","Plein traitement"),IF(OR(AND(G1357&gt;=$D$8,G1357&lt;=$E$8),AND(G1357&gt;=$F$8,G1357&lt;=$G$8),AND(G1357&gt;=$H$8,G1357&lt;=$I$8),AND(G1357&gt;=$J$8,G1357&lt;=$K$8),AND(G1357&gt;=$L$8,G1357&lt;=$M$8),AND(G1357&gt;=$N$8,G1357&lt;=$O$8),AND(G1357&gt;=$P$8,G1357&lt;=$Q$8),AND(G1357&gt;=$R$8,G1357&lt;=$S$8),AND(G1357&gt;=$T$8,G1357&lt;=$U$8)),IF(COUNTIF($H$537:H1357,"CMO")&gt;90,"Demi-traitement","Plein traitement"),""))</f>
        <v/>
      </c>
    </row>
    <row r="1358" spans="7:9" x14ac:dyDescent="0.25">
      <c r="G1358" s="1">
        <v>43922</v>
      </c>
      <c r="H1358" t="str">
        <f t="shared" si="25"/>
        <v/>
      </c>
      <c r="I1358" s="2" t="str">
        <f>IF(OR(AND(G1358&gt;=$D$19,G1358&lt;=$E$19),AND(G1358&gt;=$F$19,G1358&lt;=$G$19),AND(G1358&gt;=$H$19,G1358&lt;=$I$19),AND(G1358&gt;=$J$19,G1358&lt;=$K$19),AND(G1358&gt;=$L$19,G1358&lt;=$M$19),AND(G1358&gt;=$N$19,G1358&lt;=$O$19),AND(G1358&gt;=$P$19,G1358&lt;=$Q$19),AND(G1358&gt;=$R$19,G1358&lt;=$S$19),AND(G1358&gt;=$T$19,G1358&lt;=$U$19)),IF(COUNTIF(I994:I1357,"Plein traitement")=90,"Demi-traitement","Plein traitement"),IF(OR(AND(G1358&gt;=$D$8,G1358&lt;=$E$8),AND(G1358&gt;=$F$8,G1358&lt;=$G$8),AND(G1358&gt;=$H$8,G1358&lt;=$I$8),AND(G1358&gt;=$J$8,G1358&lt;=$K$8),AND(G1358&gt;=$L$8,G1358&lt;=$M$8),AND(G1358&gt;=$N$8,G1358&lt;=$O$8),AND(G1358&gt;=$P$8,G1358&lt;=$Q$8),AND(G1358&gt;=$R$8,G1358&lt;=$S$8),AND(G1358&gt;=$T$8,G1358&lt;=$U$8)),IF(COUNTIF($H$537:H1358,"CMO")&gt;90,"Demi-traitement","Plein traitement"),""))</f>
        <v/>
      </c>
    </row>
    <row r="1359" spans="7:9" x14ac:dyDescent="0.25">
      <c r="G1359" s="1">
        <v>43923</v>
      </c>
      <c r="H1359" t="str">
        <f t="shared" si="25"/>
        <v/>
      </c>
      <c r="I1359" s="2" t="str">
        <f>IF(OR(AND(G1359&gt;=$D$19,G1359&lt;=$E$19),AND(G1359&gt;=$F$19,G1359&lt;=$G$19),AND(G1359&gt;=$H$19,G1359&lt;=$I$19),AND(G1359&gt;=$J$19,G1359&lt;=$K$19),AND(G1359&gt;=$L$19,G1359&lt;=$M$19),AND(G1359&gt;=$N$19,G1359&lt;=$O$19),AND(G1359&gt;=$P$19,G1359&lt;=$Q$19),AND(G1359&gt;=$R$19,G1359&lt;=$S$19),AND(G1359&gt;=$T$19,G1359&lt;=$U$19)),IF(COUNTIF(I995:I1358,"Plein traitement")=90,"Demi-traitement","Plein traitement"),IF(OR(AND(G1359&gt;=$D$8,G1359&lt;=$E$8),AND(G1359&gt;=$F$8,G1359&lt;=$G$8),AND(G1359&gt;=$H$8,G1359&lt;=$I$8),AND(G1359&gt;=$J$8,G1359&lt;=$K$8),AND(G1359&gt;=$L$8,G1359&lt;=$M$8),AND(G1359&gt;=$N$8,G1359&lt;=$O$8),AND(G1359&gt;=$P$8,G1359&lt;=$Q$8),AND(G1359&gt;=$R$8,G1359&lt;=$S$8),AND(G1359&gt;=$T$8,G1359&lt;=$U$8)),IF(COUNTIF($H$537:H1359,"CMO")&gt;90,"Demi-traitement","Plein traitement"),""))</f>
        <v/>
      </c>
    </row>
    <row r="1360" spans="7:9" x14ac:dyDescent="0.25">
      <c r="G1360" s="1">
        <v>43924</v>
      </c>
      <c r="H1360" t="str">
        <f t="shared" si="25"/>
        <v/>
      </c>
      <c r="I1360" s="2" t="str">
        <f>IF(OR(AND(G1360&gt;=$D$19,G1360&lt;=$E$19),AND(G1360&gt;=$F$19,G1360&lt;=$G$19),AND(G1360&gt;=$H$19,G1360&lt;=$I$19),AND(G1360&gt;=$J$19,G1360&lt;=$K$19),AND(G1360&gt;=$L$19,G1360&lt;=$M$19),AND(G1360&gt;=$N$19,G1360&lt;=$O$19),AND(G1360&gt;=$P$19,G1360&lt;=$Q$19),AND(G1360&gt;=$R$19,G1360&lt;=$S$19),AND(G1360&gt;=$T$19,G1360&lt;=$U$19)),IF(COUNTIF(I996:I1359,"Plein traitement")=90,"Demi-traitement","Plein traitement"),IF(OR(AND(G1360&gt;=$D$8,G1360&lt;=$E$8),AND(G1360&gt;=$F$8,G1360&lt;=$G$8),AND(G1360&gt;=$H$8,G1360&lt;=$I$8),AND(G1360&gt;=$J$8,G1360&lt;=$K$8),AND(G1360&gt;=$L$8,G1360&lt;=$M$8),AND(G1360&gt;=$N$8,G1360&lt;=$O$8),AND(G1360&gt;=$P$8,G1360&lt;=$Q$8),AND(G1360&gt;=$R$8,G1360&lt;=$S$8),AND(G1360&gt;=$T$8,G1360&lt;=$U$8)),IF(COUNTIF($H$537:H1360,"CMO")&gt;90,"Demi-traitement","Plein traitement"),""))</f>
        <v/>
      </c>
    </row>
    <row r="1361" spans="7:9" x14ac:dyDescent="0.25">
      <c r="G1361" s="1">
        <v>43925</v>
      </c>
      <c r="H1361" t="str">
        <f t="shared" si="25"/>
        <v/>
      </c>
      <c r="I1361" s="2" t="str">
        <f>IF(OR(AND(G1361&gt;=$D$19,G1361&lt;=$E$19),AND(G1361&gt;=$F$19,G1361&lt;=$G$19),AND(G1361&gt;=$H$19,G1361&lt;=$I$19),AND(G1361&gt;=$J$19,G1361&lt;=$K$19),AND(G1361&gt;=$L$19,G1361&lt;=$M$19),AND(G1361&gt;=$N$19,G1361&lt;=$O$19),AND(G1361&gt;=$P$19,G1361&lt;=$Q$19),AND(G1361&gt;=$R$19,G1361&lt;=$S$19),AND(G1361&gt;=$T$19,G1361&lt;=$U$19)),IF(COUNTIF(I997:I1360,"Plein traitement")=90,"Demi-traitement","Plein traitement"),IF(OR(AND(G1361&gt;=$D$8,G1361&lt;=$E$8),AND(G1361&gt;=$F$8,G1361&lt;=$G$8),AND(G1361&gt;=$H$8,G1361&lt;=$I$8),AND(G1361&gt;=$J$8,G1361&lt;=$K$8),AND(G1361&gt;=$L$8,G1361&lt;=$M$8),AND(G1361&gt;=$N$8,G1361&lt;=$O$8),AND(G1361&gt;=$P$8,G1361&lt;=$Q$8),AND(G1361&gt;=$R$8,G1361&lt;=$S$8),AND(G1361&gt;=$T$8,G1361&lt;=$U$8)),IF(COUNTIF($H$537:H1361,"CMO")&gt;90,"Demi-traitement","Plein traitement"),""))</f>
        <v/>
      </c>
    </row>
    <row r="1362" spans="7:9" x14ac:dyDescent="0.25">
      <c r="G1362" s="1">
        <v>43926</v>
      </c>
      <c r="H1362" t="str">
        <f t="shared" si="25"/>
        <v/>
      </c>
      <c r="I1362" s="2" t="str">
        <f>IF(OR(AND(G1362&gt;=$D$19,G1362&lt;=$E$19),AND(G1362&gt;=$F$19,G1362&lt;=$G$19),AND(G1362&gt;=$H$19,G1362&lt;=$I$19),AND(G1362&gt;=$J$19,G1362&lt;=$K$19),AND(G1362&gt;=$L$19,G1362&lt;=$M$19),AND(G1362&gt;=$N$19,G1362&lt;=$O$19),AND(G1362&gt;=$P$19,G1362&lt;=$Q$19),AND(G1362&gt;=$R$19,G1362&lt;=$S$19),AND(G1362&gt;=$T$19,G1362&lt;=$U$19)),IF(COUNTIF(I998:I1361,"Plein traitement")=90,"Demi-traitement","Plein traitement"),IF(OR(AND(G1362&gt;=$D$8,G1362&lt;=$E$8),AND(G1362&gt;=$F$8,G1362&lt;=$G$8),AND(G1362&gt;=$H$8,G1362&lt;=$I$8),AND(G1362&gt;=$J$8,G1362&lt;=$K$8),AND(G1362&gt;=$L$8,G1362&lt;=$M$8),AND(G1362&gt;=$N$8,G1362&lt;=$O$8),AND(G1362&gt;=$P$8,G1362&lt;=$Q$8),AND(G1362&gt;=$R$8,G1362&lt;=$S$8),AND(G1362&gt;=$T$8,G1362&lt;=$U$8)),IF(COUNTIF($H$537:H1362,"CMO")&gt;90,"Demi-traitement","Plein traitement"),""))</f>
        <v/>
      </c>
    </row>
    <row r="1363" spans="7:9" x14ac:dyDescent="0.25">
      <c r="G1363" s="1">
        <v>43927</v>
      </c>
      <c r="H1363" t="str">
        <f t="shared" si="25"/>
        <v/>
      </c>
      <c r="I1363" s="2" t="str">
        <f>IF(OR(AND(G1363&gt;=$D$19,G1363&lt;=$E$19),AND(G1363&gt;=$F$19,G1363&lt;=$G$19),AND(G1363&gt;=$H$19,G1363&lt;=$I$19),AND(G1363&gt;=$J$19,G1363&lt;=$K$19),AND(G1363&gt;=$L$19,G1363&lt;=$M$19),AND(G1363&gt;=$N$19,G1363&lt;=$O$19),AND(G1363&gt;=$P$19,G1363&lt;=$Q$19),AND(G1363&gt;=$R$19,G1363&lt;=$S$19),AND(G1363&gt;=$T$19,G1363&lt;=$U$19)),IF(COUNTIF(I999:I1362,"Plein traitement")=90,"Demi-traitement","Plein traitement"),IF(OR(AND(G1363&gt;=$D$8,G1363&lt;=$E$8),AND(G1363&gt;=$F$8,G1363&lt;=$G$8),AND(G1363&gt;=$H$8,G1363&lt;=$I$8),AND(G1363&gt;=$J$8,G1363&lt;=$K$8),AND(G1363&gt;=$L$8,G1363&lt;=$M$8),AND(G1363&gt;=$N$8,G1363&lt;=$O$8),AND(G1363&gt;=$P$8,G1363&lt;=$Q$8),AND(G1363&gt;=$R$8,G1363&lt;=$S$8),AND(G1363&gt;=$T$8,G1363&lt;=$U$8)),IF(COUNTIF($H$537:H1363,"CMO")&gt;90,"Demi-traitement","Plein traitement"),""))</f>
        <v/>
      </c>
    </row>
    <row r="1364" spans="7:9" x14ac:dyDescent="0.25">
      <c r="G1364" s="1">
        <v>43928</v>
      </c>
      <c r="H1364" t="str">
        <f t="shared" si="25"/>
        <v/>
      </c>
      <c r="I1364" s="2" t="str">
        <f>IF(OR(AND(G1364&gt;=$D$19,G1364&lt;=$E$19),AND(G1364&gt;=$F$19,G1364&lt;=$G$19),AND(G1364&gt;=$H$19,G1364&lt;=$I$19),AND(G1364&gt;=$J$19,G1364&lt;=$K$19),AND(G1364&gt;=$L$19,G1364&lt;=$M$19),AND(G1364&gt;=$N$19,G1364&lt;=$O$19),AND(G1364&gt;=$P$19,G1364&lt;=$Q$19),AND(G1364&gt;=$R$19,G1364&lt;=$S$19),AND(G1364&gt;=$T$19,G1364&lt;=$U$19)),IF(COUNTIF(I1000:I1363,"Plein traitement")=90,"Demi-traitement","Plein traitement"),IF(OR(AND(G1364&gt;=$D$8,G1364&lt;=$E$8),AND(G1364&gt;=$F$8,G1364&lt;=$G$8),AND(G1364&gt;=$H$8,G1364&lt;=$I$8),AND(G1364&gt;=$J$8,G1364&lt;=$K$8),AND(G1364&gt;=$L$8,G1364&lt;=$M$8),AND(G1364&gt;=$N$8,G1364&lt;=$O$8),AND(G1364&gt;=$P$8,G1364&lt;=$Q$8),AND(G1364&gt;=$R$8,G1364&lt;=$S$8),AND(G1364&gt;=$T$8,G1364&lt;=$U$8)),IF(COUNTIF($H$537:H1364,"CMO")&gt;90,"Demi-traitement","Plein traitement"),""))</f>
        <v/>
      </c>
    </row>
    <row r="1365" spans="7:9" x14ac:dyDescent="0.25">
      <c r="G1365" s="1">
        <v>43929</v>
      </c>
      <c r="H1365" t="str">
        <f t="shared" si="25"/>
        <v/>
      </c>
      <c r="I1365" s="2" t="str">
        <f>IF(OR(AND(G1365&gt;=$D$19,G1365&lt;=$E$19),AND(G1365&gt;=$F$19,G1365&lt;=$G$19),AND(G1365&gt;=$H$19,G1365&lt;=$I$19),AND(G1365&gt;=$J$19,G1365&lt;=$K$19),AND(G1365&gt;=$L$19,G1365&lt;=$M$19),AND(G1365&gt;=$N$19,G1365&lt;=$O$19),AND(G1365&gt;=$P$19,G1365&lt;=$Q$19),AND(G1365&gt;=$R$19,G1365&lt;=$S$19),AND(G1365&gt;=$T$19,G1365&lt;=$U$19)),IF(COUNTIF(I1001:I1364,"Plein traitement")=90,"Demi-traitement","Plein traitement"),IF(OR(AND(G1365&gt;=$D$8,G1365&lt;=$E$8),AND(G1365&gt;=$F$8,G1365&lt;=$G$8),AND(G1365&gt;=$H$8,G1365&lt;=$I$8),AND(G1365&gt;=$J$8,G1365&lt;=$K$8),AND(G1365&gt;=$L$8,G1365&lt;=$M$8),AND(G1365&gt;=$N$8,G1365&lt;=$O$8),AND(G1365&gt;=$P$8,G1365&lt;=$Q$8),AND(G1365&gt;=$R$8,G1365&lt;=$S$8),AND(G1365&gt;=$T$8,G1365&lt;=$U$8)),IF(COUNTIF($H$537:H1365,"CMO")&gt;90,"Demi-traitement","Plein traitement"),""))</f>
        <v/>
      </c>
    </row>
    <row r="1366" spans="7:9" x14ac:dyDescent="0.25">
      <c r="G1366" s="1">
        <v>43930</v>
      </c>
      <c r="H1366" t="str">
        <f t="shared" si="25"/>
        <v/>
      </c>
      <c r="I1366" s="2" t="str">
        <f>IF(OR(AND(G1366&gt;=$D$19,G1366&lt;=$E$19),AND(G1366&gt;=$F$19,G1366&lt;=$G$19),AND(G1366&gt;=$H$19,G1366&lt;=$I$19),AND(G1366&gt;=$J$19,G1366&lt;=$K$19),AND(G1366&gt;=$L$19,G1366&lt;=$M$19),AND(G1366&gt;=$N$19,G1366&lt;=$O$19),AND(G1366&gt;=$P$19,G1366&lt;=$Q$19),AND(G1366&gt;=$R$19,G1366&lt;=$S$19),AND(G1366&gt;=$T$19,G1366&lt;=$U$19)),IF(COUNTIF(I1002:I1365,"Plein traitement")=90,"Demi-traitement","Plein traitement"),IF(OR(AND(G1366&gt;=$D$8,G1366&lt;=$E$8),AND(G1366&gt;=$F$8,G1366&lt;=$G$8),AND(G1366&gt;=$H$8,G1366&lt;=$I$8),AND(G1366&gt;=$J$8,G1366&lt;=$K$8),AND(G1366&gt;=$L$8,G1366&lt;=$M$8),AND(G1366&gt;=$N$8,G1366&lt;=$O$8),AND(G1366&gt;=$P$8,G1366&lt;=$Q$8),AND(G1366&gt;=$R$8,G1366&lt;=$S$8),AND(G1366&gt;=$T$8,G1366&lt;=$U$8)),IF(COUNTIF($H$537:H1366,"CMO")&gt;90,"Demi-traitement","Plein traitement"),""))</f>
        <v/>
      </c>
    </row>
    <row r="1367" spans="7:9" x14ac:dyDescent="0.25">
      <c r="G1367" s="1">
        <v>43931</v>
      </c>
      <c r="H1367" t="str">
        <f t="shared" si="25"/>
        <v/>
      </c>
      <c r="I1367" s="2" t="str">
        <f>IF(OR(AND(G1367&gt;=$D$19,G1367&lt;=$E$19),AND(G1367&gt;=$F$19,G1367&lt;=$G$19),AND(G1367&gt;=$H$19,G1367&lt;=$I$19),AND(G1367&gt;=$J$19,G1367&lt;=$K$19),AND(G1367&gt;=$L$19,G1367&lt;=$M$19),AND(G1367&gt;=$N$19,G1367&lt;=$O$19),AND(G1367&gt;=$P$19,G1367&lt;=$Q$19),AND(G1367&gt;=$R$19,G1367&lt;=$S$19),AND(G1367&gt;=$T$19,G1367&lt;=$U$19)),IF(COUNTIF(I1003:I1366,"Plein traitement")=90,"Demi-traitement","Plein traitement"),IF(OR(AND(G1367&gt;=$D$8,G1367&lt;=$E$8),AND(G1367&gt;=$F$8,G1367&lt;=$G$8),AND(G1367&gt;=$H$8,G1367&lt;=$I$8),AND(G1367&gt;=$J$8,G1367&lt;=$K$8),AND(G1367&gt;=$L$8,G1367&lt;=$M$8),AND(G1367&gt;=$N$8,G1367&lt;=$O$8),AND(G1367&gt;=$P$8,G1367&lt;=$Q$8),AND(G1367&gt;=$R$8,G1367&lt;=$S$8),AND(G1367&gt;=$T$8,G1367&lt;=$U$8)),IF(COUNTIF($H$537:H1367,"CMO")&gt;90,"Demi-traitement","Plein traitement"),""))</f>
        <v/>
      </c>
    </row>
    <row r="1368" spans="7:9" x14ac:dyDescent="0.25">
      <c r="G1368" s="1">
        <v>43932</v>
      </c>
      <c r="H1368" t="str">
        <f t="shared" si="25"/>
        <v/>
      </c>
      <c r="I1368" s="2" t="str">
        <f>IF(OR(AND(G1368&gt;=$D$19,G1368&lt;=$E$19),AND(G1368&gt;=$F$19,G1368&lt;=$G$19),AND(G1368&gt;=$H$19,G1368&lt;=$I$19),AND(G1368&gt;=$J$19,G1368&lt;=$K$19),AND(G1368&gt;=$L$19,G1368&lt;=$M$19),AND(G1368&gt;=$N$19,G1368&lt;=$O$19),AND(G1368&gt;=$P$19,G1368&lt;=$Q$19),AND(G1368&gt;=$R$19,G1368&lt;=$S$19),AND(G1368&gt;=$T$19,G1368&lt;=$U$19)),IF(COUNTIF(I1004:I1367,"Plein traitement")=90,"Demi-traitement","Plein traitement"),IF(OR(AND(G1368&gt;=$D$8,G1368&lt;=$E$8),AND(G1368&gt;=$F$8,G1368&lt;=$G$8),AND(G1368&gt;=$H$8,G1368&lt;=$I$8),AND(G1368&gt;=$J$8,G1368&lt;=$K$8),AND(G1368&gt;=$L$8,G1368&lt;=$M$8),AND(G1368&gt;=$N$8,G1368&lt;=$O$8),AND(G1368&gt;=$P$8,G1368&lt;=$Q$8),AND(G1368&gt;=$R$8,G1368&lt;=$S$8),AND(G1368&gt;=$T$8,G1368&lt;=$U$8)),IF(COUNTIF($H$537:H1368,"CMO")&gt;90,"Demi-traitement","Plein traitement"),""))</f>
        <v/>
      </c>
    </row>
    <row r="1369" spans="7:9" x14ac:dyDescent="0.25">
      <c r="G1369" s="1">
        <v>43933</v>
      </c>
      <c r="H1369" t="str">
        <f t="shared" si="25"/>
        <v/>
      </c>
      <c r="I1369" s="2" t="str">
        <f>IF(OR(AND(G1369&gt;=$D$19,G1369&lt;=$E$19),AND(G1369&gt;=$F$19,G1369&lt;=$G$19),AND(G1369&gt;=$H$19,G1369&lt;=$I$19),AND(G1369&gt;=$J$19,G1369&lt;=$K$19),AND(G1369&gt;=$L$19,G1369&lt;=$M$19),AND(G1369&gt;=$N$19,G1369&lt;=$O$19),AND(G1369&gt;=$P$19,G1369&lt;=$Q$19),AND(G1369&gt;=$R$19,G1369&lt;=$S$19),AND(G1369&gt;=$T$19,G1369&lt;=$U$19)),IF(COUNTIF(I1005:I1368,"Plein traitement")=90,"Demi-traitement","Plein traitement"),IF(OR(AND(G1369&gt;=$D$8,G1369&lt;=$E$8),AND(G1369&gt;=$F$8,G1369&lt;=$G$8),AND(G1369&gt;=$H$8,G1369&lt;=$I$8),AND(G1369&gt;=$J$8,G1369&lt;=$K$8),AND(G1369&gt;=$L$8,G1369&lt;=$M$8),AND(G1369&gt;=$N$8,G1369&lt;=$O$8),AND(G1369&gt;=$P$8,G1369&lt;=$Q$8),AND(G1369&gt;=$R$8,G1369&lt;=$S$8),AND(G1369&gt;=$T$8,G1369&lt;=$U$8)),IF(COUNTIF($H$537:H1369,"CMO")&gt;90,"Demi-traitement","Plein traitement"),""))</f>
        <v/>
      </c>
    </row>
    <row r="1370" spans="7:9" x14ac:dyDescent="0.25">
      <c r="G1370" s="1">
        <v>43934</v>
      </c>
      <c r="H1370" t="str">
        <f t="shared" si="25"/>
        <v/>
      </c>
      <c r="I1370" s="2" t="str">
        <f>IF(OR(AND(G1370&gt;=$D$19,G1370&lt;=$E$19),AND(G1370&gt;=$F$19,G1370&lt;=$G$19),AND(G1370&gt;=$H$19,G1370&lt;=$I$19),AND(G1370&gt;=$J$19,G1370&lt;=$K$19),AND(G1370&gt;=$L$19,G1370&lt;=$M$19),AND(G1370&gt;=$N$19,G1370&lt;=$O$19),AND(G1370&gt;=$P$19,G1370&lt;=$Q$19),AND(G1370&gt;=$R$19,G1370&lt;=$S$19),AND(G1370&gt;=$T$19,G1370&lt;=$U$19)),IF(COUNTIF(I1006:I1369,"Plein traitement")=90,"Demi-traitement","Plein traitement"),IF(OR(AND(G1370&gt;=$D$8,G1370&lt;=$E$8),AND(G1370&gt;=$F$8,G1370&lt;=$G$8),AND(G1370&gt;=$H$8,G1370&lt;=$I$8),AND(G1370&gt;=$J$8,G1370&lt;=$K$8),AND(G1370&gt;=$L$8,G1370&lt;=$M$8),AND(G1370&gt;=$N$8,G1370&lt;=$O$8),AND(G1370&gt;=$P$8,G1370&lt;=$Q$8),AND(G1370&gt;=$R$8,G1370&lt;=$S$8),AND(G1370&gt;=$T$8,G1370&lt;=$U$8)),IF(COUNTIF($H$537:H1370,"CMO")&gt;90,"Demi-traitement","Plein traitement"),""))</f>
        <v/>
      </c>
    </row>
    <row r="1371" spans="7:9" x14ac:dyDescent="0.25">
      <c r="G1371" s="1">
        <v>43935</v>
      </c>
      <c r="H1371" t="str">
        <f t="shared" si="25"/>
        <v/>
      </c>
      <c r="I1371" s="2" t="str">
        <f>IF(OR(AND(G1371&gt;=$D$19,G1371&lt;=$E$19),AND(G1371&gt;=$F$19,G1371&lt;=$G$19),AND(G1371&gt;=$H$19,G1371&lt;=$I$19),AND(G1371&gt;=$J$19,G1371&lt;=$K$19),AND(G1371&gt;=$L$19,G1371&lt;=$M$19),AND(G1371&gt;=$N$19,G1371&lt;=$O$19),AND(G1371&gt;=$P$19,G1371&lt;=$Q$19),AND(G1371&gt;=$R$19,G1371&lt;=$S$19),AND(G1371&gt;=$T$19,G1371&lt;=$U$19)),IF(COUNTIF(I1007:I1370,"Plein traitement")=90,"Demi-traitement","Plein traitement"),IF(OR(AND(G1371&gt;=$D$8,G1371&lt;=$E$8),AND(G1371&gt;=$F$8,G1371&lt;=$G$8),AND(G1371&gt;=$H$8,G1371&lt;=$I$8),AND(G1371&gt;=$J$8,G1371&lt;=$K$8),AND(G1371&gt;=$L$8,G1371&lt;=$M$8),AND(G1371&gt;=$N$8,G1371&lt;=$O$8),AND(G1371&gt;=$P$8,G1371&lt;=$Q$8),AND(G1371&gt;=$R$8,G1371&lt;=$S$8),AND(G1371&gt;=$T$8,G1371&lt;=$U$8)),IF(COUNTIF($H$537:H1371,"CMO")&gt;90,"Demi-traitement","Plein traitement"),""))</f>
        <v/>
      </c>
    </row>
    <row r="1372" spans="7:9" x14ac:dyDescent="0.25">
      <c r="G1372" s="1">
        <v>43936</v>
      </c>
      <c r="H1372" t="str">
        <f t="shared" si="25"/>
        <v/>
      </c>
      <c r="I1372" s="2" t="str">
        <f>IF(OR(AND(G1372&gt;=$D$19,G1372&lt;=$E$19),AND(G1372&gt;=$F$19,G1372&lt;=$G$19),AND(G1372&gt;=$H$19,G1372&lt;=$I$19),AND(G1372&gt;=$J$19,G1372&lt;=$K$19),AND(G1372&gt;=$L$19,G1372&lt;=$M$19),AND(G1372&gt;=$N$19,G1372&lt;=$O$19),AND(G1372&gt;=$P$19,G1372&lt;=$Q$19),AND(G1372&gt;=$R$19,G1372&lt;=$S$19),AND(G1372&gt;=$T$19,G1372&lt;=$U$19)),IF(COUNTIF(I1008:I1371,"Plein traitement")=90,"Demi-traitement","Plein traitement"),IF(OR(AND(G1372&gt;=$D$8,G1372&lt;=$E$8),AND(G1372&gt;=$F$8,G1372&lt;=$G$8),AND(G1372&gt;=$H$8,G1372&lt;=$I$8),AND(G1372&gt;=$J$8,G1372&lt;=$K$8),AND(G1372&gt;=$L$8,G1372&lt;=$M$8),AND(G1372&gt;=$N$8,G1372&lt;=$O$8),AND(G1372&gt;=$P$8,G1372&lt;=$Q$8),AND(G1372&gt;=$R$8,G1372&lt;=$S$8),AND(G1372&gt;=$T$8,G1372&lt;=$U$8)),IF(COUNTIF($H$537:H1372,"CMO")&gt;90,"Demi-traitement","Plein traitement"),""))</f>
        <v/>
      </c>
    </row>
    <row r="1373" spans="7:9" x14ac:dyDescent="0.25">
      <c r="G1373" s="1">
        <v>43937</v>
      </c>
      <c r="H1373" t="str">
        <f t="shared" si="25"/>
        <v/>
      </c>
      <c r="I1373" s="2" t="str">
        <f>IF(OR(AND(G1373&gt;=$D$19,G1373&lt;=$E$19),AND(G1373&gt;=$F$19,G1373&lt;=$G$19),AND(G1373&gt;=$H$19,G1373&lt;=$I$19),AND(G1373&gt;=$J$19,G1373&lt;=$K$19),AND(G1373&gt;=$L$19,G1373&lt;=$M$19),AND(G1373&gt;=$N$19,G1373&lt;=$O$19),AND(G1373&gt;=$P$19,G1373&lt;=$Q$19),AND(G1373&gt;=$R$19,G1373&lt;=$S$19),AND(G1373&gt;=$T$19,G1373&lt;=$U$19)),IF(COUNTIF(I1009:I1372,"Plein traitement")=90,"Demi-traitement","Plein traitement"),IF(OR(AND(G1373&gt;=$D$8,G1373&lt;=$E$8),AND(G1373&gt;=$F$8,G1373&lt;=$G$8),AND(G1373&gt;=$H$8,G1373&lt;=$I$8),AND(G1373&gt;=$J$8,G1373&lt;=$K$8),AND(G1373&gt;=$L$8,G1373&lt;=$M$8),AND(G1373&gt;=$N$8,G1373&lt;=$O$8),AND(G1373&gt;=$P$8,G1373&lt;=$Q$8),AND(G1373&gt;=$R$8,G1373&lt;=$S$8),AND(G1373&gt;=$T$8,G1373&lt;=$U$8)),IF(COUNTIF($H$537:H1373,"CMO")&gt;90,"Demi-traitement","Plein traitement"),""))</f>
        <v/>
      </c>
    </row>
    <row r="1374" spans="7:9" x14ac:dyDescent="0.25">
      <c r="G1374" s="1">
        <v>43938</v>
      </c>
      <c r="H1374" t="str">
        <f t="shared" si="25"/>
        <v/>
      </c>
      <c r="I1374" s="2" t="str">
        <f>IF(OR(AND(G1374&gt;=$D$19,G1374&lt;=$E$19),AND(G1374&gt;=$F$19,G1374&lt;=$G$19),AND(G1374&gt;=$H$19,G1374&lt;=$I$19),AND(G1374&gt;=$J$19,G1374&lt;=$K$19),AND(G1374&gt;=$L$19,G1374&lt;=$M$19),AND(G1374&gt;=$N$19,G1374&lt;=$O$19),AND(G1374&gt;=$P$19,G1374&lt;=$Q$19),AND(G1374&gt;=$R$19,G1374&lt;=$S$19),AND(G1374&gt;=$T$19,G1374&lt;=$U$19)),IF(COUNTIF(I1010:I1373,"Plein traitement")=90,"Demi-traitement","Plein traitement"),IF(OR(AND(G1374&gt;=$D$8,G1374&lt;=$E$8),AND(G1374&gt;=$F$8,G1374&lt;=$G$8),AND(G1374&gt;=$H$8,G1374&lt;=$I$8),AND(G1374&gt;=$J$8,G1374&lt;=$K$8),AND(G1374&gt;=$L$8,G1374&lt;=$M$8),AND(G1374&gt;=$N$8,G1374&lt;=$O$8),AND(G1374&gt;=$P$8,G1374&lt;=$Q$8),AND(G1374&gt;=$R$8,G1374&lt;=$S$8),AND(G1374&gt;=$T$8,G1374&lt;=$U$8)),IF(COUNTIF($H$537:H1374,"CMO")&gt;90,"Demi-traitement","Plein traitement"),""))</f>
        <v/>
      </c>
    </row>
    <row r="1375" spans="7:9" x14ac:dyDescent="0.25">
      <c r="G1375" s="1">
        <v>43939</v>
      </c>
      <c r="H1375" t="str">
        <f t="shared" si="25"/>
        <v/>
      </c>
      <c r="I1375" s="2" t="str">
        <f>IF(OR(AND(G1375&gt;=$D$19,G1375&lt;=$E$19),AND(G1375&gt;=$F$19,G1375&lt;=$G$19),AND(G1375&gt;=$H$19,G1375&lt;=$I$19),AND(G1375&gt;=$J$19,G1375&lt;=$K$19),AND(G1375&gt;=$L$19,G1375&lt;=$M$19),AND(G1375&gt;=$N$19,G1375&lt;=$O$19),AND(G1375&gt;=$P$19,G1375&lt;=$Q$19),AND(G1375&gt;=$R$19,G1375&lt;=$S$19),AND(G1375&gt;=$T$19,G1375&lt;=$U$19)),IF(COUNTIF(I1011:I1374,"Plein traitement")=90,"Demi-traitement","Plein traitement"),IF(OR(AND(G1375&gt;=$D$8,G1375&lt;=$E$8),AND(G1375&gt;=$F$8,G1375&lt;=$G$8),AND(G1375&gt;=$H$8,G1375&lt;=$I$8),AND(G1375&gt;=$J$8,G1375&lt;=$K$8),AND(G1375&gt;=$L$8,G1375&lt;=$M$8),AND(G1375&gt;=$N$8,G1375&lt;=$O$8),AND(G1375&gt;=$P$8,G1375&lt;=$Q$8),AND(G1375&gt;=$R$8,G1375&lt;=$S$8),AND(G1375&gt;=$T$8,G1375&lt;=$U$8)),IF(COUNTIF($H$537:H1375,"CMO")&gt;90,"Demi-traitement","Plein traitement"),""))</f>
        <v/>
      </c>
    </row>
    <row r="1376" spans="7:9" x14ac:dyDescent="0.25">
      <c r="G1376" s="1">
        <v>43940</v>
      </c>
      <c r="H1376" t="str">
        <f t="shared" si="25"/>
        <v/>
      </c>
      <c r="I1376" s="2" t="str">
        <f>IF(OR(AND(G1376&gt;=$D$19,G1376&lt;=$E$19),AND(G1376&gt;=$F$19,G1376&lt;=$G$19),AND(G1376&gt;=$H$19,G1376&lt;=$I$19),AND(G1376&gt;=$J$19,G1376&lt;=$K$19),AND(G1376&gt;=$L$19,G1376&lt;=$M$19),AND(G1376&gt;=$N$19,G1376&lt;=$O$19),AND(G1376&gt;=$P$19,G1376&lt;=$Q$19),AND(G1376&gt;=$R$19,G1376&lt;=$S$19),AND(G1376&gt;=$T$19,G1376&lt;=$U$19)),IF(COUNTIF(I1012:I1375,"Plein traitement")=90,"Demi-traitement","Plein traitement"),IF(OR(AND(G1376&gt;=$D$8,G1376&lt;=$E$8),AND(G1376&gt;=$F$8,G1376&lt;=$G$8),AND(G1376&gt;=$H$8,G1376&lt;=$I$8),AND(G1376&gt;=$J$8,G1376&lt;=$K$8),AND(G1376&gt;=$L$8,G1376&lt;=$M$8),AND(G1376&gt;=$N$8,G1376&lt;=$O$8),AND(G1376&gt;=$P$8,G1376&lt;=$Q$8),AND(G1376&gt;=$R$8,G1376&lt;=$S$8),AND(G1376&gt;=$T$8,G1376&lt;=$U$8)),IF(COUNTIF($H$537:H1376,"CMO")&gt;90,"Demi-traitement","Plein traitement"),""))</f>
        <v/>
      </c>
    </row>
    <row r="1377" spans="7:9" x14ac:dyDescent="0.25">
      <c r="G1377" s="1">
        <v>43941</v>
      </c>
      <c r="H1377" t="str">
        <f t="shared" si="25"/>
        <v/>
      </c>
      <c r="I1377" s="2" t="str">
        <f>IF(OR(AND(G1377&gt;=$D$19,G1377&lt;=$E$19),AND(G1377&gt;=$F$19,G1377&lt;=$G$19),AND(G1377&gt;=$H$19,G1377&lt;=$I$19),AND(G1377&gt;=$J$19,G1377&lt;=$K$19),AND(G1377&gt;=$L$19,G1377&lt;=$M$19),AND(G1377&gt;=$N$19,G1377&lt;=$O$19),AND(G1377&gt;=$P$19,G1377&lt;=$Q$19),AND(G1377&gt;=$R$19,G1377&lt;=$S$19),AND(G1377&gt;=$T$19,G1377&lt;=$U$19)),IF(COUNTIF(I1013:I1376,"Plein traitement")=90,"Demi-traitement","Plein traitement"),IF(OR(AND(G1377&gt;=$D$8,G1377&lt;=$E$8),AND(G1377&gt;=$F$8,G1377&lt;=$G$8),AND(G1377&gt;=$H$8,G1377&lt;=$I$8),AND(G1377&gt;=$J$8,G1377&lt;=$K$8),AND(G1377&gt;=$L$8,G1377&lt;=$M$8),AND(G1377&gt;=$N$8,G1377&lt;=$O$8),AND(G1377&gt;=$P$8,G1377&lt;=$Q$8),AND(G1377&gt;=$R$8,G1377&lt;=$S$8),AND(G1377&gt;=$T$8,G1377&lt;=$U$8)),IF(COUNTIF($H$537:H1377,"CMO")&gt;90,"Demi-traitement","Plein traitement"),""))</f>
        <v/>
      </c>
    </row>
    <row r="1378" spans="7:9" x14ac:dyDescent="0.25">
      <c r="G1378" s="1">
        <v>43942</v>
      </c>
      <c r="H1378" t="str">
        <f t="shared" si="25"/>
        <v/>
      </c>
      <c r="I1378" s="2" t="str">
        <f>IF(OR(AND(G1378&gt;=$D$19,G1378&lt;=$E$19),AND(G1378&gt;=$F$19,G1378&lt;=$G$19),AND(G1378&gt;=$H$19,G1378&lt;=$I$19),AND(G1378&gt;=$J$19,G1378&lt;=$K$19),AND(G1378&gt;=$L$19,G1378&lt;=$M$19),AND(G1378&gt;=$N$19,G1378&lt;=$O$19),AND(G1378&gt;=$P$19,G1378&lt;=$Q$19),AND(G1378&gt;=$R$19,G1378&lt;=$S$19),AND(G1378&gt;=$T$19,G1378&lt;=$U$19)),IF(COUNTIF(I1014:I1377,"Plein traitement")=90,"Demi-traitement","Plein traitement"),IF(OR(AND(G1378&gt;=$D$8,G1378&lt;=$E$8),AND(G1378&gt;=$F$8,G1378&lt;=$G$8),AND(G1378&gt;=$H$8,G1378&lt;=$I$8),AND(G1378&gt;=$J$8,G1378&lt;=$K$8),AND(G1378&gt;=$L$8,G1378&lt;=$M$8),AND(G1378&gt;=$N$8,G1378&lt;=$O$8),AND(G1378&gt;=$P$8,G1378&lt;=$Q$8),AND(G1378&gt;=$R$8,G1378&lt;=$S$8),AND(G1378&gt;=$T$8,G1378&lt;=$U$8)),IF(COUNTIF($H$537:H1378,"CMO")&gt;90,"Demi-traitement","Plein traitement"),""))</f>
        <v/>
      </c>
    </row>
    <row r="1379" spans="7:9" x14ac:dyDescent="0.25">
      <c r="G1379" s="1">
        <v>43943</v>
      </c>
      <c r="H1379" t="str">
        <f t="shared" si="25"/>
        <v/>
      </c>
      <c r="I1379" s="2" t="str">
        <f>IF(OR(AND(G1379&gt;=$D$19,G1379&lt;=$E$19),AND(G1379&gt;=$F$19,G1379&lt;=$G$19),AND(G1379&gt;=$H$19,G1379&lt;=$I$19),AND(G1379&gt;=$J$19,G1379&lt;=$K$19),AND(G1379&gt;=$L$19,G1379&lt;=$M$19),AND(G1379&gt;=$N$19,G1379&lt;=$O$19),AND(G1379&gt;=$P$19,G1379&lt;=$Q$19),AND(G1379&gt;=$R$19,G1379&lt;=$S$19),AND(G1379&gt;=$T$19,G1379&lt;=$U$19)),IF(COUNTIF(I1015:I1378,"Plein traitement")=90,"Demi-traitement","Plein traitement"),IF(OR(AND(G1379&gt;=$D$8,G1379&lt;=$E$8),AND(G1379&gt;=$F$8,G1379&lt;=$G$8),AND(G1379&gt;=$H$8,G1379&lt;=$I$8),AND(G1379&gt;=$J$8,G1379&lt;=$K$8),AND(G1379&gt;=$L$8,G1379&lt;=$M$8),AND(G1379&gt;=$N$8,G1379&lt;=$O$8),AND(G1379&gt;=$P$8,G1379&lt;=$Q$8),AND(G1379&gt;=$R$8,G1379&lt;=$S$8),AND(G1379&gt;=$T$8,G1379&lt;=$U$8)),IF(COUNTIF($H$537:H1379,"CMO")&gt;90,"Demi-traitement","Plein traitement"),""))</f>
        <v/>
      </c>
    </row>
    <row r="1380" spans="7:9" x14ac:dyDescent="0.25">
      <c r="G1380" s="1">
        <v>43944</v>
      </c>
      <c r="H1380" t="str">
        <f t="shared" si="25"/>
        <v/>
      </c>
      <c r="I1380" s="2" t="str">
        <f>IF(OR(AND(G1380&gt;=$D$19,G1380&lt;=$E$19),AND(G1380&gt;=$F$19,G1380&lt;=$G$19),AND(G1380&gt;=$H$19,G1380&lt;=$I$19),AND(G1380&gt;=$J$19,G1380&lt;=$K$19),AND(G1380&gt;=$L$19,G1380&lt;=$M$19),AND(G1380&gt;=$N$19,G1380&lt;=$O$19),AND(G1380&gt;=$P$19,G1380&lt;=$Q$19),AND(G1380&gt;=$R$19,G1380&lt;=$S$19),AND(G1380&gt;=$T$19,G1380&lt;=$U$19)),IF(COUNTIF(I1016:I1379,"Plein traitement")=90,"Demi-traitement","Plein traitement"),IF(OR(AND(G1380&gt;=$D$8,G1380&lt;=$E$8),AND(G1380&gt;=$F$8,G1380&lt;=$G$8),AND(G1380&gt;=$H$8,G1380&lt;=$I$8),AND(G1380&gt;=$J$8,G1380&lt;=$K$8),AND(G1380&gt;=$L$8,G1380&lt;=$M$8),AND(G1380&gt;=$N$8,G1380&lt;=$O$8),AND(G1380&gt;=$P$8,G1380&lt;=$Q$8),AND(G1380&gt;=$R$8,G1380&lt;=$S$8),AND(G1380&gt;=$T$8,G1380&lt;=$U$8)),IF(COUNTIF($H$537:H1380,"CMO")&gt;90,"Demi-traitement","Plein traitement"),""))</f>
        <v/>
      </c>
    </row>
    <row r="1381" spans="7:9" x14ac:dyDescent="0.25">
      <c r="G1381" s="1">
        <v>43945</v>
      </c>
      <c r="H1381" t="str">
        <f t="shared" si="25"/>
        <v/>
      </c>
      <c r="I1381" s="2" t="str">
        <f>IF(OR(AND(G1381&gt;=$D$19,G1381&lt;=$E$19),AND(G1381&gt;=$F$19,G1381&lt;=$G$19),AND(G1381&gt;=$H$19,G1381&lt;=$I$19),AND(G1381&gt;=$J$19,G1381&lt;=$K$19),AND(G1381&gt;=$L$19,G1381&lt;=$M$19),AND(G1381&gt;=$N$19,G1381&lt;=$O$19),AND(G1381&gt;=$P$19,G1381&lt;=$Q$19),AND(G1381&gt;=$R$19,G1381&lt;=$S$19),AND(G1381&gt;=$T$19,G1381&lt;=$U$19)),IF(COUNTIF(I1017:I1380,"Plein traitement")=90,"Demi-traitement","Plein traitement"),IF(OR(AND(G1381&gt;=$D$8,G1381&lt;=$E$8),AND(G1381&gt;=$F$8,G1381&lt;=$G$8),AND(G1381&gt;=$H$8,G1381&lt;=$I$8),AND(G1381&gt;=$J$8,G1381&lt;=$K$8),AND(G1381&gt;=$L$8,G1381&lt;=$M$8),AND(G1381&gt;=$N$8,G1381&lt;=$O$8),AND(G1381&gt;=$P$8,G1381&lt;=$Q$8),AND(G1381&gt;=$R$8,G1381&lt;=$S$8),AND(G1381&gt;=$T$8,G1381&lt;=$U$8)),IF(COUNTIF($H$537:H1381,"CMO")&gt;90,"Demi-traitement","Plein traitement"),""))</f>
        <v/>
      </c>
    </row>
    <row r="1382" spans="7:9" x14ac:dyDescent="0.25">
      <c r="G1382" s="1">
        <v>43946</v>
      </c>
      <c r="H1382" t="str">
        <f t="shared" si="25"/>
        <v/>
      </c>
      <c r="I1382" s="2" t="str">
        <f>IF(OR(AND(G1382&gt;=$D$19,G1382&lt;=$E$19),AND(G1382&gt;=$F$19,G1382&lt;=$G$19),AND(G1382&gt;=$H$19,G1382&lt;=$I$19),AND(G1382&gt;=$J$19,G1382&lt;=$K$19),AND(G1382&gt;=$L$19,G1382&lt;=$M$19),AND(G1382&gt;=$N$19,G1382&lt;=$O$19),AND(G1382&gt;=$P$19,G1382&lt;=$Q$19),AND(G1382&gt;=$R$19,G1382&lt;=$S$19),AND(G1382&gt;=$T$19,G1382&lt;=$U$19)),IF(COUNTIF(I1018:I1381,"Plein traitement")=90,"Demi-traitement","Plein traitement"),IF(OR(AND(G1382&gt;=$D$8,G1382&lt;=$E$8),AND(G1382&gt;=$F$8,G1382&lt;=$G$8),AND(G1382&gt;=$H$8,G1382&lt;=$I$8),AND(G1382&gt;=$J$8,G1382&lt;=$K$8),AND(G1382&gt;=$L$8,G1382&lt;=$M$8),AND(G1382&gt;=$N$8,G1382&lt;=$O$8),AND(G1382&gt;=$P$8,G1382&lt;=$Q$8),AND(G1382&gt;=$R$8,G1382&lt;=$S$8),AND(G1382&gt;=$T$8,G1382&lt;=$U$8)),IF(COUNTIF($H$537:H1382,"CMO")&gt;90,"Demi-traitement","Plein traitement"),""))</f>
        <v/>
      </c>
    </row>
    <row r="1383" spans="7:9" x14ac:dyDescent="0.25">
      <c r="G1383" s="1">
        <v>43947</v>
      </c>
      <c r="H1383" t="str">
        <f t="shared" si="25"/>
        <v/>
      </c>
      <c r="I1383" s="2" t="str">
        <f>IF(OR(AND(G1383&gt;=$D$19,G1383&lt;=$E$19),AND(G1383&gt;=$F$19,G1383&lt;=$G$19),AND(G1383&gt;=$H$19,G1383&lt;=$I$19),AND(G1383&gt;=$J$19,G1383&lt;=$K$19),AND(G1383&gt;=$L$19,G1383&lt;=$M$19),AND(G1383&gt;=$N$19,G1383&lt;=$O$19),AND(G1383&gt;=$P$19,G1383&lt;=$Q$19),AND(G1383&gt;=$R$19,G1383&lt;=$S$19),AND(G1383&gt;=$T$19,G1383&lt;=$U$19)),IF(COUNTIF(I1019:I1382,"Plein traitement")=90,"Demi-traitement","Plein traitement"),IF(OR(AND(G1383&gt;=$D$8,G1383&lt;=$E$8),AND(G1383&gt;=$F$8,G1383&lt;=$G$8),AND(G1383&gt;=$H$8,G1383&lt;=$I$8),AND(G1383&gt;=$J$8,G1383&lt;=$K$8),AND(G1383&gt;=$L$8,G1383&lt;=$M$8),AND(G1383&gt;=$N$8,G1383&lt;=$O$8),AND(G1383&gt;=$P$8,G1383&lt;=$Q$8),AND(G1383&gt;=$R$8,G1383&lt;=$S$8),AND(G1383&gt;=$T$8,G1383&lt;=$U$8)),IF(COUNTIF($H$537:H1383,"CMO")&gt;90,"Demi-traitement","Plein traitement"),""))</f>
        <v/>
      </c>
    </row>
    <row r="1384" spans="7:9" x14ac:dyDescent="0.25">
      <c r="G1384" s="1">
        <v>43948</v>
      </c>
      <c r="H1384" t="str">
        <f t="shared" si="25"/>
        <v/>
      </c>
      <c r="I1384" s="2" t="str">
        <f>IF(OR(AND(G1384&gt;=$D$19,G1384&lt;=$E$19),AND(G1384&gt;=$F$19,G1384&lt;=$G$19),AND(G1384&gt;=$H$19,G1384&lt;=$I$19),AND(G1384&gt;=$J$19,G1384&lt;=$K$19),AND(G1384&gt;=$L$19,G1384&lt;=$M$19),AND(G1384&gt;=$N$19,G1384&lt;=$O$19),AND(G1384&gt;=$P$19,G1384&lt;=$Q$19),AND(G1384&gt;=$R$19,G1384&lt;=$S$19),AND(G1384&gt;=$T$19,G1384&lt;=$U$19)),IF(COUNTIF(I1020:I1383,"Plein traitement")=90,"Demi-traitement","Plein traitement"),IF(OR(AND(G1384&gt;=$D$8,G1384&lt;=$E$8),AND(G1384&gt;=$F$8,G1384&lt;=$G$8),AND(G1384&gt;=$H$8,G1384&lt;=$I$8),AND(G1384&gt;=$J$8,G1384&lt;=$K$8),AND(G1384&gt;=$L$8,G1384&lt;=$M$8),AND(G1384&gt;=$N$8,G1384&lt;=$O$8),AND(G1384&gt;=$P$8,G1384&lt;=$Q$8),AND(G1384&gt;=$R$8,G1384&lt;=$S$8),AND(G1384&gt;=$T$8,G1384&lt;=$U$8)),IF(COUNTIF($H$537:H1384,"CMO")&gt;90,"Demi-traitement","Plein traitement"),""))</f>
        <v/>
      </c>
    </row>
    <row r="1385" spans="7:9" x14ac:dyDescent="0.25">
      <c r="G1385" s="1">
        <v>43949</v>
      </c>
      <c r="H1385" t="str">
        <f t="shared" si="25"/>
        <v/>
      </c>
      <c r="I1385" s="2" t="str">
        <f>IF(OR(AND(G1385&gt;=$D$19,G1385&lt;=$E$19),AND(G1385&gt;=$F$19,G1385&lt;=$G$19),AND(G1385&gt;=$H$19,G1385&lt;=$I$19),AND(G1385&gt;=$J$19,G1385&lt;=$K$19),AND(G1385&gt;=$L$19,G1385&lt;=$M$19),AND(G1385&gt;=$N$19,G1385&lt;=$O$19),AND(G1385&gt;=$P$19,G1385&lt;=$Q$19),AND(G1385&gt;=$R$19,G1385&lt;=$S$19),AND(G1385&gt;=$T$19,G1385&lt;=$U$19)),IF(COUNTIF(I1021:I1384,"Plein traitement")=90,"Demi-traitement","Plein traitement"),IF(OR(AND(G1385&gt;=$D$8,G1385&lt;=$E$8),AND(G1385&gt;=$F$8,G1385&lt;=$G$8),AND(G1385&gt;=$H$8,G1385&lt;=$I$8),AND(G1385&gt;=$J$8,G1385&lt;=$K$8),AND(G1385&gt;=$L$8,G1385&lt;=$M$8),AND(G1385&gt;=$N$8,G1385&lt;=$O$8),AND(G1385&gt;=$P$8,G1385&lt;=$Q$8),AND(G1385&gt;=$R$8,G1385&lt;=$S$8),AND(G1385&gt;=$T$8,G1385&lt;=$U$8)),IF(COUNTIF($H$537:H1385,"CMO")&gt;90,"Demi-traitement","Plein traitement"),""))</f>
        <v/>
      </c>
    </row>
    <row r="1386" spans="7:9" x14ac:dyDescent="0.25">
      <c r="G1386" s="1">
        <v>43950</v>
      </c>
      <c r="H1386" t="str">
        <f t="shared" si="25"/>
        <v/>
      </c>
      <c r="I1386" s="2" t="str">
        <f>IF(OR(AND(G1386&gt;=$D$19,G1386&lt;=$E$19),AND(G1386&gt;=$F$19,G1386&lt;=$G$19),AND(G1386&gt;=$H$19,G1386&lt;=$I$19),AND(G1386&gt;=$J$19,G1386&lt;=$K$19),AND(G1386&gt;=$L$19,G1386&lt;=$M$19),AND(G1386&gt;=$N$19,G1386&lt;=$O$19),AND(G1386&gt;=$P$19,G1386&lt;=$Q$19),AND(G1386&gt;=$R$19,G1386&lt;=$S$19),AND(G1386&gt;=$T$19,G1386&lt;=$U$19)),IF(COUNTIF(I1022:I1385,"Plein traitement")=90,"Demi-traitement","Plein traitement"),IF(OR(AND(G1386&gt;=$D$8,G1386&lt;=$E$8),AND(G1386&gt;=$F$8,G1386&lt;=$G$8),AND(G1386&gt;=$H$8,G1386&lt;=$I$8),AND(G1386&gt;=$J$8,G1386&lt;=$K$8),AND(G1386&gt;=$L$8,G1386&lt;=$M$8),AND(G1386&gt;=$N$8,G1386&lt;=$O$8),AND(G1386&gt;=$P$8,G1386&lt;=$Q$8),AND(G1386&gt;=$R$8,G1386&lt;=$S$8),AND(G1386&gt;=$T$8,G1386&lt;=$U$8)),IF(COUNTIF($H$537:H1386,"CMO")&gt;90,"Demi-traitement","Plein traitement"),""))</f>
        <v/>
      </c>
    </row>
    <row r="1387" spans="7:9" x14ac:dyDescent="0.25">
      <c r="G1387" s="1">
        <v>43951</v>
      </c>
      <c r="H1387" t="str">
        <f t="shared" si="25"/>
        <v/>
      </c>
      <c r="I1387" s="2" t="str">
        <f>IF(OR(AND(G1387&gt;=$D$19,G1387&lt;=$E$19),AND(G1387&gt;=$F$19,G1387&lt;=$G$19),AND(G1387&gt;=$H$19,G1387&lt;=$I$19),AND(G1387&gt;=$J$19,G1387&lt;=$K$19),AND(G1387&gt;=$L$19,G1387&lt;=$M$19),AND(G1387&gt;=$N$19,G1387&lt;=$O$19),AND(G1387&gt;=$P$19,G1387&lt;=$Q$19),AND(G1387&gt;=$R$19,G1387&lt;=$S$19),AND(G1387&gt;=$T$19,G1387&lt;=$U$19)),IF(COUNTIF(I1023:I1386,"Plein traitement")=90,"Demi-traitement","Plein traitement"),IF(OR(AND(G1387&gt;=$D$8,G1387&lt;=$E$8),AND(G1387&gt;=$F$8,G1387&lt;=$G$8),AND(G1387&gt;=$H$8,G1387&lt;=$I$8),AND(G1387&gt;=$J$8,G1387&lt;=$K$8),AND(G1387&gt;=$L$8,G1387&lt;=$M$8),AND(G1387&gt;=$N$8,G1387&lt;=$O$8),AND(G1387&gt;=$P$8,G1387&lt;=$Q$8),AND(G1387&gt;=$R$8,G1387&lt;=$S$8),AND(G1387&gt;=$T$8,G1387&lt;=$U$8)),IF(COUNTIF($H$537:H1387,"CMO")&gt;90,"Demi-traitement","Plein traitement"),""))</f>
        <v/>
      </c>
    </row>
    <row r="1388" spans="7:9" x14ac:dyDescent="0.25">
      <c r="G1388" s="1">
        <v>43952</v>
      </c>
      <c r="H1388" t="str">
        <f t="shared" si="25"/>
        <v/>
      </c>
      <c r="I1388" s="2" t="str">
        <f>IF(OR(AND(G1388&gt;=$D$19,G1388&lt;=$E$19),AND(G1388&gt;=$F$19,G1388&lt;=$G$19),AND(G1388&gt;=$H$19,G1388&lt;=$I$19),AND(G1388&gt;=$J$19,G1388&lt;=$K$19),AND(G1388&gt;=$L$19,G1388&lt;=$M$19),AND(G1388&gt;=$N$19,G1388&lt;=$O$19),AND(G1388&gt;=$P$19,G1388&lt;=$Q$19),AND(G1388&gt;=$R$19,G1388&lt;=$S$19),AND(G1388&gt;=$T$19,G1388&lt;=$U$19)),IF(COUNTIF(I1024:I1387,"Plein traitement")=90,"Demi-traitement","Plein traitement"),IF(OR(AND(G1388&gt;=$D$8,G1388&lt;=$E$8),AND(G1388&gt;=$F$8,G1388&lt;=$G$8),AND(G1388&gt;=$H$8,G1388&lt;=$I$8),AND(G1388&gt;=$J$8,G1388&lt;=$K$8),AND(G1388&gt;=$L$8,G1388&lt;=$M$8),AND(G1388&gt;=$N$8,G1388&lt;=$O$8),AND(G1388&gt;=$P$8,G1388&lt;=$Q$8),AND(G1388&gt;=$R$8,G1388&lt;=$S$8),AND(G1388&gt;=$T$8,G1388&lt;=$U$8)),IF(COUNTIF($H$537:H1388,"CMO")&gt;90,"Demi-traitement","Plein traitement"),""))</f>
        <v/>
      </c>
    </row>
    <row r="1389" spans="7:9" x14ac:dyDescent="0.25">
      <c r="G1389" s="1">
        <v>43953</v>
      </c>
      <c r="H1389" t="str">
        <f t="shared" si="25"/>
        <v/>
      </c>
      <c r="I1389" s="2" t="str">
        <f>IF(OR(AND(G1389&gt;=$D$19,G1389&lt;=$E$19),AND(G1389&gt;=$F$19,G1389&lt;=$G$19),AND(G1389&gt;=$H$19,G1389&lt;=$I$19),AND(G1389&gt;=$J$19,G1389&lt;=$K$19),AND(G1389&gt;=$L$19,G1389&lt;=$M$19),AND(G1389&gt;=$N$19,G1389&lt;=$O$19),AND(G1389&gt;=$P$19,G1389&lt;=$Q$19),AND(G1389&gt;=$R$19,G1389&lt;=$S$19),AND(G1389&gt;=$T$19,G1389&lt;=$U$19)),IF(COUNTIF(I1025:I1388,"Plein traitement")=90,"Demi-traitement","Plein traitement"),IF(OR(AND(G1389&gt;=$D$8,G1389&lt;=$E$8),AND(G1389&gt;=$F$8,G1389&lt;=$G$8),AND(G1389&gt;=$H$8,G1389&lt;=$I$8),AND(G1389&gt;=$J$8,G1389&lt;=$K$8),AND(G1389&gt;=$L$8,G1389&lt;=$M$8),AND(G1389&gt;=$N$8,G1389&lt;=$O$8),AND(G1389&gt;=$P$8,G1389&lt;=$Q$8),AND(G1389&gt;=$R$8,G1389&lt;=$S$8),AND(G1389&gt;=$T$8,G1389&lt;=$U$8)),IF(COUNTIF($H$537:H1389,"CMO")&gt;90,"Demi-traitement","Plein traitement"),""))</f>
        <v/>
      </c>
    </row>
    <row r="1390" spans="7:9" x14ac:dyDescent="0.25">
      <c r="G1390" s="1">
        <v>43954</v>
      </c>
      <c r="H1390" t="str">
        <f t="shared" si="25"/>
        <v/>
      </c>
      <c r="I1390" s="2" t="str">
        <f>IF(OR(AND(G1390&gt;=$D$19,G1390&lt;=$E$19),AND(G1390&gt;=$F$19,G1390&lt;=$G$19),AND(G1390&gt;=$H$19,G1390&lt;=$I$19),AND(G1390&gt;=$J$19,G1390&lt;=$K$19),AND(G1390&gt;=$L$19,G1390&lt;=$M$19),AND(G1390&gt;=$N$19,G1390&lt;=$O$19),AND(G1390&gt;=$P$19,G1390&lt;=$Q$19),AND(G1390&gt;=$R$19,G1390&lt;=$S$19),AND(G1390&gt;=$T$19,G1390&lt;=$U$19)),IF(COUNTIF(I1026:I1389,"Plein traitement")=90,"Demi-traitement","Plein traitement"),IF(OR(AND(G1390&gt;=$D$8,G1390&lt;=$E$8),AND(G1390&gt;=$F$8,G1390&lt;=$G$8),AND(G1390&gt;=$H$8,G1390&lt;=$I$8),AND(G1390&gt;=$J$8,G1390&lt;=$K$8),AND(G1390&gt;=$L$8,G1390&lt;=$M$8),AND(G1390&gt;=$N$8,G1390&lt;=$O$8),AND(G1390&gt;=$P$8,G1390&lt;=$Q$8),AND(G1390&gt;=$R$8,G1390&lt;=$S$8),AND(G1390&gt;=$T$8,G1390&lt;=$U$8)),IF(COUNTIF($H$537:H1390,"CMO")&gt;90,"Demi-traitement","Plein traitement"),""))</f>
        <v/>
      </c>
    </row>
    <row r="1391" spans="7:9" x14ac:dyDescent="0.25">
      <c r="G1391" s="1">
        <v>43955</v>
      </c>
      <c r="H1391" t="str">
        <f t="shared" si="25"/>
        <v/>
      </c>
      <c r="I1391" s="2" t="str">
        <f>IF(OR(AND(G1391&gt;=$D$19,G1391&lt;=$E$19),AND(G1391&gt;=$F$19,G1391&lt;=$G$19),AND(G1391&gt;=$H$19,G1391&lt;=$I$19),AND(G1391&gt;=$J$19,G1391&lt;=$K$19),AND(G1391&gt;=$L$19,G1391&lt;=$M$19),AND(G1391&gt;=$N$19,G1391&lt;=$O$19),AND(G1391&gt;=$P$19,G1391&lt;=$Q$19),AND(G1391&gt;=$R$19,G1391&lt;=$S$19),AND(G1391&gt;=$T$19,G1391&lt;=$U$19)),IF(COUNTIF(I1027:I1390,"Plein traitement")=90,"Demi-traitement","Plein traitement"),IF(OR(AND(G1391&gt;=$D$8,G1391&lt;=$E$8),AND(G1391&gt;=$F$8,G1391&lt;=$G$8),AND(G1391&gt;=$H$8,G1391&lt;=$I$8),AND(G1391&gt;=$J$8,G1391&lt;=$K$8),AND(G1391&gt;=$L$8,G1391&lt;=$M$8),AND(G1391&gt;=$N$8,G1391&lt;=$O$8),AND(G1391&gt;=$P$8,G1391&lt;=$Q$8),AND(G1391&gt;=$R$8,G1391&lt;=$S$8),AND(G1391&gt;=$T$8,G1391&lt;=$U$8)),IF(COUNTIF($H$537:H1391,"CMO")&gt;90,"Demi-traitement","Plein traitement"),""))</f>
        <v/>
      </c>
    </row>
    <row r="1392" spans="7:9" x14ac:dyDescent="0.25">
      <c r="G1392" s="1">
        <v>43956</v>
      </c>
      <c r="H1392" t="str">
        <f t="shared" si="25"/>
        <v/>
      </c>
      <c r="I1392" s="2" t="str">
        <f>IF(OR(AND(G1392&gt;=$D$19,G1392&lt;=$E$19),AND(G1392&gt;=$F$19,G1392&lt;=$G$19),AND(G1392&gt;=$H$19,G1392&lt;=$I$19),AND(G1392&gt;=$J$19,G1392&lt;=$K$19),AND(G1392&gt;=$L$19,G1392&lt;=$M$19),AND(G1392&gt;=$N$19,G1392&lt;=$O$19),AND(G1392&gt;=$P$19,G1392&lt;=$Q$19),AND(G1392&gt;=$R$19,G1392&lt;=$S$19),AND(G1392&gt;=$T$19,G1392&lt;=$U$19)),IF(COUNTIF(I1028:I1391,"Plein traitement")=90,"Demi-traitement","Plein traitement"),IF(OR(AND(G1392&gt;=$D$8,G1392&lt;=$E$8),AND(G1392&gt;=$F$8,G1392&lt;=$G$8),AND(G1392&gt;=$H$8,G1392&lt;=$I$8),AND(G1392&gt;=$J$8,G1392&lt;=$K$8),AND(G1392&gt;=$L$8,G1392&lt;=$M$8),AND(G1392&gt;=$N$8,G1392&lt;=$O$8),AND(G1392&gt;=$P$8,G1392&lt;=$Q$8),AND(G1392&gt;=$R$8,G1392&lt;=$S$8),AND(G1392&gt;=$T$8,G1392&lt;=$U$8)),IF(COUNTIF($H$537:H1392,"CMO")&gt;90,"Demi-traitement","Plein traitement"),""))</f>
        <v/>
      </c>
    </row>
    <row r="1393" spans="7:9" x14ac:dyDescent="0.25">
      <c r="G1393" s="1">
        <v>43957</v>
      </c>
      <c r="H1393" t="str">
        <f t="shared" si="25"/>
        <v/>
      </c>
      <c r="I1393" s="2" t="str">
        <f>IF(OR(AND(G1393&gt;=$D$19,G1393&lt;=$E$19),AND(G1393&gt;=$F$19,G1393&lt;=$G$19),AND(G1393&gt;=$H$19,G1393&lt;=$I$19),AND(G1393&gt;=$J$19,G1393&lt;=$K$19),AND(G1393&gt;=$L$19,G1393&lt;=$M$19),AND(G1393&gt;=$N$19,G1393&lt;=$O$19),AND(G1393&gt;=$P$19,G1393&lt;=$Q$19),AND(G1393&gt;=$R$19,G1393&lt;=$S$19),AND(G1393&gt;=$T$19,G1393&lt;=$U$19)),IF(COUNTIF(I1029:I1392,"Plein traitement")=90,"Demi-traitement","Plein traitement"),IF(OR(AND(G1393&gt;=$D$8,G1393&lt;=$E$8),AND(G1393&gt;=$F$8,G1393&lt;=$G$8),AND(G1393&gt;=$H$8,G1393&lt;=$I$8),AND(G1393&gt;=$J$8,G1393&lt;=$K$8),AND(G1393&gt;=$L$8,G1393&lt;=$M$8),AND(G1393&gt;=$N$8,G1393&lt;=$O$8),AND(G1393&gt;=$P$8,G1393&lt;=$Q$8),AND(G1393&gt;=$R$8,G1393&lt;=$S$8),AND(G1393&gt;=$T$8,G1393&lt;=$U$8)),IF(COUNTIF($H$537:H1393,"CMO")&gt;90,"Demi-traitement","Plein traitement"),""))</f>
        <v/>
      </c>
    </row>
    <row r="1394" spans="7:9" x14ac:dyDescent="0.25">
      <c r="G1394" s="1">
        <v>43958</v>
      </c>
      <c r="H1394" t="str">
        <f t="shared" si="25"/>
        <v/>
      </c>
      <c r="I1394" s="2" t="str">
        <f>IF(OR(AND(G1394&gt;=$D$19,G1394&lt;=$E$19),AND(G1394&gt;=$F$19,G1394&lt;=$G$19),AND(G1394&gt;=$H$19,G1394&lt;=$I$19),AND(G1394&gt;=$J$19,G1394&lt;=$K$19),AND(G1394&gt;=$L$19,G1394&lt;=$M$19),AND(G1394&gt;=$N$19,G1394&lt;=$O$19),AND(G1394&gt;=$P$19,G1394&lt;=$Q$19),AND(G1394&gt;=$R$19,G1394&lt;=$S$19),AND(G1394&gt;=$T$19,G1394&lt;=$U$19)),IF(COUNTIF(I1030:I1393,"Plein traitement")=90,"Demi-traitement","Plein traitement"),IF(OR(AND(G1394&gt;=$D$8,G1394&lt;=$E$8),AND(G1394&gt;=$F$8,G1394&lt;=$G$8),AND(G1394&gt;=$H$8,G1394&lt;=$I$8),AND(G1394&gt;=$J$8,G1394&lt;=$K$8),AND(G1394&gt;=$L$8,G1394&lt;=$M$8),AND(G1394&gt;=$N$8,G1394&lt;=$O$8),AND(G1394&gt;=$P$8,G1394&lt;=$Q$8),AND(G1394&gt;=$R$8,G1394&lt;=$S$8),AND(G1394&gt;=$T$8,G1394&lt;=$U$8)),IF(COUNTIF($H$537:H1394,"CMO")&gt;90,"Demi-traitement","Plein traitement"),""))</f>
        <v/>
      </c>
    </row>
    <row r="1395" spans="7:9" x14ac:dyDescent="0.25">
      <c r="G1395" s="1">
        <v>43959</v>
      </c>
      <c r="H1395" t="str">
        <f t="shared" si="25"/>
        <v/>
      </c>
      <c r="I1395" s="2" t="str">
        <f>IF(OR(AND(G1395&gt;=$D$19,G1395&lt;=$E$19),AND(G1395&gt;=$F$19,G1395&lt;=$G$19),AND(G1395&gt;=$H$19,G1395&lt;=$I$19),AND(G1395&gt;=$J$19,G1395&lt;=$K$19),AND(G1395&gt;=$L$19,G1395&lt;=$M$19),AND(G1395&gt;=$N$19,G1395&lt;=$O$19),AND(G1395&gt;=$P$19,G1395&lt;=$Q$19),AND(G1395&gt;=$R$19,G1395&lt;=$S$19),AND(G1395&gt;=$T$19,G1395&lt;=$U$19)),IF(COUNTIF(I1031:I1394,"Plein traitement")=90,"Demi-traitement","Plein traitement"),IF(OR(AND(G1395&gt;=$D$8,G1395&lt;=$E$8),AND(G1395&gt;=$F$8,G1395&lt;=$G$8),AND(G1395&gt;=$H$8,G1395&lt;=$I$8),AND(G1395&gt;=$J$8,G1395&lt;=$K$8),AND(G1395&gt;=$L$8,G1395&lt;=$M$8),AND(G1395&gt;=$N$8,G1395&lt;=$O$8),AND(G1395&gt;=$P$8,G1395&lt;=$Q$8),AND(G1395&gt;=$R$8,G1395&lt;=$S$8),AND(G1395&gt;=$T$8,G1395&lt;=$U$8)),IF(COUNTIF($H$537:H1395,"CMO")&gt;90,"Demi-traitement","Plein traitement"),""))</f>
        <v/>
      </c>
    </row>
    <row r="1396" spans="7:9" x14ac:dyDescent="0.25">
      <c r="G1396" s="1">
        <v>43960</v>
      </c>
      <c r="H1396" t="str">
        <f t="shared" si="25"/>
        <v/>
      </c>
      <c r="I1396" s="2" t="str">
        <f>IF(OR(AND(G1396&gt;=$D$19,G1396&lt;=$E$19),AND(G1396&gt;=$F$19,G1396&lt;=$G$19),AND(G1396&gt;=$H$19,G1396&lt;=$I$19),AND(G1396&gt;=$J$19,G1396&lt;=$K$19),AND(G1396&gt;=$L$19,G1396&lt;=$M$19),AND(G1396&gt;=$N$19,G1396&lt;=$O$19),AND(G1396&gt;=$P$19,G1396&lt;=$Q$19),AND(G1396&gt;=$R$19,G1396&lt;=$S$19),AND(G1396&gt;=$T$19,G1396&lt;=$U$19)),IF(COUNTIF(I1032:I1395,"Plein traitement")=90,"Demi-traitement","Plein traitement"),IF(OR(AND(G1396&gt;=$D$8,G1396&lt;=$E$8),AND(G1396&gt;=$F$8,G1396&lt;=$G$8),AND(G1396&gt;=$H$8,G1396&lt;=$I$8),AND(G1396&gt;=$J$8,G1396&lt;=$K$8),AND(G1396&gt;=$L$8,G1396&lt;=$M$8),AND(G1396&gt;=$N$8,G1396&lt;=$O$8),AND(G1396&gt;=$P$8,G1396&lt;=$Q$8),AND(G1396&gt;=$R$8,G1396&lt;=$S$8),AND(G1396&gt;=$T$8,G1396&lt;=$U$8)),IF(COUNTIF($H$537:H1396,"CMO")&gt;90,"Demi-traitement","Plein traitement"),""))</f>
        <v/>
      </c>
    </row>
    <row r="1397" spans="7:9" x14ac:dyDescent="0.25">
      <c r="G1397" s="1">
        <v>43961</v>
      </c>
      <c r="H1397" t="str">
        <f t="shared" ref="H1397:H1460" si="26">IF(OR(AND(G1397&gt;=$D$8,G1397&lt;=$E$8),AND(G1397&gt;=$F$8,G1397&lt;=$G$8),AND(G1397&gt;=$H$8,G1397&lt;=$I$8),AND(G1397&gt;=$J$8,G1397&lt;=$K$8),AND(G1397&gt;=$L$8,G1397&lt;=$M$8),AND(G1397&gt;=$N$8,G1397&lt;=$O$8),AND(G1397&gt;=$P$8,G1397&lt;=$Q$8),AND(G1397&gt;=$R$8,G1397&lt;=$S$8),AND(G1397&gt;=$T$8,G1397&lt;=$U$8)),"CMO","")</f>
        <v/>
      </c>
      <c r="I1397" s="2" t="str">
        <f>IF(OR(AND(G1397&gt;=$D$19,G1397&lt;=$E$19),AND(G1397&gt;=$F$19,G1397&lt;=$G$19),AND(G1397&gt;=$H$19,G1397&lt;=$I$19),AND(G1397&gt;=$J$19,G1397&lt;=$K$19),AND(G1397&gt;=$L$19,G1397&lt;=$M$19),AND(G1397&gt;=$N$19,G1397&lt;=$O$19),AND(G1397&gt;=$P$19,G1397&lt;=$Q$19),AND(G1397&gt;=$R$19,G1397&lt;=$S$19),AND(G1397&gt;=$T$19,G1397&lt;=$U$19)),IF(COUNTIF(I1033:I1396,"Plein traitement")=90,"Demi-traitement","Plein traitement"),IF(OR(AND(G1397&gt;=$D$8,G1397&lt;=$E$8),AND(G1397&gt;=$F$8,G1397&lt;=$G$8),AND(G1397&gt;=$H$8,G1397&lt;=$I$8),AND(G1397&gt;=$J$8,G1397&lt;=$K$8),AND(G1397&gt;=$L$8,G1397&lt;=$M$8),AND(G1397&gt;=$N$8,G1397&lt;=$O$8),AND(G1397&gt;=$P$8,G1397&lt;=$Q$8),AND(G1397&gt;=$R$8,G1397&lt;=$S$8),AND(G1397&gt;=$T$8,G1397&lt;=$U$8)),IF(COUNTIF($H$537:H1397,"CMO")&gt;90,"Demi-traitement","Plein traitement"),""))</f>
        <v/>
      </c>
    </row>
    <row r="1398" spans="7:9" x14ac:dyDescent="0.25">
      <c r="G1398" s="1">
        <v>43962</v>
      </c>
      <c r="H1398" t="str">
        <f t="shared" si="26"/>
        <v/>
      </c>
      <c r="I1398" s="2" t="str">
        <f>IF(OR(AND(G1398&gt;=$D$19,G1398&lt;=$E$19),AND(G1398&gt;=$F$19,G1398&lt;=$G$19),AND(G1398&gt;=$H$19,G1398&lt;=$I$19),AND(G1398&gt;=$J$19,G1398&lt;=$K$19),AND(G1398&gt;=$L$19,G1398&lt;=$M$19),AND(G1398&gt;=$N$19,G1398&lt;=$O$19),AND(G1398&gt;=$P$19,G1398&lt;=$Q$19),AND(G1398&gt;=$R$19,G1398&lt;=$S$19),AND(G1398&gt;=$T$19,G1398&lt;=$U$19)),IF(COUNTIF(I1034:I1397,"Plein traitement")=90,"Demi-traitement","Plein traitement"),IF(OR(AND(G1398&gt;=$D$8,G1398&lt;=$E$8),AND(G1398&gt;=$F$8,G1398&lt;=$G$8),AND(G1398&gt;=$H$8,G1398&lt;=$I$8),AND(G1398&gt;=$J$8,G1398&lt;=$K$8),AND(G1398&gt;=$L$8,G1398&lt;=$M$8),AND(G1398&gt;=$N$8,G1398&lt;=$O$8),AND(G1398&gt;=$P$8,G1398&lt;=$Q$8),AND(G1398&gt;=$R$8,G1398&lt;=$S$8),AND(G1398&gt;=$T$8,G1398&lt;=$U$8)),IF(COUNTIF($H$537:H1398,"CMO")&gt;90,"Demi-traitement","Plein traitement"),""))</f>
        <v/>
      </c>
    </row>
    <row r="1399" spans="7:9" x14ac:dyDescent="0.25">
      <c r="G1399" s="1">
        <v>43963</v>
      </c>
      <c r="H1399" t="str">
        <f t="shared" si="26"/>
        <v/>
      </c>
      <c r="I1399" s="2" t="str">
        <f>IF(OR(AND(G1399&gt;=$D$19,G1399&lt;=$E$19),AND(G1399&gt;=$F$19,G1399&lt;=$G$19),AND(G1399&gt;=$H$19,G1399&lt;=$I$19),AND(G1399&gt;=$J$19,G1399&lt;=$K$19),AND(G1399&gt;=$L$19,G1399&lt;=$M$19),AND(G1399&gt;=$N$19,G1399&lt;=$O$19),AND(G1399&gt;=$P$19,G1399&lt;=$Q$19),AND(G1399&gt;=$R$19,G1399&lt;=$S$19),AND(G1399&gt;=$T$19,G1399&lt;=$U$19)),IF(COUNTIF(I1035:I1398,"Plein traitement")=90,"Demi-traitement","Plein traitement"),IF(OR(AND(G1399&gt;=$D$8,G1399&lt;=$E$8),AND(G1399&gt;=$F$8,G1399&lt;=$G$8),AND(G1399&gt;=$H$8,G1399&lt;=$I$8),AND(G1399&gt;=$J$8,G1399&lt;=$K$8),AND(G1399&gt;=$L$8,G1399&lt;=$M$8),AND(G1399&gt;=$N$8,G1399&lt;=$O$8),AND(G1399&gt;=$P$8,G1399&lt;=$Q$8),AND(G1399&gt;=$R$8,G1399&lt;=$S$8),AND(G1399&gt;=$T$8,G1399&lt;=$U$8)),IF(COUNTIF($H$537:H1399,"CMO")&gt;90,"Demi-traitement","Plein traitement"),""))</f>
        <v/>
      </c>
    </row>
    <row r="1400" spans="7:9" x14ac:dyDescent="0.25">
      <c r="G1400" s="1">
        <v>43964</v>
      </c>
      <c r="H1400" t="str">
        <f t="shared" si="26"/>
        <v/>
      </c>
      <c r="I1400" s="2" t="str">
        <f>IF(OR(AND(G1400&gt;=$D$19,G1400&lt;=$E$19),AND(G1400&gt;=$F$19,G1400&lt;=$G$19),AND(G1400&gt;=$H$19,G1400&lt;=$I$19),AND(G1400&gt;=$J$19,G1400&lt;=$K$19),AND(G1400&gt;=$L$19,G1400&lt;=$M$19),AND(G1400&gt;=$N$19,G1400&lt;=$O$19),AND(G1400&gt;=$P$19,G1400&lt;=$Q$19),AND(G1400&gt;=$R$19,G1400&lt;=$S$19),AND(G1400&gt;=$T$19,G1400&lt;=$U$19)),IF(COUNTIF(I1036:I1399,"Plein traitement")=90,"Demi-traitement","Plein traitement"),IF(OR(AND(G1400&gt;=$D$8,G1400&lt;=$E$8),AND(G1400&gt;=$F$8,G1400&lt;=$G$8),AND(G1400&gt;=$H$8,G1400&lt;=$I$8),AND(G1400&gt;=$J$8,G1400&lt;=$K$8),AND(G1400&gt;=$L$8,G1400&lt;=$M$8),AND(G1400&gt;=$N$8,G1400&lt;=$O$8),AND(G1400&gt;=$P$8,G1400&lt;=$Q$8),AND(G1400&gt;=$R$8,G1400&lt;=$S$8),AND(G1400&gt;=$T$8,G1400&lt;=$U$8)),IF(COUNTIF($H$537:H1400,"CMO")&gt;90,"Demi-traitement","Plein traitement"),""))</f>
        <v/>
      </c>
    </row>
    <row r="1401" spans="7:9" x14ac:dyDescent="0.25">
      <c r="G1401" s="1">
        <v>43965</v>
      </c>
      <c r="H1401" t="str">
        <f t="shared" si="26"/>
        <v/>
      </c>
      <c r="I1401" s="2" t="str">
        <f>IF(OR(AND(G1401&gt;=$D$19,G1401&lt;=$E$19),AND(G1401&gt;=$F$19,G1401&lt;=$G$19),AND(G1401&gt;=$H$19,G1401&lt;=$I$19),AND(G1401&gt;=$J$19,G1401&lt;=$K$19),AND(G1401&gt;=$L$19,G1401&lt;=$M$19),AND(G1401&gt;=$N$19,G1401&lt;=$O$19),AND(G1401&gt;=$P$19,G1401&lt;=$Q$19),AND(G1401&gt;=$R$19,G1401&lt;=$S$19),AND(G1401&gt;=$T$19,G1401&lt;=$U$19)),IF(COUNTIF(I1037:I1400,"Plein traitement")=90,"Demi-traitement","Plein traitement"),IF(OR(AND(G1401&gt;=$D$8,G1401&lt;=$E$8),AND(G1401&gt;=$F$8,G1401&lt;=$G$8),AND(G1401&gt;=$H$8,G1401&lt;=$I$8),AND(G1401&gt;=$J$8,G1401&lt;=$K$8),AND(G1401&gt;=$L$8,G1401&lt;=$M$8),AND(G1401&gt;=$N$8,G1401&lt;=$O$8),AND(G1401&gt;=$P$8,G1401&lt;=$Q$8),AND(G1401&gt;=$R$8,G1401&lt;=$S$8),AND(G1401&gt;=$T$8,G1401&lt;=$U$8)),IF(COUNTIF($H$537:H1401,"CMO")&gt;90,"Demi-traitement","Plein traitement"),""))</f>
        <v/>
      </c>
    </row>
    <row r="1402" spans="7:9" x14ac:dyDescent="0.25">
      <c r="G1402" s="1">
        <v>43966</v>
      </c>
      <c r="H1402" t="str">
        <f t="shared" si="26"/>
        <v/>
      </c>
      <c r="I1402" s="2" t="str">
        <f>IF(OR(AND(G1402&gt;=$D$19,G1402&lt;=$E$19),AND(G1402&gt;=$F$19,G1402&lt;=$G$19),AND(G1402&gt;=$H$19,G1402&lt;=$I$19),AND(G1402&gt;=$J$19,G1402&lt;=$K$19),AND(G1402&gt;=$L$19,G1402&lt;=$M$19),AND(G1402&gt;=$N$19,G1402&lt;=$O$19),AND(G1402&gt;=$P$19,G1402&lt;=$Q$19),AND(G1402&gt;=$R$19,G1402&lt;=$S$19),AND(G1402&gt;=$T$19,G1402&lt;=$U$19)),IF(COUNTIF(I1038:I1401,"Plein traitement")=90,"Demi-traitement","Plein traitement"),IF(OR(AND(G1402&gt;=$D$8,G1402&lt;=$E$8),AND(G1402&gt;=$F$8,G1402&lt;=$G$8),AND(G1402&gt;=$H$8,G1402&lt;=$I$8),AND(G1402&gt;=$J$8,G1402&lt;=$K$8),AND(G1402&gt;=$L$8,G1402&lt;=$M$8),AND(G1402&gt;=$N$8,G1402&lt;=$O$8),AND(G1402&gt;=$P$8,G1402&lt;=$Q$8),AND(G1402&gt;=$R$8,G1402&lt;=$S$8),AND(G1402&gt;=$T$8,G1402&lt;=$U$8)),IF(COUNTIF($H$537:H1402,"CMO")&gt;90,"Demi-traitement","Plein traitement"),""))</f>
        <v/>
      </c>
    </row>
    <row r="1403" spans="7:9" x14ac:dyDescent="0.25">
      <c r="G1403" s="1">
        <v>43967</v>
      </c>
      <c r="H1403" t="str">
        <f t="shared" si="26"/>
        <v/>
      </c>
      <c r="I1403" s="2" t="str">
        <f>IF(OR(AND(G1403&gt;=$D$19,G1403&lt;=$E$19),AND(G1403&gt;=$F$19,G1403&lt;=$G$19),AND(G1403&gt;=$H$19,G1403&lt;=$I$19),AND(G1403&gt;=$J$19,G1403&lt;=$K$19),AND(G1403&gt;=$L$19,G1403&lt;=$M$19),AND(G1403&gt;=$N$19,G1403&lt;=$O$19),AND(G1403&gt;=$P$19,G1403&lt;=$Q$19),AND(G1403&gt;=$R$19,G1403&lt;=$S$19),AND(G1403&gt;=$T$19,G1403&lt;=$U$19)),IF(COUNTIF(I1039:I1402,"Plein traitement")=90,"Demi-traitement","Plein traitement"),IF(OR(AND(G1403&gt;=$D$8,G1403&lt;=$E$8),AND(G1403&gt;=$F$8,G1403&lt;=$G$8),AND(G1403&gt;=$H$8,G1403&lt;=$I$8),AND(G1403&gt;=$J$8,G1403&lt;=$K$8),AND(G1403&gt;=$L$8,G1403&lt;=$M$8),AND(G1403&gt;=$N$8,G1403&lt;=$O$8),AND(G1403&gt;=$P$8,G1403&lt;=$Q$8),AND(G1403&gt;=$R$8,G1403&lt;=$S$8),AND(G1403&gt;=$T$8,G1403&lt;=$U$8)),IF(COUNTIF($H$537:H1403,"CMO")&gt;90,"Demi-traitement","Plein traitement"),""))</f>
        <v/>
      </c>
    </row>
    <row r="1404" spans="7:9" x14ac:dyDescent="0.25">
      <c r="G1404" s="1">
        <v>43968</v>
      </c>
      <c r="H1404" t="str">
        <f t="shared" si="26"/>
        <v/>
      </c>
      <c r="I1404" s="2" t="str">
        <f>IF(OR(AND(G1404&gt;=$D$19,G1404&lt;=$E$19),AND(G1404&gt;=$F$19,G1404&lt;=$G$19),AND(G1404&gt;=$H$19,G1404&lt;=$I$19),AND(G1404&gt;=$J$19,G1404&lt;=$K$19),AND(G1404&gt;=$L$19,G1404&lt;=$M$19),AND(G1404&gt;=$N$19,G1404&lt;=$O$19),AND(G1404&gt;=$P$19,G1404&lt;=$Q$19),AND(G1404&gt;=$R$19,G1404&lt;=$S$19),AND(G1404&gt;=$T$19,G1404&lt;=$U$19)),IF(COUNTIF(I1040:I1403,"Plein traitement")=90,"Demi-traitement","Plein traitement"),IF(OR(AND(G1404&gt;=$D$8,G1404&lt;=$E$8),AND(G1404&gt;=$F$8,G1404&lt;=$G$8),AND(G1404&gt;=$H$8,G1404&lt;=$I$8),AND(G1404&gt;=$J$8,G1404&lt;=$K$8),AND(G1404&gt;=$L$8,G1404&lt;=$M$8),AND(G1404&gt;=$N$8,G1404&lt;=$O$8),AND(G1404&gt;=$P$8,G1404&lt;=$Q$8),AND(G1404&gt;=$R$8,G1404&lt;=$S$8),AND(G1404&gt;=$T$8,G1404&lt;=$U$8)),IF(COUNTIF($H$537:H1404,"CMO")&gt;90,"Demi-traitement","Plein traitement"),""))</f>
        <v/>
      </c>
    </row>
    <row r="1405" spans="7:9" x14ac:dyDescent="0.25">
      <c r="G1405" s="1">
        <v>43969</v>
      </c>
      <c r="H1405" t="str">
        <f t="shared" si="26"/>
        <v/>
      </c>
      <c r="I1405" s="2" t="str">
        <f>IF(OR(AND(G1405&gt;=$D$19,G1405&lt;=$E$19),AND(G1405&gt;=$F$19,G1405&lt;=$G$19),AND(G1405&gt;=$H$19,G1405&lt;=$I$19),AND(G1405&gt;=$J$19,G1405&lt;=$K$19),AND(G1405&gt;=$L$19,G1405&lt;=$M$19),AND(G1405&gt;=$N$19,G1405&lt;=$O$19),AND(G1405&gt;=$P$19,G1405&lt;=$Q$19),AND(G1405&gt;=$R$19,G1405&lt;=$S$19),AND(G1405&gt;=$T$19,G1405&lt;=$U$19)),IF(COUNTIF(I1041:I1404,"Plein traitement")=90,"Demi-traitement","Plein traitement"),IF(OR(AND(G1405&gt;=$D$8,G1405&lt;=$E$8),AND(G1405&gt;=$F$8,G1405&lt;=$G$8),AND(G1405&gt;=$H$8,G1405&lt;=$I$8),AND(G1405&gt;=$J$8,G1405&lt;=$K$8),AND(G1405&gt;=$L$8,G1405&lt;=$M$8),AND(G1405&gt;=$N$8,G1405&lt;=$O$8),AND(G1405&gt;=$P$8,G1405&lt;=$Q$8),AND(G1405&gt;=$R$8,G1405&lt;=$S$8),AND(G1405&gt;=$T$8,G1405&lt;=$U$8)),IF(COUNTIF($H$537:H1405,"CMO")&gt;90,"Demi-traitement","Plein traitement"),""))</f>
        <v/>
      </c>
    </row>
    <row r="1406" spans="7:9" x14ac:dyDescent="0.25">
      <c r="G1406" s="1">
        <v>43970</v>
      </c>
      <c r="H1406" t="str">
        <f t="shared" si="26"/>
        <v/>
      </c>
      <c r="I1406" s="2" t="str">
        <f>IF(OR(AND(G1406&gt;=$D$19,G1406&lt;=$E$19),AND(G1406&gt;=$F$19,G1406&lt;=$G$19),AND(G1406&gt;=$H$19,G1406&lt;=$I$19),AND(G1406&gt;=$J$19,G1406&lt;=$K$19),AND(G1406&gt;=$L$19,G1406&lt;=$M$19),AND(G1406&gt;=$N$19,G1406&lt;=$O$19),AND(G1406&gt;=$P$19,G1406&lt;=$Q$19),AND(G1406&gt;=$R$19,G1406&lt;=$S$19),AND(G1406&gt;=$T$19,G1406&lt;=$U$19)),IF(COUNTIF(I1042:I1405,"Plein traitement")=90,"Demi-traitement","Plein traitement"),IF(OR(AND(G1406&gt;=$D$8,G1406&lt;=$E$8),AND(G1406&gt;=$F$8,G1406&lt;=$G$8),AND(G1406&gt;=$H$8,G1406&lt;=$I$8),AND(G1406&gt;=$J$8,G1406&lt;=$K$8),AND(G1406&gt;=$L$8,G1406&lt;=$M$8),AND(G1406&gt;=$N$8,G1406&lt;=$O$8),AND(G1406&gt;=$P$8,G1406&lt;=$Q$8),AND(G1406&gt;=$R$8,G1406&lt;=$S$8),AND(G1406&gt;=$T$8,G1406&lt;=$U$8)),IF(COUNTIF($H$537:H1406,"CMO")&gt;90,"Demi-traitement","Plein traitement"),""))</f>
        <v/>
      </c>
    </row>
    <row r="1407" spans="7:9" x14ac:dyDescent="0.25">
      <c r="G1407" s="1">
        <v>43971</v>
      </c>
      <c r="H1407" t="str">
        <f t="shared" si="26"/>
        <v/>
      </c>
      <c r="I1407" s="2" t="str">
        <f>IF(OR(AND(G1407&gt;=$D$19,G1407&lt;=$E$19),AND(G1407&gt;=$F$19,G1407&lt;=$G$19),AND(G1407&gt;=$H$19,G1407&lt;=$I$19),AND(G1407&gt;=$J$19,G1407&lt;=$K$19),AND(G1407&gt;=$L$19,G1407&lt;=$M$19),AND(G1407&gt;=$N$19,G1407&lt;=$O$19),AND(G1407&gt;=$P$19,G1407&lt;=$Q$19),AND(G1407&gt;=$R$19,G1407&lt;=$S$19),AND(G1407&gt;=$T$19,G1407&lt;=$U$19)),IF(COUNTIF(I1043:I1406,"Plein traitement")=90,"Demi-traitement","Plein traitement"),IF(OR(AND(G1407&gt;=$D$8,G1407&lt;=$E$8),AND(G1407&gt;=$F$8,G1407&lt;=$G$8),AND(G1407&gt;=$H$8,G1407&lt;=$I$8),AND(G1407&gt;=$J$8,G1407&lt;=$K$8),AND(G1407&gt;=$L$8,G1407&lt;=$M$8),AND(G1407&gt;=$N$8,G1407&lt;=$O$8),AND(G1407&gt;=$P$8,G1407&lt;=$Q$8),AND(G1407&gt;=$R$8,G1407&lt;=$S$8),AND(G1407&gt;=$T$8,G1407&lt;=$U$8)),IF(COUNTIF($H$537:H1407,"CMO")&gt;90,"Demi-traitement","Plein traitement"),""))</f>
        <v/>
      </c>
    </row>
    <row r="1408" spans="7:9" x14ac:dyDescent="0.25">
      <c r="G1408" s="1">
        <v>43972</v>
      </c>
      <c r="H1408" t="str">
        <f t="shared" si="26"/>
        <v/>
      </c>
      <c r="I1408" s="2" t="str">
        <f>IF(OR(AND(G1408&gt;=$D$19,G1408&lt;=$E$19),AND(G1408&gt;=$F$19,G1408&lt;=$G$19),AND(G1408&gt;=$H$19,G1408&lt;=$I$19),AND(G1408&gt;=$J$19,G1408&lt;=$K$19),AND(G1408&gt;=$L$19,G1408&lt;=$M$19),AND(G1408&gt;=$N$19,G1408&lt;=$O$19),AND(G1408&gt;=$P$19,G1408&lt;=$Q$19),AND(G1408&gt;=$R$19,G1408&lt;=$S$19),AND(G1408&gt;=$T$19,G1408&lt;=$U$19)),IF(COUNTIF(I1044:I1407,"Plein traitement")=90,"Demi-traitement","Plein traitement"),IF(OR(AND(G1408&gt;=$D$8,G1408&lt;=$E$8),AND(G1408&gt;=$F$8,G1408&lt;=$G$8),AND(G1408&gt;=$H$8,G1408&lt;=$I$8),AND(G1408&gt;=$J$8,G1408&lt;=$K$8),AND(G1408&gt;=$L$8,G1408&lt;=$M$8),AND(G1408&gt;=$N$8,G1408&lt;=$O$8),AND(G1408&gt;=$P$8,G1408&lt;=$Q$8),AND(G1408&gt;=$R$8,G1408&lt;=$S$8),AND(G1408&gt;=$T$8,G1408&lt;=$U$8)),IF(COUNTIF($H$537:H1408,"CMO")&gt;90,"Demi-traitement","Plein traitement"),""))</f>
        <v/>
      </c>
    </row>
    <row r="1409" spans="7:9" x14ac:dyDescent="0.25">
      <c r="G1409" s="1">
        <v>43973</v>
      </c>
      <c r="H1409" t="str">
        <f t="shared" si="26"/>
        <v/>
      </c>
      <c r="I1409" s="2" t="str">
        <f>IF(OR(AND(G1409&gt;=$D$19,G1409&lt;=$E$19),AND(G1409&gt;=$F$19,G1409&lt;=$G$19),AND(G1409&gt;=$H$19,G1409&lt;=$I$19),AND(G1409&gt;=$J$19,G1409&lt;=$K$19),AND(G1409&gt;=$L$19,G1409&lt;=$M$19),AND(G1409&gt;=$N$19,G1409&lt;=$O$19),AND(G1409&gt;=$P$19,G1409&lt;=$Q$19),AND(G1409&gt;=$R$19,G1409&lt;=$S$19),AND(G1409&gt;=$T$19,G1409&lt;=$U$19)),IF(COUNTIF(I1045:I1408,"Plein traitement")=90,"Demi-traitement","Plein traitement"),IF(OR(AND(G1409&gt;=$D$8,G1409&lt;=$E$8),AND(G1409&gt;=$F$8,G1409&lt;=$G$8),AND(G1409&gt;=$H$8,G1409&lt;=$I$8),AND(G1409&gt;=$J$8,G1409&lt;=$K$8),AND(G1409&gt;=$L$8,G1409&lt;=$M$8),AND(G1409&gt;=$N$8,G1409&lt;=$O$8),AND(G1409&gt;=$P$8,G1409&lt;=$Q$8),AND(G1409&gt;=$R$8,G1409&lt;=$S$8),AND(G1409&gt;=$T$8,G1409&lt;=$U$8)),IF(COUNTIF($H$537:H1409,"CMO")&gt;90,"Demi-traitement","Plein traitement"),""))</f>
        <v/>
      </c>
    </row>
    <row r="1410" spans="7:9" x14ac:dyDescent="0.25">
      <c r="G1410" s="1">
        <v>43974</v>
      </c>
      <c r="H1410" t="str">
        <f t="shared" si="26"/>
        <v/>
      </c>
      <c r="I1410" s="2" t="str">
        <f>IF(OR(AND(G1410&gt;=$D$19,G1410&lt;=$E$19),AND(G1410&gt;=$F$19,G1410&lt;=$G$19),AND(G1410&gt;=$H$19,G1410&lt;=$I$19),AND(G1410&gt;=$J$19,G1410&lt;=$K$19),AND(G1410&gt;=$L$19,G1410&lt;=$M$19),AND(G1410&gt;=$N$19,G1410&lt;=$O$19),AND(G1410&gt;=$P$19,G1410&lt;=$Q$19),AND(G1410&gt;=$R$19,G1410&lt;=$S$19),AND(G1410&gt;=$T$19,G1410&lt;=$U$19)),IF(COUNTIF(I1046:I1409,"Plein traitement")=90,"Demi-traitement","Plein traitement"),IF(OR(AND(G1410&gt;=$D$8,G1410&lt;=$E$8),AND(G1410&gt;=$F$8,G1410&lt;=$G$8),AND(G1410&gt;=$H$8,G1410&lt;=$I$8),AND(G1410&gt;=$J$8,G1410&lt;=$K$8),AND(G1410&gt;=$L$8,G1410&lt;=$M$8),AND(G1410&gt;=$N$8,G1410&lt;=$O$8),AND(G1410&gt;=$P$8,G1410&lt;=$Q$8),AND(G1410&gt;=$R$8,G1410&lt;=$S$8),AND(G1410&gt;=$T$8,G1410&lt;=$U$8)),IF(COUNTIF($H$537:H1410,"CMO")&gt;90,"Demi-traitement","Plein traitement"),""))</f>
        <v/>
      </c>
    </row>
    <row r="1411" spans="7:9" x14ac:dyDescent="0.25">
      <c r="G1411" s="1">
        <v>43975</v>
      </c>
      <c r="H1411" t="str">
        <f t="shared" si="26"/>
        <v/>
      </c>
      <c r="I1411" s="2" t="str">
        <f>IF(OR(AND(G1411&gt;=$D$19,G1411&lt;=$E$19),AND(G1411&gt;=$F$19,G1411&lt;=$G$19),AND(G1411&gt;=$H$19,G1411&lt;=$I$19),AND(G1411&gt;=$J$19,G1411&lt;=$K$19),AND(G1411&gt;=$L$19,G1411&lt;=$M$19),AND(G1411&gt;=$N$19,G1411&lt;=$O$19),AND(G1411&gt;=$P$19,G1411&lt;=$Q$19),AND(G1411&gt;=$R$19,G1411&lt;=$S$19),AND(G1411&gt;=$T$19,G1411&lt;=$U$19)),IF(COUNTIF(I1047:I1410,"Plein traitement")=90,"Demi-traitement","Plein traitement"),IF(OR(AND(G1411&gt;=$D$8,G1411&lt;=$E$8),AND(G1411&gt;=$F$8,G1411&lt;=$G$8),AND(G1411&gt;=$H$8,G1411&lt;=$I$8),AND(G1411&gt;=$J$8,G1411&lt;=$K$8),AND(G1411&gt;=$L$8,G1411&lt;=$M$8),AND(G1411&gt;=$N$8,G1411&lt;=$O$8),AND(G1411&gt;=$P$8,G1411&lt;=$Q$8),AND(G1411&gt;=$R$8,G1411&lt;=$S$8),AND(G1411&gt;=$T$8,G1411&lt;=$U$8)),IF(COUNTIF($H$537:H1411,"CMO")&gt;90,"Demi-traitement","Plein traitement"),""))</f>
        <v/>
      </c>
    </row>
    <row r="1412" spans="7:9" x14ac:dyDescent="0.25">
      <c r="G1412" s="1">
        <v>43976</v>
      </c>
      <c r="H1412" t="str">
        <f t="shared" si="26"/>
        <v/>
      </c>
      <c r="I1412" s="2" t="str">
        <f>IF(OR(AND(G1412&gt;=$D$19,G1412&lt;=$E$19),AND(G1412&gt;=$F$19,G1412&lt;=$G$19),AND(G1412&gt;=$H$19,G1412&lt;=$I$19),AND(G1412&gt;=$J$19,G1412&lt;=$K$19),AND(G1412&gt;=$L$19,G1412&lt;=$M$19),AND(G1412&gt;=$N$19,G1412&lt;=$O$19),AND(G1412&gt;=$P$19,G1412&lt;=$Q$19),AND(G1412&gt;=$R$19,G1412&lt;=$S$19),AND(G1412&gt;=$T$19,G1412&lt;=$U$19)),IF(COUNTIF(I1048:I1411,"Plein traitement")=90,"Demi-traitement","Plein traitement"),IF(OR(AND(G1412&gt;=$D$8,G1412&lt;=$E$8),AND(G1412&gt;=$F$8,G1412&lt;=$G$8),AND(G1412&gt;=$H$8,G1412&lt;=$I$8),AND(G1412&gt;=$J$8,G1412&lt;=$K$8),AND(G1412&gt;=$L$8,G1412&lt;=$M$8),AND(G1412&gt;=$N$8,G1412&lt;=$O$8),AND(G1412&gt;=$P$8,G1412&lt;=$Q$8),AND(G1412&gt;=$R$8,G1412&lt;=$S$8),AND(G1412&gt;=$T$8,G1412&lt;=$U$8)),IF(COUNTIF($H$537:H1412,"CMO")&gt;90,"Demi-traitement","Plein traitement"),""))</f>
        <v/>
      </c>
    </row>
    <row r="1413" spans="7:9" x14ac:dyDescent="0.25">
      <c r="G1413" s="1">
        <v>43977</v>
      </c>
      <c r="H1413" t="str">
        <f t="shared" si="26"/>
        <v/>
      </c>
      <c r="I1413" s="2" t="str">
        <f>IF(OR(AND(G1413&gt;=$D$19,G1413&lt;=$E$19),AND(G1413&gt;=$F$19,G1413&lt;=$G$19),AND(G1413&gt;=$H$19,G1413&lt;=$I$19),AND(G1413&gt;=$J$19,G1413&lt;=$K$19),AND(G1413&gt;=$L$19,G1413&lt;=$M$19),AND(G1413&gt;=$N$19,G1413&lt;=$O$19),AND(G1413&gt;=$P$19,G1413&lt;=$Q$19),AND(G1413&gt;=$R$19,G1413&lt;=$S$19),AND(G1413&gt;=$T$19,G1413&lt;=$U$19)),IF(COUNTIF(I1049:I1412,"Plein traitement")=90,"Demi-traitement","Plein traitement"),IF(OR(AND(G1413&gt;=$D$8,G1413&lt;=$E$8),AND(G1413&gt;=$F$8,G1413&lt;=$G$8),AND(G1413&gt;=$H$8,G1413&lt;=$I$8),AND(G1413&gt;=$J$8,G1413&lt;=$K$8),AND(G1413&gt;=$L$8,G1413&lt;=$M$8),AND(G1413&gt;=$N$8,G1413&lt;=$O$8),AND(G1413&gt;=$P$8,G1413&lt;=$Q$8),AND(G1413&gt;=$R$8,G1413&lt;=$S$8),AND(G1413&gt;=$T$8,G1413&lt;=$U$8)),IF(COUNTIF($H$537:H1413,"CMO")&gt;90,"Demi-traitement","Plein traitement"),""))</f>
        <v/>
      </c>
    </row>
    <row r="1414" spans="7:9" x14ac:dyDescent="0.25">
      <c r="G1414" s="1">
        <v>43978</v>
      </c>
      <c r="H1414" t="str">
        <f t="shared" si="26"/>
        <v/>
      </c>
      <c r="I1414" s="2" t="str">
        <f>IF(OR(AND(G1414&gt;=$D$19,G1414&lt;=$E$19),AND(G1414&gt;=$F$19,G1414&lt;=$G$19),AND(G1414&gt;=$H$19,G1414&lt;=$I$19),AND(G1414&gt;=$J$19,G1414&lt;=$K$19),AND(G1414&gt;=$L$19,G1414&lt;=$M$19),AND(G1414&gt;=$N$19,G1414&lt;=$O$19),AND(G1414&gt;=$P$19,G1414&lt;=$Q$19),AND(G1414&gt;=$R$19,G1414&lt;=$S$19),AND(G1414&gt;=$T$19,G1414&lt;=$U$19)),IF(COUNTIF(I1050:I1413,"Plein traitement")=90,"Demi-traitement","Plein traitement"),IF(OR(AND(G1414&gt;=$D$8,G1414&lt;=$E$8),AND(G1414&gt;=$F$8,G1414&lt;=$G$8),AND(G1414&gt;=$H$8,G1414&lt;=$I$8),AND(G1414&gt;=$J$8,G1414&lt;=$K$8),AND(G1414&gt;=$L$8,G1414&lt;=$M$8),AND(G1414&gt;=$N$8,G1414&lt;=$O$8),AND(G1414&gt;=$P$8,G1414&lt;=$Q$8),AND(G1414&gt;=$R$8,G1414&lt;=$S$8),AND(G1414&gt;=$T$8,G1414&lt;=$U$8)),IF(COUNTIF($H$537:H1414,"CMO")&gt;90,"Demi-traitement","Plein traitement"),""))</f>
        <v/>
      </c>
    </row>
    <row r="1415" spans="7:9" x14ac:dyDescent="0.25">
      <c r="G1415" s="1">
        <v>43979</v>
      </c>
      <c r="H1415" t="str">
        <f t="shared" si="26"/>
        <v/>
      </c>
      <c r="I1415" s="2" t="str">
        <f>IF(OR(AND(G1415&gt;=$D$19,G1415&lt;=$E$19),AND(G1415&gt;=$F$19,G1415&lt;=$G$19),AND(G1415&gt;=$H$19,G1415&lt;=$I$19),AND(G1415&gt;=$J$19,G1415&lt;=$K$19),AND(G1415&gt;=$L$19,G1415&lt;=$M$19),AND(G1415&gt;=$N$19,G1415&lt;=$O$19),AND(G1415&gt;=$P$19,G1415&lt;=$Q$19),AND(G1415&gt;=$R$19,G1415&lt;=$S$19),AND(G1415&gt;=$T$19,G1415&lt;=$U$19)),IF(COUNTIF(I1051:I1414,"Plein traitement")=90,"Demi-traitement","Plein traitement"),IF(OR(AND(G1415&gt;=$D$8,G1415&lt;=$E$8),AND(G1415&gt;=$F$8,G1415&lt;=$G$8),AND(G1415&gt;=$H$8,G1415&lt;=$I$8),AND(G1415&gt;=$J$8,G1415&lt;=$K$8),AND(G1415&gt;=$L$8,G1415&lt;=$M$8),AND(G1415&gt;=$N$8,G1415&lt;=$O$8),AND(G1415&gt;=$P$8,G1415&lt;=$Q$8),AND(G1415&gt;=$R$8,G1415&lt;=$S$8),AND(G1415&gt;=$T$8,G1415&lt;=$U$8)),IF(COUNTIF($H$537:H1415,"CMO")&gt;90,"Demi-traitement","Plein traitement"),""))</f>
        <v/>
      </c>
    </row>
    <row r="1416" spans="7:9" x14ac:dyDescent="0.25">
      <c r="G1416" s="1">
        <v>43980</v>
      </c>
      <c r="H1416" t="str">
        <f t="shared" si="26"/>
        <v/>
      </c>
      <c r="I1416" s="2" t="str">
        <f>IF(OR(AND(G1416&gt;=$D$19,G1416&lt;=$E$19),AND(G1416&gt;=$F$19,G1416&lt;=$G$19),AND(G1416&gt;=$H$19,G1416&lt;=$I$19),AND(G1416&gt;=$J$19,G1416&lt;=$K$19),AND(G1416&gt;=$L$19,G1416&lt;=$M$19),AND(G1416&gt;=$N$19,G1416&lt;=$O$19),AND(G1416&gt;=$P$19,G1416&lt;=$Q$19),AND(G1416&gt;=$R$19,G1416&lt;=$S$19),AND(G1416&gt;=$T$19,G1416&lt;=$U$19)),IF(COUNTIF(I1052:I1415,"Plein traitement")=90,"Demi-traitement","Plein traitement"),IF(OR(AND(G1416&gt;=$D$8,G1416&lt;=$E$8),AND(G1416&gt;=$F$8,G1416&lt;=$G$8),AND(G1416&gt;=$H$8,G1416&lt;=$I$8),AND(G1416&gt;=$J$8,G1416&lt;=$K$8),AND(G1416&gt;=$L$8,G1416&lt;=$M$8),AND(G1416&gt;=$N$8,G1416&lt;=$O$8),AND(G1416&gt;=$P$8,G1416&lt;=$Q$8),AND(G1416&gt;=$R$8,G1416&lt;=$S$8),AND(G1416&gt;=$T$8,G1416&lt;=$U$8)),IF(COUNTIF($H$537:H1416,"CMO")&gt;90,"Demi-traitement","Plein traitement"),""))</f>
        <v/>
      </c>
    </row>
    <row r="1417" spans="7:9" x14ac:dyDescent="0.25">
      <c r="G1417" s="1">
        <v>43981</v>
      </c>
      <c r="H1417" t="str">
        <f t="shared" si="26"/>
        <v/>
      </c>
      <c r="I1417" s="2" t="str">
        <f>IF(OR(AND(G1417&gt;=$D$19,G1417&lt;=$E$19),AND(G1417&gt;=$F$19,G1417&lt;=$G$19),AND(G1417&gt;=$H$19,G1417&lt;=$I$19),AND(G1417&gt;=$J$19,G1417&lt;=$K$19),AND(G1417&gt;=$L$19,G1417&lt;=$M$19),AND(G1417&gt;=$N$19,G1417&lt;=$O$19),AND(G1417&gt;=$P$19,G1417&lt;=$Q$19),AND(G1417&gt;=$R$19,G1417&lt;=$S$19),AND(G1417&gt;=$T$19,G1417&lt;=$U$19)),IF(COUNTIF(I1053:I1416,"Plein traitement")=90,"Demi-traitement","Plein traitement"),IF(OR(AND(G1417&gt;=$D$8,G1417&lt;=$E$8),AND(G1417&gt;=$F$8,G1417&lt;=$G$8),AND(G1417&gt;=$H$8,G1417&lt;=$I$8),AND(G1417&gt;=$J$8,G1417&lt;=$K$8),AND(G1417&gt;=$L$8,G1417&lt;=$M$8),AND(G1417&gt;=$N$8,G1417&lt;=$O$8),AND(G1417&gt;=$P$8,G1417&lt;=$Q$8),AND(G1417&gt;=$R$8,G1417&lt;=$S$8),AND(G1417&gt;=$T$8,G1417&lt;=$U$8)),IF(COUNTIF($H$537:H1417,"CMO")&gt;90,"Demi-traitement","Plein traitement"),""))</f>
        <v/>
      </c>
    </row>
    <row r="1418" spans="7:9" x14ac:dyDescent="0.25">
      <c r="G1418" s="1">
        <v>43982</v>
      </c>
      <c r="H1418" t="str">
        <f t="shared" si="26"/>
        <v/>
      </c>
      <c r="I1418" s="2" t="str">
        <f>IF(OR(AND(G1418&gt;=$D$19,G1418&lt;=$E$19),AND(G1418&gt;=$F$19,G1418&lt;=$G$19),AND(G1418&gt;=$H$19,G1418&lt;=$I$19),AND(G1418&gt;=$J$19,G1418&lt;=$K$19),AND(G1418&gt;=$L$19,G1418&lt;=$M$19),AND(G1418&gt;=$N$19,G1418&lt;=$O$19),AND(G1418&gt;=$P$19,G1418&lt;=$Q$19),AND(G1418&gt;=$R$19,G1418&lt;=$S$19),AND(G1418&gt;=$T$19,G1418&lt;=$U$19)),IF(COUNTIF(I1054:I1417,"Plein traitement")=90,"Demi-traitement","Plein traitement"),IF(OR(AND(G1418&gt;=$D$8,G1418&lt;=$E$8),AND(G1418&gt;=$F$8,G1418&lt;=$G$8),AND(G1418&gt;=$H$8,G1418&lt;=$I$8),AND(G1418&gt;=$J$8,G1418&lt;=$K$8),AND(G1418&gt;=$L$8,G1418&lt;=$M$8),AND(G1418&gt;=$N$8,G1418&lt;=$O$8),AND(G1418&gt;=$P$8,G1418&lt;=$Q$8),AND(G1418&gt;=$R$8,G1418&lt;=$S$8),AND(G1418&gt;=$T$8,G1418&lt;=$U$8)),IF(COUNTIF($H$537:H1418,"CMO")&gt;90,"Demi-traitement","Plein traitement"),""))</f>
        <v/>
      </c>
    </row>
    <row r="1419" spans="7:9" x14ac:dyDescent="0.25">
      <c r="G1419" s="1">
        <v>43983</v>
      </c>
      <c r="H1419" t="str">
        <f t="shared" si="26"/>
        <v/>
      </c>
      <c r="I1419" s="2" t="str">
        <f>IF(OR(AND(G1419&gt;=$D$19,G1419&lt;=$E$19),AND(G1419&gt;=$F$19,G1419&lt;=$G$19),AND(G1419&gt;=$H$19,G1419&lt;=$I$19),AND(G1419&gt;=$J$19,G1419&lt;=$K$19),AND(G1419&gt;=$L$19,G1419&lt;=$M$19),AND(G1419&gt;=$N$19,G1419&lt;=$O$19),AND(G1419&gt;=$P$19,G1419&lt;=$Q$19),AND(G1419&gt;=$R$19,G1419&lt;=$S$19),AND(G1419&gt;=$T$19,G1419&lt;=$U$19)),IF(COUNTIF(I1055:I1418,"Plein traitement")=90,"Demi-traitement","Plein traitement"),IF(OR(AND(G1419&gt;=$D$8,G1419&lt;=$E$8),AND(G1419&gt;=$F$8,G1419&lt;=$G$8),AND(G1419&gt;=$H$8,G1419&lt;=$I$8),AND(G1419&gt;=$J$8,G1419&lt;=$K$8),AND(G1419&gt;=$L$8,G1419&lt;=$M$8),AND(G1419&gt;=$N$8,G1419&lt;=$O$8),AND(G1419&gt;=$P$8,G1419&lt;=$Q$8),AND(G1419&gt;=$R$8,G1419&lt;=$S$8),AND(G1419&gt;=$T$8,G1419&lt;=$U$8)),IF(COUNTIF($H$537:H1419,"CMO")&gt;90,"Demi-traitement","Plein traitement"),""))</f>
        <v/>
      </c>
    </row>
    <row r="1420" spans="7:9" x14ac:dyDescent="0.25">
      <c r="G1420" s="1">
        <v>43984</v>
      </c>
      <c r="H1420" t="str">
        <f t="shared" si="26"/>
        <v/>
      </c>
      <c r="I1420" s="2" t="str">
        <f>IF(OR(AND(G1420&gt;=$D$19,G1420&lt;=$E$19),AND(G1420&gt;=$F$19,G1420&lt;=$G$19),AND(G1420&gt;=$H$19,G1420&lt;=$I$19),AND(G1420&gt;=$J$19,G1420&lt;=$K$19),AND(G1420&gt;=$L$19,G1420&lt;=$M$19),AND(G1420&gt;=$N$19,G1420&lt;=$O$19),AND(G1420&gt;=$P$19,G1420&lt;=$Q$19),AND(G1420&gt;=$R$19,G1420&lt;=$S$19),AND(G1420&gt;=$T$19,G1420&lt;=$U$19)),IF(COUNTIF(I1056:I1419,"Plein traitement")=90,"Demi-traitement","Plein traitement"),IF(OR(AND(G1420&gt;=$D$8,G1420&lt;=$E$8),AND(G1420&gt;=$F$8,G1420&lt;=$G$8),AND(G1420&gt;=$H$8,G1420&lt;=$I$8),AND(G1420&gt;=$J$8,G1420&lt;=$K$8),AND(G1420&gt;=$L$8,G1420&lt;=$M$8),AND(G1420&gt;=$N$8,G1420&lt;=$O$8),AND(G1420&gt;=$P$8,G1420&lt;=$Q$8),AND(G1420&gt;=$R$8,G1420&lt;=$S$8),AND(G1420&gt;=$T$8,G1420&lt;=$U$8)),IF(COUNTIF($H$537:H1420,"CMO")&gt;90,"Demi-traitement","Plein traitement"),""))</f>
        <v/>
      </c>
    </row>
    <row r="1421" spans="7:9" x14ac:dyDescent="0.25">
      <c r="G1421" s="1">
        <v>43985</v>
      </c>
      <c r="H1421" t="str">
        <f t="shared" si="26"/>
        <v/>
      </c>
      <c r="I1421" s="2" t="str">
        <f>IF(OR(AND(G1421&gt;=$D$19,G1421&lt;=$E$19),AND(G1421&gt;=$F$19,G1421&lt;=$G$19),AND(G1421&gt;=$H$19,G1421&lt;=$I$19),AND(G1421&gt;=$J$19,G1421&lt;=$K$19),AND(G1421&gt;=$L$19,G1421&lt;=$M$19),AND(G1421&gt;=$N$19,G1421&lt;=$O$19),AND(G1421&gt;=$P$19,G1421&lt;=$Q$19),AND(G1421&gt;=$R$19,G1421&lt;=$S$19),AND(G1421&gt;=$T$19,G1421&lt;=$U$19)),IF(COUNTIF(I1057:I1420,"Plein traitement")=90,"Demi-traitement","Plein traitement"),IF(OR(AND(G1421&gt;=$D$8,G1421&lt;=$E$8),AND(G1421&gt;=$F$8,G1421&lt;=$G$8),AND(G1421&gt;=$H$8,G1421&lt;=$I$8),AND(G1421&gt;=$J$8,G1421&lt;=$K$8),AND(G1421&gt;=$L$8,G1421&lt;=$M$8),AND(G1421&gt;=$N$8,G1421&lt;=$O$8),AND(G1421&gt;=$P$8,G1421&lt;=$Q$8),AND(G1421&gt;=$R$8,G1421&lt;=$S$8),AND(G1421&gt;=$T$8,G1421&lt;=$U$8)),IF(COUNTIF($H$537:H1421,"CMO")&gt;90,"Demi-traitement","Plein traitement"),""))</f>
        <v/>
      </c>
    </row>
    <row r="1422" spans="7:9" x14ac:dyDescent="0.25">
      <c r="G1422" s="1">
        <v>43986</v>
      </c>
      <c r="H1422" t="str">
        <f t="shared" si="26"/>
        <v/>
      </c>
      <c r="I1422" s="2" t="str">
        <f>IF(OR(AND(G1422&gt;=$D$19,G1422&lt;=$E$19),AND(G1422&gt;=$F$19,G1422&lt;=$G$19),AND(G1422&gt;=$H$19,G1422&lt;=$I$19),AND(G1422&gt;=$J$19,G1422&lt;=$K$19),AND(G1422&gt;=$L$19,G1422&lt;=$M$19),AND(G1422&gt;=$N$19,G1422&lt;=$O$19),AND(G1422&gt;=$P$19,G1422&lt;=$Q$19),AND(G1422&gt;=$R$19,G1422&lt;=$S$19),AND(G1422&gt;=$T$19,G1422&lt;=$U$19)),IF(COUNTIF(I1058:I1421,"Plein traitement")=90,"Demi-traitement","Plein traitement"),IF(OR(AND(G1422&gt;=$D$8,G1422&lt;=$E$8),AND(G1422&gt;=$F$8,G1422&lt;=$G$8),AND(G1422&gt;=$H$8,G1422&lt;=$I$8),AND(G1422&gt;=$J$8,G1422&lt;=$K$8),AND(G1422&gt;=$L$8,G1422&lt;=$M$8),AND(G1422&gt;=$N$8,G1422&lt;=$O$8),AND(G1422&gt;=$P$8,G1422&lt;=$Q$8),AND(G1422&gt;=$R$8,G1422&lt;=$S$8),AND(G1422&gt;=$T$8,G1422&lt;=$U$8)),IF(COUNTIF($H$537:H1422,"CMO")&gt;90,"Demi-traitement","Plein traitement"),""))</f>
        <v/>
      </c>
    </row>
    <row r="1423" spans="7:9" x14ac:dyDescent="0.25">
      <c r="G1423" s="1">
        <v>43987</v>
      </c>
      <c r="H1423" t="str">
        <f t="shared" si="26"/>
        <v/>
      </c>
      <c r="I1423" s="2" t="str">
        <f>IF(OR(AND(G1423&gt;=$D$19,G1423&lt;=$E$19),AND(G1423&gt;=$F$19,G1423&lt;=$G$19),AND(G1423&gt;=$H$19,G1423&lt;=$I$19),AND(G1423&gt;=$J$19,G1423&lt;=$K$19),AND(G1423&gt;=$L$19,G1423&lt;=$M$19),AND(G1423&gt;=$N$19,G1423&lt;=$O$19),AND(G1423&gt;=$P$19,G1423&lt;=$Q$19),AND(G1423&gt;=$R$19,G1423&lt;=$S$19),AND(G1423&gt;=$T$19,G1423&lt;=$U$19)),IF(COUNTIF(I1059:I1422,"Plein traitement")=90,"Demi-traitement","Plein traitement"),IF(OR(AND(G1423&gt;=$D$8,G1423&lt;=$E$8),AND(G1423&gt;=$F$8,G1423&lt;=$G$8),AND(G1423&gt;=$H$8,G1423&lt;=$I$8),AND(G1423&gt;=$J$8,G1423&lt;=$K$8),AND(G1423&gt;=$L$8,G1423&lt;=$M$8),AND(G1423&gt;=$N$8,G1423&lt;=$O$8),AND(G1423&gt;=$P$8,G1423&lt;=$Q$8),AND(G1423&gt;=$R$8,G1423&lt;=$S$8),AND(G1423&gt;=$T$8,G1423&lt;=$U$8)),IF(COUNTIF($H$537:H1423,"CMO")&gt;90,"Demi-traitement","Plein traitement"),""))</f>
        <v/>
      </c>
    </row>
    <row r="1424" spans="7:9" x14ac:dyDescent="0.25">
      <c r="G1424" s="1">
        <v>43988</v>
      </c>
      <c r="H1424" t="str">
        <f t="shared" si="26"/>
        <v/>
      </c>
      <c r="I1424" s="2" t="str">
        <f>IF(OR(AND(G1424&gt;=$D$19,G1424&lt;=$E$19),AND(G1424&gt;=$F$19,G1424&lt;=$G$19),AND(G1424&gt;=$H$19,G1424&lt;=$I$19),AND(G1424&gt;=$J$19,G1424&lt;=$K$19),AND(G1424&gt;=$L$19,G1424&lt;=$M$19),AND(G1424&gt;=$N$19,G1424&lt;=$O$19),AND(G1424&gt;=$P$19,G1424&lt;=$Q$19),AND(G1424&gt;=$R$19,G1424&lt;=$S$19),AND(G1424&gt;=$T$19,G1424&lt;=$U$19)),IF(COUNTIF(I1060:I1423,"Plein traitement")=90,"Demi-traitement","Plein traitement"),IF(OR(AND(G1424&gt;=$D$8,G1424&lt;=$E$8),AND(G1424&gt;=$F$8,G1424&lt;=$G$8),AND(G1424&gt;=$H$8,G1424&lt;=$I$8),AND(G1424&gt;=$J$8,G1424&lt;=$K$8),AND(G1424&gt;=$L$8,G1424&lt;=$M$8),AND(G1424&gt;=$N$8,G1424&lt;=$O$8),AND(G1424&gt;=$P$8,G1424&lt;=$Q$8),AND(G1424&gt;=$R$8,G1424&lt;=$S$8),AND(G1424&gt;=$T$8,G1424&lt;=$U$8)),IF(COUNTIF($H$537:H1424,"CMO")&gt;90,"Demi-traitement","Plein traitement"),""))</f>
        <v/>
      </c>
    </row>
    <row r="1425" spans="7:9" x14ac:dyDescent="0.25">
      <c r="G1425" s="1">
        <v>43989</v>
      </c>
      <c r="H1425" t="str">
        <f t="shared" si="26"/>
        <v/>
      </c>
      <c r="I1425" s="2" t="str">
        <f>IF(OR(AND(G1425&gt;=$D$19,G1425&lt;=$E$19),AND(G1425&gt;=$F$19,G1425&lt;=$G$19),AND(G1425&gt;=$H$19,G1425&lt;=$I$19),AND(G1425&gt;=$J$19,G1425&lt;=$K$19),AND(G1425&gt;=$L$19,G1425&lt;=$M$19),AND(G1425&gt;=$N$19,G1425&lt;=$O$19),AND(G1425&gt;=$P$19,G1425&lt;=$Q$19),AND(G1425&gt;=$R$19,G1425&lt;=$S$19),AND(G1425&gt;=$T$19,G1425&lt;=$U$19)),IF(COUNTIF(I1061:I1424,"Plein traitement")=90,"Demi-traitement","Plein traitement"),IF(OR(AND(G1425&gt;=$D$8,G1425&lt;=$E$8),AND(G1425&gt;=$F$8,G1425&lt;=$G$8),AND(G1425&gt;=$H$8,G1425&lt;=$I$8),AND(G1425&gt;=$J$8,G1425&lt;=$K$8),AND(G1425&gt;=$L$8,G1425&lt;=$M$8),AND(G1425&gt;=$N$8,G1425&lt;=$O$8),AND(G1425&gt;=$P$8,G1425&lt;=$Q$8),AND(G1425&gt;=$R$8,G1425&lt;=$S$8),AND(G1425&gt;=$T$8,G1425&lt;=$U$8)),IF(COUNTIF($H$537:H1425,"CMO")&gt;90,"Demi-traitement","Plein traitement"),""))</f>
        <v/>
      </c>
    </row>
    <row r="1426" spans="7:9" x14ac:dyDescent="0.25">
      <c r="G1426" s="1">
        <v>43990</v>
      </c>
      <c r="H1426" t="str">
        <f t="shared" si="26"/>
        <v/>
      </c>
      <c r="I1426" s="2" t="str">
        <f>IF(OR(AND(G1426&gt;=$D$19,G1426&lt;=$E$19),AND(G1426&gt;=$F$19,G1426&lt;=$G$19),AND(G1426&gt;=$H$19,G1426&lt;=$I$19),AND(G1426&gt;=$J$19,G1426&lt;=$K$19),AND(G1426&gt;=$L$19,G1426&lt;=$M$19),AND(G1426&gt;=$N$19,G1426&lt;=$O$19),AND(G1426&gt;=$P$19,G1426&lt;=$Q$19),AND(G1426&gt;=$R$19,G1426&lt;=$S$19),AND(G1426&gt;=$T$19,G1426&lt;=$U$19)),IF(COUNTIF(I1062:I1425,"Plein traitement")=90,"Demi-traitement","Plein traitement"),IF(OR(AND(G1426&gt;=$D$8,G1426&lt;=$E$8),AND(G1426&gt;=$F$8,G1426&lt;=$G$8),AND(G1426&gt;=$H$8,G1426&lt;=$I$8),AND(G1426&gt;=$J$8,G1426&lt;=$K$8),AND(G1426&gt;=$L$8,G1426&lt;=$M$8),AND(G1426&gt;=$N$8,G1426&lt;=$O$8),AND(G1426&gt;=$P$8,G1426&lt;=$Q$8),AND(G1426&gt;=$R$8,G1426&lt;=$S$8),AND(G1426&gt;=$T$8,G1426&lt;=$U$8)),IF(COUNTIF($H$537:H1426,"CMO")&gt;90,"Demi-traitement","Plein traitement"),""))</f>
        <v/>
      </c>
    </row>
    <row r="1427" spans="7:9" x14ac:dyDescent="0.25">
      <c r="G1427" s="1">
        <v>43991</v>
      </c>
      <c r="H1427" t="str">
        <f t="shared" si="26"/>
        <v/>
      </c>
      <c r="I1427" s="2" t="str">
        <f>IF(OR(AND(G1427&gt;=$D$19,G1427&lt;=$E$19),AND(G1427&gt;=$F$19,G1427&lt;=$G$19),AND(G1427&gt;=$H$19,G1427&lt;=$I$19),AND(G1427&gt;=$J$19,G1427&lt;=$K$19),AND(G1427&gt;=$L$19,G1427&lt;=$M$19),AND(G1427&gt;=$N$19,G1427&lt;=$O$19),AND(G1427&gt;=$P$19,G1427&lt;=$Q$19),AND(G1427&gt;=$R$19,G1427&lt;=$S$19),AND(G1427&gt;=$T$19,G1427&lt;=$U$19)),IF(COUNTIF(I1063:I1426,"Plein traitement")=90,"Demi-traitement","Plein traitement"),IF(OR(AND(G1427&gt;=$D$8,G1427&lt;=$E$8),AND(G1427&gt;=$F$8,G1427&lt;=$G$8),AND(G1427&gt;=$H$8,G1427&lt;=$I$8),AND(G1427&gt;=$J$8,G1427&lt;=$K$8),AND(G1427&gt;=$L$8,G1427&lt;=$M$8),AND(G1427&gt;=$N$8,G1427&lt;=$O$8),AND(G1427&gt;=$P$8,G1427&lt;=$Q$8),AND(G1427&gt;=$R$8,G1427&lt;=$S$8),AND(G1427&gt;=$T$8,G1427&lt;=$U$8)),IF(COUNTIF($H$537:H1427,"CMO")&gt;90,"Demi-traitement","Plein traitement"),""))</f>
        <v/>
      </c>
    </row>
    <row r="1428" spans="7:9" x14ac:dyDescent="0.25">
      <c r="G1428" s="1">
        <v>43992</v>
      </c>
      <c r="H1428" t="str">
        <f t="shared" si="26"/>
        <v/>
      </c>
      <c r="I1428" s="2" t="str">
        <f>IF(OR(AND(G1428&gt;=$D$19,G1428&lt;=$E$19),AND(G1428&gt;=$F$19,G1428&lt;=$G$19),AND(G1428&gt;=$H$19,G1428&lt;=$I$19),AND(G1428&gt;=$J$19,G1428&lt;=$K$19),AND(G1428&gt;=$L$19,G1428&lt;=$M$19),AND(G1428&gt;=$N$19,G1428&lt;=$O$19),AND(G1428&gt;=$P$19,G1428&lt;=$Q$19),AND(G1428&gt;=$R$19,G1428&lt;=$S$19),AND(G1428&gt;=$T$19,G1428&lt;=$U$19)),IF(COUNTIF(I1064:I1427,"Plein traitement")=90,"Demi-traitement","Plein traitement"),IF(OR(AND(G1428&gt;=$D$8,G1428&lt;=$E$8),AND(G1428&gt;=$F$8,G1428&lt;=$G$8),AND(G1428&gt;=$H$8,G1428&lt;=$I$8),AND(G1428&gt;=$J$8,G1428&lt;=$K$8),AND(G1428&gt;=$L$8,G1428&lt;=$M$8),AND(G1428&gt;=$N$8,G1428&lt;=$O$8),AND(G1428&gt;=$P$8,G1428&lt;=$Q$8),AND(G1428&gt;=$R$8,G1428&lt;=$S$8),AND(G1428&gt;=$T$8,G1428&lt;=$U$8)),IF(COUNTIF($H$537:H1428,"CMO")&gt;90,"Demi-traitement","Plein traitement"),""))</f>
        <v/>
      </c>
    </row>
    <row r="1429" spans="7:9" x14ac:dyDescent="0.25">
      <c r="G1429" s="1">
        <v>43993</v>
      </c>
      <c r="H1429" t="str">
        <f t="shared" si="26"/>
        <v/>
      </c>
      <c r="I1429" s="2" t="str">
        <f>IF(OR(AND(G1429&gt;=$D$19,G1429&lt;=$E$19),AND(G1429&gt;=$F$19,G1429&lt;=$G$19),AND(G1429&gt;=$H$19,G1429&lt;=$I$19),AND(G1429&gt;=$J$19,G1429&lt;=$K$19),AND(G1429&gt;=$L$19,G1429&lt;=$M$19),AND(G1429&gt;=$N$19,G1429&lt;=$O$19),AND(G1429&gt;=$P$19,G1429&lt;=$Q$19),AND(G1429&gt;=$R$19,G1429&lt;=$S$19),AND(G1429&gt;=$T$19,G1429&lt;=$U$19)),IF(COUNTIF(I1065:I1428,"Plein traitement")=90,"Demi-traitement","Plein traitement"),IF(OR(AND(G1429&gt;=$D$8,G1429&lt;=$E$8),AND(G1429&gt;=$F$8,G1429&lt;=$G$8),AND(G1429&gt;=$H$8,G1429&lt;=$I$8),AND(G1429&gt;=$J$8,G1429&lt;=$K$8),AND(G1429&gt;=$L$8,G1429&lt;=$M$8),AND(G1429&gt;=$N$8,G1429&lt;=$O$8),AND(G1429&gt;=$P$8,G1429&lt;=$Q$8),AND(G1429&gt;=$R$8,G1429&lt;=$S$8),AND(G1429&gt;=$T$8,G1429&lt;=$U$8)),IF(COUNTIF($H$537:H1429,"CMO")&gt;90,"Demi-traitement","Plein traitement"),""))</f>
        <v/>
      </c>
    </row>
    <row r="1430" spans="7:9" x14ac:dyDescent="0.25">
      <c r="G1430" s="1">
        <v>43994</v>
      </c>
      <c r="H1430" t="str">
        <f t="shared" si="26"/>
        <v/>
      </c>
      <c r="I1430" s="2" t="str">
        <f>IF(OR(AND(G1430&gt;=$D$19,G1430&lt;=$E$19),AND(G1430&gt;=$F$19,G1430&lt;=$G$19),AND(G1430&gt;=$H$19,G1430&lt;=$I$19),AND(G1430&gt;=$J$19,G1430&lt;=$K$19),AND(G1430&gt;=$L$19,G1430&lt;=$M$19),AND(G1430&gt;=$N$19,G1430&lt;=$O$19),AND(G1430&gt;=$P$19,G1430&lt;=$Q$19),AND(G1430&gt;=$R$19,G1430&lt;=$S$19),AND(G1430&gt;=$T$19,G1430&lt;=$U$19)),IF(COUNTIF(I1066:I1429,"Plein traitement")=90,"Demi-traitement","Plein traitement"),IF(OR(AND(G1430&gt;=$D$8,G1430&lt;=$E$8),AND(G1430&gt;=$F$8,G1430&lt;=$G$8),AND(G1430&gt;=$H$8,G1430&lt;=$I$8),AND(G1430&gt;=$J$8,G1430&lt;=$K$8),AND(G1430&gt;=$L$8,G1430&lt;=$M$8),AND(G1430&gt;=$N$8,G1430&lt;=$O$8),AND(G1430&gt;=$P$8,G1430&lt;=$Q$8),AND(G1430&gt;=$R$8,G1430&lt;=$S$8),AND(G1430&gt;=$T$8,G1430&lt;=$U$8)),IF(COUNTIF($H$537:H1430,"CMO")&gt;90,"Demi-traitement","Plein traitement"),""))</f>
        <v/>
      </c>
    </row>
    <row r="1431" spans="7:9" x14ac:dyDescent="0.25">
      <c r="G1431" s="1">
        <v>43995</v>
      </c>
      <c r="H1431" t="str">
        <f t="shared" si="26"/>
        <v/>
      </c>
      <c r="I1431" s="2" t="str">
        <f>IF(OR(AND(G1431&gt;=$D$19,G1431&lt;=$E$19),AND(G1431&gt;=$F$19,G1431&lt;=$G$19),AND(G1431&gt;=$H$19,G1431&lt;=$I$19),AND(G1431&gt;=$J$19,G1431&lt;=$K$19),AND(G1431&gt;=$L$19,G1431&lt;=$M$19),AND(G1431&gt;=$N$19,G1431&lt;=$O$19),AND(G1431&gt;=$P$19,G1431&lt;=$Q$19),AND(G1431&gt;=$R$19,G1431&lt;=$S$19),AND(G1431&gt;=$T$19,G1431&lt;=$U$19)),IF(COUNTIF(I1067:I1430,"Plein traitement")=90,"Demi-traitement","Plein traitement"),IF(OR(AND(G1431&gt;=$D$8,G1431&lt;=$E$8),AND(G1431&gt;=$F$8,G1431&lt;=$G$8),AND(G1431&gt;=$H$8,G1431&lt;=$I$8),AND(G1431&gt;=$J$8,G1431&lt;=$K$8),AND(G1431&gt;=$L$8,G1431&lt;=$M$8),AND(G1431&gt;=$N$8,G1431&lt;=$O$8),AND(G1431&gt;=$P$8,G1431&lt;=$Q$8),AND(G1431&gt;=$R$8,G1431&lt;=$S$8),AND(G1431&gt;=$T$8,G1431&lt;=$U$8)),IF(COUNTIF($H$537:H1431,"CMO")&gt;90,"Demi-traitement","Plein traitement"),""))</f>
        <v/>
      </c>
    </row>
    <row r="1432" spans="7:9" x14ac:dyDescent="0.25">
      <c r="G1432" s="1">
        <v>43996</v>
      </c>
      <c r="H1432" t="str">
        <f t="shared" si="26"/>
        <v/>
      </c>
      <c r="I1432" s="2" t="str">
        <f>IF(OR(AND(G1432&gt;=$D$19,G1432&lt;=$E$19),AND(G1432&gt;=$F$19,G1432&lt;=$G$19),AND(G1432&gt;=$H$19,G1432&lt;=$I$19),AND(G1432&gt;=$J$19,G1432&lt;=$K$19),AND(G1432&gt;=$L$19,G1432&lt;=$M$19),AND(G1432&gt;=$N$19,G1432&lt;=$O$19),AND(G1432&gt;=$P$19,G1432&lt;=$Q$19),AND(G1432&gt;=$R$19,G1432&lt;=$S$19),AND(G1432&gt;=$T$19,G1432&lt;=$U$19)),IF(COUNTIF(I1068:I1431,"Plein traitement")=90,"Demi-traitement","Plein traitement"),IF(OR(AND(G1432&gt;=$D$8,G1432&lt;=$E$8),AND(G1432&gt;=$F$8,G1432&lt;=$G$8),AND(G1432&gt;=$H$8,G1432&lt;=$I$8),AND(G1432&gt;=$J$8,G1432&lt;=$K$8),AND(G1432&gt;=$L$8,G1432&lt;=$M$8),AND(G1432&gt;=$N$8,G1432&lt;=$O$8),AND(G1432&gt;=$P$8,G1432&lt;=$Q$8),AND(G1432&gt;=$R$8,G1432&lt;=$S$8),AND(G1432&gt;=$T$8,G1432&lt;=$U$8)),IF(COUNTIF($H$537:H1432,"CMO")&gt;90,"Demi-traitement","Plein traitement"),""))</f>
        <v/>
      </c>
    </row>
    <row r="1433" spans="7:9" x14ac:dyDescent="0.25">
      <c r="G1433" s="1">
        <v>43997</v>
      </c>
      <c r="H1433" t="str">
        <f t="shared" si="26"/>
        <v/>
      </c>
      <c r="I1433" s="2" t="str">
        <f>IF(OR(AND(G1433&gt;=$D$19,G1433&lt;=$E$19),AND(G1433&gt;=$F$19,G1433&lt;=$G$19),AND(G1433&gt;=$H$19,G1433&lt;=$I$19),AND(G1433&gt;=$J$19,G1433&lt;=$K$19),AND(G1433&gt;=$L$19,G1433&lt;=$M$19),AND(G1433&gt;=$N$19,G1433&lt;=$O$19),AND(G1433&gt;=$P$19,G1433&lt;=$Q$19),AND(G1433&gt;=$R$19,G1433&lt;=$S$19),AND(G1433&gt;=$T$19,G1433&lt;=$U$19)),IF(COUNTIF(I1069:I1432,"Plein traitement")=90,"Demi-traitement","Plein traitement"),IF(OR(AND(G1433&gt;=$D$8,G1433&lt;=$E$8),AND(G1433&gt;=$F$8,G1433&lt;=$G$8),AND(G1433&gt;=$H$8,G1433&lt;=$I$8),AND(G1433&gt;=$J$8,G1433&lt;=$K$8),AND(G1433&gt;=$L$8,G1433&lt;=$M$8),AND(G1433&gt;=$N$8,G1433&lt;=$O$8),AND(G1433&gt;=$P$8,G1433&lt;=$Q$8),AND(G1433&gt;=$R$8,G1433&lt;=$S$8),AND(G1433&gt;=$T$8,G1433&lt;=$U$8)),IF(COUNTIF($H$537:H1433,"CMO")&gt;90,"Demi-traitement","Plein traitement"),""))</f>
        <v/>
      </c>
    </row>
    <row r="1434" spans="7:9" x14ac:dyDescent="0.25">
      <c r="G1434" s="1">
        <v>43998</v>
      </c>
      <c r="H1434" t="str">
        <f t="shared" si="26"/>
        <v/>
      </c>
      <c r="I1434" s="2" t="str">
        <f>IF(OR(AND(G1434&gt;=$D$19,G1434&lt;=$E$19),AND(G1434&gt;=$F$19,G1434&lt;=$G$19),AND(G1434&gt;=$H$19,G1434&lt;=$I$19),AND(G1434&gt;=$J$19,G1434&lt;=$K$19),AND(G1434&gt;=$L$19,G1434&lt;=$M$19),AND(G1434&gt;=$N$19,G1434&lt;=$O$19),AND(G1434&gt;=$P$19,G1434&lt;=$Q$19),AND(G1434&gt;=$R$19,G1434&lt;=$S$19),AND(G1434&gt;=$T$19,G1434&lt;=$U$19)),IF(COUNTIF(I1070:I1433,"Plein traitement")=90,"Demi-traitement","Plein traitement"),IF(OR(AND(G1434&gt;=$D$8,G1434&lt;=$E$8),AND(G1434&gt;=$F$8,G1434&lt;=$G$8),AND(G1434&gt;=$H$8,G1434&lt;=$I$8),AND(G1434&gt;=$J$8,G1434&lt;=$K$8),AND(G1434&gt;=$L$8,G1434&lt;=$M$8),AND(G1434&gt;=$N$8,G1434&lt;=$O$8),AND(G1434&gt;=$P$8,G1434&lt;=$Q$8),AND(G1434&gt;=$R$8,G1434&lt;=$S$8),AND(G1434&gt;=$T$8,G1434&lt;=$U$8)),IF(COUNTIF($H$537:H1434,"CMO")&gt;90,"Demi-traitement","Plein traitement"),""))</f>
        <v/>
      </c>
    </row>
    <row r="1435" spans="7:9" x14ac:dyDescent="0.25">
      <c r="G1435" s="1">
        <v>43999</v>
      </c>
      <c r="H1435" t="str">
        <f t="shared" si="26"/>
        <v/>
      </c>
      <c r="I1435" s="2" t="str">
        <f>IF(OR(AND(G1435&gt;=$D$19,G1435&lt;=$E$19),AND(G1435&gt;=$F$19,G1435&lt;=$G$19),AND(G1435&gt;=$H$19,G1435&lt;=$I$19),AND(G1435&gt;=$J$19,G1435&lt;=$K$19),AND(G1435&gt;=$L$19,G1435&lt;=$M$19),AND(G1435&gt;=$N$19,G1435&lt;=$O$19),AND(G1435&gt;=$P$19,G1435&lt;=$Q$19),AND(G1435&gt;=$R$19,G1435&lt;=$S$19),AND(G1435&gt;=$T$19,G1435&lt;=$U$19)),IF(COUNTIF(I1071:I1434,"Plein traitement")=90,"Demi-traitement","Plein traitement"),IF(OR(AND(G1435&gt;=$D$8,G1435&lt;=$E$8),AND(G1435&gt;=$F$8,G1435&lt;=$G$8),AND(G1435&gt;=$H$8,G1435&lt;=$I$8),AND(G1435&gt;=$J$8,G1435&lt;=$K$8),AND(G1435&gt;=$L$8,G1435&lt;=$M$8),AND(G1435&gt;=$N$8,G1435&lt;=$O$8),AND(G1435&gt;=$P$8,G1435&lt;=$Q$8),AND(G1435&gt;=$R$8,G1435&lt;=$S$8),AND(G1435&gt;=$T$8,G1435&lt;=$U$8)),IF(COUNTIF($H$537:H1435,"CMO")&gt;90,"Demi-traitement","Plein traitement"),""))</f>
        <v/>
      </c>
    </row>
    <row r="1436" spans="7:9" x14ac:dyDescent="0.25">
      <c r="G1436" s="1">
        <v>44000</v>
      </c>
      <c r="H1436" t="str">
        <f t="shared" si="26"/>
        <v/>
      </c>
      <c r="I1436" s="2" t="str">
        <f>IF(OR(AND(G1436&gt;=$D$19,G1436&lt;=$E$19),AND(G1436&gt;=$F$19,G1436&lt;=$G$19),AND(G1436&gt;=$H$19,G1436&lt;=$I$19),AND(G1436&gt;=$J$19,G1436&lt;=$K$19),AND(G1436&gt;=$L$19,G1436&lt;=$M$19),AND(G1436&gt;=$N$19,G1436&lt;=$O$19),AND(G1436&gt;=$P$19,G1436&lt;=$Q$19),AND(G1436&gt;=$R$19,G1436&lt;=$S$19),AND(G1436&gt;=$T$19,G1436&lt;=$U$19)),IF(COUNTIF(I1072:I1435,"Plein traitement")=90,"Demi-traitement","Plein traitement"),IF(OR(AND(G1436&gt;=$D$8,G1436&lt;=$E$8),AND(G1436&gt;=$F$8,G1436&lt;=$G$8),AND(G1436&gt;=$H$8,G1436&lt;=$I$8),AND(G1436&gt;=$J$8,G1436&lt;=$K$8),AND(G1436&gt;=$L$8,G1436&lt;=$M$8),AND(G1436&gt;=$N$8,G1436&lt;=$O$8),AND(G1436&gt;=$P$8,G1436&lt;=$Q$8),AND(G1436&gt;=$R$8,G1436&lt;=$S$8),AND(G1436&gt;=$T$8,G1436&lt;=$U$8)),IF(COUNTIF($H$537:H1436,"CMO")&gt;90,"Demi-traitement","Plein traitement"),""))</f>
        <v/>
      </c>
    </row>
    <row r="1437" spans="7:9" x14ac:dyDescent="0.25">
      <c r="G1437" s="1">
        <v>44001</v>
      </c>
      <c r="H1437" t="str">
        <f t="shared" si="26"/>
        <v/>
      </c>
      <c r="I1437" s="2" t="str">
        <f>IF(OR(AND(G1437&gt;=$D$19,G1437&lt;=$E$19),AND(G1437&gt;=$F$19,G1437&lt;=$G$19),AND(G1437&gt;=$H$19,G1437&lt;=$I$19),AND(G1437&gt;=$J$19,G1437&lt;=$K$19),AND(G1437&gt;=$L$19,G1437&lt;=$M$19),AND(G1437&gt;=$N$19,G1437&lt;=$O$19),AND(G1437&gt;=$P$19,G1437&lt;=$Q$19),AND(G1437&gt;=$R$19,G1437&lt;=$S$19),AND(G1437&gt;=$T$19,G1437&lt;=$U$19)),IF(COUNTIF(I1073:I1436,"Plein traitement")=90,"Demi-traitement","Plein traitement"),IF(OR(AND(G1437&gt;=$D$8,G1437&lt;=$E$8),AND(G1437&gt;=$F$8,G1437&lt;=$G$8),AND(G1437&gt;=$H$8,G1437&lt;=$I$8),AND(G1437&gt;=$J$8,G1437&lt;=$K$8),AND(G1437&gt;=$L$8,G1437&lt;=$M$8),AND(G1437&gt;=$N$8,G1437&lt;=$O$8),AND(G1437&gt;=$P$8,G1437&lt;=$Q$8),AND(G1437&gt;=$R$8,G1437&lt;=$S$8),AND(G1437&gt;=$T$8,G1437&lt;=$U$8)),IF(COUNTIF($H$537:H1437,"CMO")&gt;90,"Demi-traitement","Plein traitement"),""))</f>
        <v/>
      </c>
    </row>
    <row r="1438" spans="7:9" x14ac:dyDescent="0.25">
      <c r="G1438" s="1">
        <v>44002</v>
      </c>
      <c r="H1438" t="str">
        <f t="shared" si="26"/>
        <v/>
      </c>
      <c r="I1438" s="2" t="str">
        <f>IF(OR(AND(G1438&gt;=$D$19,G1438&lt;=$E$19),AND(G1438&gt;=$F$19,G1438&lt;=$G$19),AND(G1438&gt;=$H$19,G1438&lt;=$I$19),AND(G1438&gt;=$J$19,G1438&lt;=$K$19),AND(G1438&gt;=$L$19,G1438&lt;=$M$19),AND(G1438&gt;=$N$19,G1438&lt;=$O$19),AND(G1438&gt;=$P$19,G1438&lt;=$Q$19),AND(G1438&gt;=$R$19,G1438&lt;=$S$19),AND(G1438&gt;=$T$19,G1438&lt;=$U$19)),IF(COUNTIF(I1074:I1437,"Plein traitement")=90,"Demi-traitement","Plein traitement"),IF(OR(AND(G1438&gt;=$D$8,G1438&lt;=$E$8),AND(G1438&gt;=$F$8,G1438&lt;=$G$8),AND(G1438&gt;=$H$8,G1438&lt;=$I$8),AND(G1438&gt;=$J$8,G1438&lt;=$K$8),AND(G1438&gt;=$L$8,G1438&lt;=$M$8),AND(G1438&gt;=$N$8,G1438&lt;=$O$8),AND(G1438&gt;=$P$8,G1438&lt;=$Q$8),AND(G1438&gt;=$R$8,G1438&lt;=$S$8),AND(G1438&gt;=$T$8,G1438&lt;=$U$8)),IF(COUNTIF($H$537:H1438,"CMO")&gt;90,"Demi-traitement","Plein traitement"),""))</f>
        <v/>
      </c>
    </row>
    <row r="1439" spans="7:9" x14ac:dyDescent="0.25">
      <c r="G1439" s="1">
        <v>44003</v>
      </c>
      <c r="H1439" t="str">
        <f t="shared" si="26"/>
        <v/>
      </c>
      <c r="I1439" s="2" t="str">
        <f>IF(OR(AND(G1439&gt;=$D$19,G1439&lt;=$E$19),AND(G1439&gt;=$F$19,G1439&lt;=$G$19),AND(G1439&gt;=$H$19,G1439&lt;=$I$19),AND(G1439&gt;=$J$19,G1439&lt;=$K$19),AND(G1439&gt;=$L$19,G1439&lt;=$M$19),AND(G1439&gt;=$N$19,G1439&lt;=$O$19),AND(G1439&gt;=$P$19,G1439&lt;=$Q$19),AND(G1439&gt;=$R$19,G1439&lt;=$S$19),AND(G1439&gt;=$T$19,G1439&lt;=$U$19)),IF(COUNTIF(I1075:I1438,"Plein traitement")=90,"Demi-traitement","Plein traitement"),IF(OR(AND(G1439&gt;=$D$8,G1439&lt;=$E$8),AND(G1439&gt;=$F$8,G1439&lt;=$G$8),AND(G1439&gt;=$H$8,G1439&lt;=$I$8),AND(G1439&gt;=$J$8,G1439&lt;=$K$8),AND(G1439&gt;=$L$8,G1439&lt;=$M$8),AND(G1439&gt;=$N$8,G1439&lt;=$O$8),AND(G1439&gt;=$P$8,G1439&lt;=$Q$8),AND(G1439&gt;=$R$8,G1439&lt;=$S$8),AND(G1439&gt;=$T$8,G1439&lt;=$U$8)),IF(COUNTIF($H$537:H1439,"CMO")&gt;90,"Demi-traitement","Plein traitement"),""))</f>
        <v/>
      </c>
    </row>
    <row r="1440" spans="7:9" x14ac:dyDescent="0.25">
      <c r="G1440" s="1">
        <v>44004</v>
      </c>
      <c r="H1440" t="str">
        <f t="shared" si="26"/>
        <v/>
      </c>
      <c r="I1440" s="2" t="str">
        <f>IF(OR(AND(G1440&gt;=$D$19,G1440&lt;=$E$19),AND(G1440&gt;=$F$19,G1440&lt;=$G$19),AND(G1440&gt;=$H$19,G1440&lt;=$I$19),AND(G1440&gt;=$J$19,G1440&lt;=$K$19),AND(G1440&gt;=$L$19,G1440&lt;=$M$19),AND(G1440&gt;=$N$19,G1440&lt;=$O$19),AND(G1440&gt;=$P$19,G1440&lt;=$Q$19),AND(G1440&gt;=$R$19,G1440&lt;=$S$19),AND(G1440&gt;=$T$19,G1440&lt;=$U$19)),IF(COUNTIF(I1076:I1439,"Plein traitement")=90,"Demi-traitement","Plein traitement"),IF(OR(AND(G1440&gt;=$D$8,G1440&lt;=$E$8),AND(G1440&gt;=$F$8,G1440&lt;=$G$8),AND(G1440&gt;=$H$8,G1440&lt;=$I$8),AND(G1440&gt;=$J$8,G1440&lt;=$K$8),AND(G1440&gt;=$L$8,G1440&lt;=$M$8),AND(G1440&gt;=$N$8,G1440&lt;=$O$8),AND(G1440&gt;=$P$8,G1440&lt;=$Q$8),AND(G1440&gt;=$R$8,G1440&lt;=$S$8),AND(G1440&gt;=$T$8,G1440&lt;=$U$8)),IF(COUNTIF($H$537:H1440,"CMO")&gt;90,"Demi-traitement","Plein traitement"),""))</f>
        <v/>
      </c>
    </row>
    <row r="1441" spans="7:9" x14ac:dyDescent="0.25">
      <c r="G1441" s="1">
        <v>44005</v>
      </c>
      <c r="H1441" t="str">
        <f t="shared" si="26"/>
        <v/>
      </c>
      <c r="I1441" s="2" t="str">
        <f>IF(OR(AND(G1441&gt;=$D$19,G1441&lt;=$E$19),AND(G1441&gt;=$F$19,G1441&lt;=$G$19),AND(G1441&gt;=$H$19,G1441&lt;=$I$19),AND(G1441&gt;=$J$19,G1441&lt;=$K$19),AND(G1441&gt;=$L$19,G1441&lt;=$M$19),AND(G1441&gt;=$N$19,G1441&lt;=$O$19),AND(G1441&gt;=$P$19,G1441&lt;=$Q$19),AND(G1441&gt;=$R$19,G1441&lt;=$S$19),AND(G1441&gt;=$T$19,G1441&lt;=$U$19)),IF(COUNTIF(I1077:I1440,"Plein traitement")=90,"Demi-traitement","Plein traitement"),IF(OR(AND(G1441&gt;=$D$8,G1441&lt;=$E$8),AND(G1441&gt;=$F$8,G1441&lt;=$G$8),AND(G1441&gt;=$H$8,G1441&lt;=$I$8),AND(G1441&gt;=$J$8,G1441&lt;=$K$8),AND(G1441&gt;=$L$8,G1441&lt;=$M$8),AND(G1441&gt;=$N$8,G1441&lt;=$O$8),AND(G1441&gt;=$P$8,G1441&lt;=$Q$8),AND(G1441&gt;=$R$8,G1441&lt;=$S$8),AND(G1441&gt;=$T$8,G1441&lt;=$U$8)),IF(COUNTIF($H$537:H1441,"CMO")&gt;90,"Demi-traitement","Plein traitement"),""))</f>
        <v/>
      </c>
    </row>
    <row r="1442" spans="7:9" x14ac:dyDescent="0.25">
      <c r="G1442" s="1">
        <v>44006</v>
      </c>
      <c r="H1442" t="str">
        <f t="shared" si="26"/>
        <v/>
      </c>
      <c r="I1442" s="2" t="str">
        <f>IF(OR(AND(G1442&gt;=$D$19,G1442&lt;=$E$19),AND(G1442&gt;=$F$19,G1442&lt;=$G$19),AND(G1442&gt;=$H$19,G1442&lt;=$I$19),AND(G1442&gt;=$J$19,G1442&lt;=$K$19),AND(G1442&gt;=$L$19,G1442&lt;=$M$19),AND(G1442&gt;=$N$19,G1442&lt;=$O$19),AND(G1442&gt;=$P$19,G1442&lt;=$Q$19),AND(G1442&gt;=$R$19,G1442&lt;=$S$19),AND(G1442&gt;=$T$19,G1442&lt;=$U$19)),IF(COUNTIF(I1078:I1441,"Plein traitement")=90,"Demi-traitement","Plein traitement"),IF(OR(AND(G1442&gt;=$D$8,G1442&lt;=$E$8),AND(G1442&gt;=$F$8,G1442&lt;=$G$8),AND(G1442&gt;=$H$8,G1442&lt;=$I$8),AND(G1442&gt;=$J$8,G1442&lt;=$K$8),AND(G1442&gt;=$L$8,G1442&lt;=$M$8),AND(G1442&gt;=$N$8,G1442&lt;=$O$8),AND(G1442&gt;=$P$8,G1442&lt;=$Q$8),AND(G1442&gt;=$R$8,G1442&lt;=$S$8),AND(G1442&gt;=$T$8,G1442&lt;=$U$8)),IF(COUNTIF($H$537:H1442,"CMO")&gt;90,"Demi-traitement","Plein traitement"),""))</f>
        <v/>
      </c>
    </row>
    <row r="1443" spans="7:9" x14ac:dyDescent="0.25">
      <c r="G1443" s="1">
        <v>44007</v>
      </c>
      <c r="H1443" t="str">
        <f t="shared" si="26"/>
        <v/>
      </c>
      <c r="I1443" s="2" t="str">
        <f>IF(OR(AND(G1443&gt;=$D$19,G1443&lt;=$E$19),AND(G1443&gt;=$F$19,G1443&lt;=$G$19),AND(G1443&gt;=$H$19,G1443&lt;=$I$19),AND(G1443&gt;=$J$19,G1443&lt;=$K$19),AND(G1443&gt;=$L$19,G1443&lt;=$M$19),AND(G1443&gt;=$N$19,G1443&lt;=$O$19),AND(G1443&gt;=$P$19,G1443&lt;=$Q$19),AND(G1443&gt;=$R$19,G1443&lt;=$S$19),AND(G1443&gt;=$T$19,G1443&lt;=$U$19)),IF(COUNTIF(I1079:I1442,"Plein traitement")=90,"Demi-traitement","Plein traitement"),IF(OR(AND(G1443&gt;=$D$8,G1443&lt;=$E$8),AND(G1443&gt;=$F$8,G1443&lt;=$G$8),AND(G1443&gt;=$H$8,G1443&lt;=$I$8),AND(G1443&gt;=$J$8,G1443&lt;=$K$8),AND(G1443&gt;=$L$8,G1443&lt;=$M$8),AND(G1443&gt;=$N$8,G1443&lt;=$O$8),AND(G1443&gt;=$P$8,G1443&lt;=$Q$8),AND(G1443&gt;=$R$8,G1443&lt;=$S$8),AND(G1443&gt;=$T$8,G1443&lt;=$U$8)),IF(COUNTIF($H$537:H1443,"CMO")&gt;90,"Demi-traitement","Plein traitement"),""))</f>
        <v/>
      </c>
    </row>
    <row r="1444" spans="7:9" x14ac:dyDescent="0.25">
      <c r="G1444" s="1">
        <v>44008</v>
      </c>
      <c r="H1444" t="str">
        <f t="shared" si="26"/>
        <v/>
      </c>
      <c r="I1444" s="2" t="str">
        <f>IF(OR(AND(G1444&gt;=$D$19,G1444&lt;=$E$19),AND(G1444&gt;=$F$19,G1444&lt;=$G$19),AND(G1444&gt;=$H$19,G1444&lt;=$I$19),AND(G1444&gt;=$J$19,G1444&lt;=$K$19),AND(G1444&gt;=$L$19,G1444&lt;=$M$19),AND(G1444&gt;=$N$19,G1444&lt;=$O$19),AND(G1444&gt;=$P$19,G1444&lt;=$Q$19),AND(G1444&gt;=$R$19,G1444&lt;=$S$19),AND(G1444&gt;=$T$19,G1444&lt;=$U$19)),IF(COUNTIF(I1080:I1443,"Plein traitement")=90,"Demi-traitement","Plein traitement"),IF(OR(AND(G1444&gt;=$D$8,G1444&lt;=$E$8),AND(G1444&gt;=$F$8,G1444&lt;=$G$8),AND(G1444&gt;=$H$8,G1444&lt;=$I$8),AND(G1444&gt;=$J$8,G1444&lt;=$K$8),AND(G1444&gt;=$L$8,G1444&lt;=$M$8),AND(G1444&gt;=$N$8,G1444&lt;=$O$8),AND(G1444&gt;=$P$8,G1444&lt;=$Q$8),AND(G1444&gt;=$R$8,G1444&lt;=$S$8),AND(G1444&gt;=$T$8,G1444&lt;=$U$8)),IF(COUNTIF($H$537:H1444,"CMO")&gt;90,"Demi-traitement","Plein traitement"),""))</f>
        <v/>
      </c>
    </row>
    <row r="1445" spans="7:9" x14ac:dyDescent="0.25">
      <c r="G1445" s="1">
        <v>44009</v>
      </c>
      <c r="H1445" t="str">
        <f t="shared" si="26"/>
        <v/>
      </c>
      <c r="I1445" s="2" t="str">
        <f>IF(OR(AND(G1445&gt;=$D$19,G1445&lt;=$E$19),AND(G1445&gt;=$F$19,G1445&lt;=$G$19),AND(G1445&gt;=$H$19,G1445&lt;=$I$19),AND(G1445&gt;=$J$19,G1445&lt;=$K$19),AND(G1445&gt;=$L$19,G1445&lt;=$M$19),AND(G1445&gt;=$N$19,G1445&lt;=$O$19),AND(G1445&gt;=$P$19,G1445&lt;=$Q$19),AND(G1445&gt;=$R$19,G1445&lt;=$S$19),AND(G1445&gt;=$T$19,G1445&lt;=$U$19)),IF(COUNTIF(I1081:I1444,"Plein traitement")=90,"Demi-traitement","Plein traitement"),IF(OR(AND(G1445&gt;=$D$8,G1445&lt;=$E$8),AND(G1445&gt;=$F$8,G1445&lt;=$G$8),AND(G1445&gt;=$H$8,G1445&lt;=$I$8),AND(G1445&gt;=$J$8,G1445&lt;=$K$8),AND(G1445&gt;=$L$8,G1445&lt;=$M$8),AND(G1445&gt;=$N$8,G1445&lt;=$O$8),AND(G1445&gt;=$P$8,G1445&lt;=$Q$8),AND(G1445&gt;=$R$8,G1445&lt;=$S$8),AND(G1445&gt;=$T$8,G1445&lt;=$U$8)),IF(COUNTIF($H$537:H1445,"CMO")&gt;90,"Demi-traitement","Plein traitement"),""))</f>
        <v/>
      </c>
    </row>
    <row r="1446" spans="7:9" x14ac:dyDescent="0.25">
      <c r="G1446" s="1">
        <v>44010</v>
      </c>
      <c r="H1446" t="str">
        <f t="shared" si="26"/>
        <v/>
      </c>
      <c r="I1446" s="2" t="str">
        <f>IF(OR(AND(G1446&gt;=$D$19,G1446&lt;=$E$19),AND(G1446&gt;=$F$19,G1446&lt;=$G$19),AND(G1446&gt;=$H$19,G1446&lt;=$I$19),AND(G1446&gt;=$J$19,G1446&lt;=$K$19),AND(G1446&gt;=$L$19,G1446&lt;=$M$19),AND(G1446&gt;=$N$19,G1446&lt;=$O$19),AND(G1446&gt;=$P$19,G1446&lt;=$Q$19),AND(G1446&gt;=$R$19,G1446&lt;=$S$19),AND(G1446&gt;=$T$19,G1446&lt;=$U$19)),IF(COUNTIF(I1082:I1445,"Plein traitement")=90,"Demi-traitement","Plein traitement"),IF(OR(AND(G1446&gt;=$D$8,G1446&lt;=$E$8),AND(G1446&gt;=$F$8,G1446&lt;=$G$8),AND(G1446&gt;=$H$8,G1446&lt;=$I$8),AND(G1446&gt;=$J$8,G1446&lt;=$K$8),AND(G1446&gt;=$L$8,G1446&lt;=$M$8),AND(G1446&gt;=$N$8,G1446&lt;=$O$8),AND(G1446&gt;=$P$8,G1446&lt;=$Q$8),AND(G1446&gt;=$R$8,G1446&lt;=$S$8),AND(G1446&gt;=$T$8,G1446&lt;=$U$8)),IF(COUNTIF($H$537:H1446,"CMO")&gt;90,"Demi-traitement","Plein traitement"),""))</f>
        <v/>
      </c>
    </row>
    <row r="1447" spans="7:9" x14ac:dyDescent="0.25">
      <c r="G1447" s="1">
        <v>44011</v>
      </c>
      <c r="H1447" t="str">
        <f t="shared" si="26"/>
        <v/>
      </c>
      <c r="I1447" s="2" t="str">
        <f>IF(OR(AND(G1447&gt;=$D$19,G1447&lt;=$E$19),AND(G1447&gt;=$F$19,G1447&lt;=$G$19),AND(G1447&gt;=$H$19,G1447&lt;=$I$19),AND(G1447&gt;=$J$19,G1447&lt;=$K$19),AND(G1447&gt;=$L$19,G1447&lt;=$M$19),AND(G1447&gt;=$N$19,G1447&lt;=$O$19),AND(G1447&gt;=$P$19,G1447&lt;=$Q$19),AND(G1447&gt;=$R$19,G1447&lt;=$S$19),AND(G1447&gt;=$T$19,G1447&lt;=$U$19)),IF(COUNTIF(I1083:I1446,"Plein traitement")=90,"Demi-traitement","Plein traitement"),IF(OR(AND(G1447&gt;=$D$8,G1447&lt;=$E$8),AND(G1447&gt;=$F$8,G1447&lt;=$G$8),AND(G1447&gt;=$H$8,G1447&lt;=$I$8),AND(G1447&gt;=$J$8,G1447&lt;=$K$8),AND(G1447&gt;=$L$8,G1447&lt;=$M$8),AND(G1447&gt;=$N$8,G1447&lt;=$O$8),AND(G1447&gt;=$P$8,G1447&lt;=$Q$8),AND(G1447&gt;=$R$8,G1447&lt;=$S$8),AND(G1447&gt;=$T$8,G1447&lt;=$U$8)),IF(COUNTIF($H$537:H1447,"CMO")&gt;90,"Demi-traitement","Plein traitement"),""))</f>
        <v/>
      </c>
    </row>
    <row r="1448" spans="7:9" x14ac:dyDescent="0.25">
      <c r="G1448" s="1">
        <v>44012</v>
      </c>
      <c r="H1448" t="str">
        <f t="shared" si="26"/>
        <v/>
      </c>
      <c r="I1448" s="2" t="str">
        <f>IF(OR(AND(G1448&gt;=$D$19,G1448&lt;=$E$19),AND(G1448&gt;=$F$19,G1448&lt;=$G$19),AND(G1448&gt;=$H$19,G1448&lt;=$I$19),AND(G1448&gt;=$J$19,G1448&lt;=$K$19),AND(G1448&gt;=$L$19,G1448&lt;=$M$19),AND(G1448&gt;=$N$19,G1448&lt;=$O$19),AND(G1448&gt;=$P$19,G1448&lt;=$Q$19),AND(G1448&gt;=$R$19,G1448&lt;=$S$19),AND(G1448&gt;=$T$19,G1448&lt;=$U$19)),IF(COUNTIF(I1084:I1447,"Plein traitement")=90,"Demi-traitement","Plein traitement"),IF(OR(AND(G1448&gt;=$D$8,G1448&lt;=$E$8),AND(G1448&gt;=$F$8,G1448&lt;=$G$8),AND(G1448&gt;=$H$8,G1448&lt;=$I$8),AND(G1448&gt;=$J$8,G1448&lt;=$K$8),AND(G1448&gt;=$L$8,G1448&lt;=$M$8),AND(G1448&gt;=$N$8,G1448&lt;=$O$8),AND(G1448&gt;=$P$8,G1448&lt;=$Q$8),AND(G1448&gt;=$R$8,G1448&lt;=$S$8),AND(G1448&gt;=$T$8,G1448&lt;=$U$8)),IF(COUNTIF($H$537:H1448,"CMO")&gt;90,"Demi-traitement","Plein traitement"),""))</f>
        <v/>
      </c>
    </row>
    <row r="1449" spans="7:9" x14ac:dyDescent="0.25">
      <c r="G1449" s="1">
        <v>44013</v>
      </c>
      <c r="H1449" t="str">
        <f t="shared" si="26"/>
        <v/>
      </c>
      <c r="I1449" s="2" t="str">
        <f>IF(OR(AND(G1449&gt;=$D$19,G1449&lt;=$E$19),AND(G1449&gt;=$F$19,G1449&lt;=$G$19),AND(G1449&gt;=$H$19,G1449&lt;=$I$19),AND(G1449&gt;=$J$19,G1449&lt;=$K$19),AND(G1449&gt;=$L$19,G1449&lt;=$M$19),AND(G1449&gt;=$N$19,G1449&lt;=$O$19),AND(G1449&gt;=$P$19,G1449&lt;=$Q$19),AND(G1449&gt;=$R$19,G1449&lt;=$S$19),AND(G1449&gt;=$T$19,G1449&lt;=$U$19)),IF(COUNTIF(I1085:I1448,"Plein traitement")=90,"Demi-traitement","Plein traitement"),IF(OR(AND(G1449&gt;=$D$8,G1449&lt;=$E$8),AND(G1449&gt;=$F$8,G1449&lt;=$G$8),AND(G1449&gt;=$H$8,G1449&lt;=$I$8),AND(G1449&gt;=$J$8,G1449&lt;=$K$8),AND(G1449&gt;=$L$8,G1449&lt;=$M$8),AND(G1449&gt;=$N$8,G1449&lt;=$O$8),AND(G1449&gt;=$P$8,G1449&lt;=$Q$8),AND(G1449&gt;=$R$8,G1449&lt;=$S$8),AND(G1449&gt;=$T$8,G1449&lt;=$U$8)),IF(COUNTIF($H$537:H1449,"CMO")&gt;90,"Demi-traitement","Plein traitement"),""))</f>
        <v/>
      </c>
    </row>
    <row r="1450" spans="7:9" x14ac:dyDescent="0.25">
      <c r="G1450" s="1">
        <v>44014</v>
      </c>
      <c r="H1450" t="str">
        <f t="shared" si="26"/>
        <v/>
      </c>
      <c r="I1450" s="2" t="str">
        <f>IF(OR(AND(G1450&gt;=$D$19,G1450&lt;=$E$19),AND(G1450&gt;=$F$19,G1450&lt;=$G$19),AND(G1450&gt;=$H$19,G1450&lt;=$I$19),AND(G1450&gt;=$J$19,G1450&lt;=$K$19),AND(G1450&gt;=$L$19,G1450&lt;=$M$19),AND(G1450&gt;=$N$19,G1450&lt;=$O$19),AND(G1450&gt;=$P$19,G1450&lt;=$Q$19),AND(G1450&gt;=$R$19,G1450&lt;=$S$19),AND(G1450&gt;=$T$19,G1450&lt;=$U$19)),IF(COUNTIF(I1086:I1449,"Plein traitement")=90,"Demi-traitement","Plein traitement"),IF(OR(AND(G1450&gt;=$D$8,G1450&lt;=$E$8),AND(G1450&gt;=$F$8,G1450&lt;=$G$8),AND(G1450&gt;=$H$8,G1450&lt;=$I$8),AND(G1450&gt;=$J$8,G1450&lt;=$K$8),AND(G1450&gt;=$L$8,G1450&lt;=$M$8),AND(G1450&gt;=$N$8,G1450&lt;=$O$8),AND(G1450&gt;=$P$8,G1450&lt;=$Q$8),AND(G1450&gt;=$R$8,G1450&lt;=$S$8),AND(G1450&gt;=$T$8,G1450&lt;=$U$8)),IF(COUNTIF($H$537:H1450,"CMO")&gt;90,"Demi-traitement","Plein traitement"),""))</f>
        <v/>
      </c>
    </row>
    <row r="1451" spans="7:9" x14ac:dyDescent="0.25">
      <c r="G1451" s="1">
        <v>44015</v>
      </c>
      <c r="H1451" t="str">
        <f t="shared" si="26"/>
        <v/>
      </c>
      <c r="I1451" s="2" t="str">
        <f>IF(OR(AND(G1451&gt;=$D$19,G1451&lt;=$E$19),AND(G1451&gt;=$F$19,G1451&lt;=$G$19),AND(G1451&gt;=$H$19,G1451&lt;=$I$19),AND(G1451&gt;=$J$19,G1451&lt;=$K$19),AND(G1451&gt;=$L$19,G1451&lt;=$M$19),AND(G1451&gt;=$N$19,G1451&lt;=$O$19),AND(G1451&gt;=$P$19,G1451&lt;=$Q$19),AND(G1451&gt;=$R$19,G1451&lt;=$S$19),AND(G1451&gt;=$T$19,G1451&lt;=$U$19)),IF(COUNTIF(I1087:I1450,"Plein traitement")=90,"Demi-traitement","Plein traitement"),IF(OR(AND(G1451&gt;=$D$8,G1451&lt;=$E$8),AND(G1451&gt;=$F$8,G1451&lt;=$G$8),AND(G1451&gt;=$H$8,G1451&lt;=$I$8),AND(G1451&gt;=$J$8,G1451&lt;=$K$8),AND(G1451&gt;=$L$8,G1451&lt;=$M$8),AND(G1451&gt;=$N$8,G1451&lt;=$O$8),AND(G1451&gt;=$P$8,G1451&lt;=$Q$8),AND(G1451&gt;=$R$8,G1451&lt;=$S$8),AND(G1451&gt;=$T$8,G1451&lt;=$U$8)),IF(COUNTIF($H$537:H1451,"CMO")&gt;90,"Demi-traitement","Plein traitement"),""))</f>
        <v/>
      </c>
    </row>
    <row r="1452" spans="7:9" x14ac:dyDescent="0.25">
      <c r="G1452" s="1">
        <v>44016</v>
      </c>
      <c r="H1452" t="str">
        <f t="shared" si="26"/>
        <v/>
      </c>
      <c r="I1452" s="2" t="str">
        <f>IF(OR(AND(G1452&gt;=$D$19,G1452&lt;=$E$19),AND(G1452&gt;=$F$19,G1452&lt;=$G$19),AND(G1452&gt;=$H$19,G1452&lt;=$I$19),AND(G1452&gt;=$J$19,G1452&lt;=$K$19),AND(G1452&gt;=$L$19,G1452&lt;=$M$19),AND(G1452&gt;=$N$19,G1452&lt;=$O$19),AND(G1452&gt;=$P$19,G1452&lt;=$Q$19),AND(G1452&gt;=$R$19,G1452&lt;=$S$19),AND(G1452&gt;=$T$19,G1452&lt;=$U$19)),IF(COUNTIF(I1088:I1451,"Plein traitement")=90,"Demi-traitement","Plein traitement"),IF(OR(AND(G1452&gt;=$D$8,G1452&lt;=$E$8),AND(G1452&gt;=$F$8,G1452&lt;=$G$8),AND(G1452&gt;=$H$8,G1452&lt;=$I$8),AND(G1452&gt;=$J$8,G1452&lt;=$K$8),AND(G1452&gt;=$L$8,G1452&lt;=$M$8),AND(G1452&gt;=$N$8,G1452&lt;=$O$8),AND(G1452&gt;=$P$8,G1452&lt;=$Q$8),AND(G1452&gt;=$R$8,G1452&lt;=$S$8),AND(G1452&gt;=$T$8,G1452&lt;=$U$8)),IF(COUNTIF($H$537:H1452,"CMO")&gt;90,"Demi-traitement","Plein traitement"),""))</f>
        <v/>
      </c>
    </row>
    <row r="1453" spans="7:9" x14ac:dyDescent="0.25">
      <c r="G1453" s="1">
        <v>44017</v>
      </c>
      <c r="H1453" t="str">
        <f t="shared" si="26"/>
        <v/>
      </c>
      <c r="I1453" s="2" t="str">
        <f>IF(OR(AND(G1453&gt;=$D$19,G1453&lt;=$E$19),AND(G1453&gt;=$F$19,G1453&lt;=$G$19),AND(G1453&gt;=$H$19,G1453&lt;=$I$19),AND(G1453&gt;=$J$19,G1453&lt;=$K$19),AND(G1453&gt;=$L$19,G1453&lt;=$M$19),AND(G1453&gt;=$N$19,G1453&lt;=$O$19),AND(G1453&gt;=$P$19,G1453&lt;=$Q$19),AND(G1453&gt;=$R$19,G1453&lt;=$S$19),AND(G1453&gt;=$T$19,G1453&lt;=$U$19)),IF(COUNTIF(I1089:I1452,"Plein traitement")=90,"Demi-traitement","Plein traitement"),IF(OR(AND(G1453&gt;=$D$8,G1453&lt;=$E$8),AND(G1453&gt;=$F$8,G1453&lt;=$G$8),AND(G1453&gt;=$H$8,G1453&lt;=$I$8),AND(G1453&gt;=$J$8,G1453&lt;=$K$8),AND(G1453&gt;=$L$8,G1453&lt;=$M$8),AND(G1453&gt;=$N$8,G1453&lt;=$O$8),AND(G1453&gt;=$P$8,G1453&lt;=$Q$8),AND(G1453&gt;=$R$8,G1453&lt;=$S$8),AND(G1453&gt;=$T$8,G1453&lt;=$U$8)),IF(COUNTIF($H$537:H1453,"CMO")&gt;90,"Demi-traitement","Plein traitement"),""))</f>
        <v/>
      </c>
    </row>
    <row r="1454" spans="7:9" x14ac:dyDescent="0.25">
      <c r="G1454" s="1">
        <v>44018</v>
      </c>
      <c r="H1454" t="str">
        <f t="shared" si="26"/>
        <v/>
      </c>
      <c r="I1454" s="2" t="str">
        <f>IF(OR(AND(G1454&gt;=$D$19,G1454&lt;=$E$19),AND(G1454&gt;=$F$19,G1454&lt;=$G$19),AND(G1454&gt;=$H$19,G1454&lt;=$I$19),AND(G1454&gt;=$J$19,G1454&lt;=$K$19),AND(G1454&gt;=$L$19,G1454&lt;=$M$19),AND(G1454&gt;=$N$19,G1454&lt;=$O$19),AND(G1454&gt;=$P$19,G1454&lt;=$Q$19),AND(G1454&gt;=$R$19,G1454&lt;=$S$19),AND(G1454&gt;=$T$19,G1454&lt;=$U$19)),IF(COUNTIF(I1090:I1453,"Plein traitement")=90,"Demi-traitement","Plein traitement"),IF(OR(AND(G1454&gt;=$D$8,G1454&lt;=$E$8),AND(G1454&gt;=$F$8,G1454&lt;=$G$8),AND(G1454&gt;=$H$8,G1454&lt;=$I$8),AND(G1454&gt;=$J$8,G1454&lt;=$K$8),AND(G1454&gt;=$L$8,G1454&lt;=$M$8),AND(G1454&gt;=$N$8,G1454&lt;=$O$8),AND(G1454&gt;=$P$8,G1454&lt;=$Q$8),AND(G1454&gt;=$R$8,G1454&lt;=$S$8),AND(G1454&gt;=$T$8,G1454&lt;=$U$8)),IF(COUNTIF($H$537:H1454,"CMO")&gt;90,"Demi-traitement","Plein traitement"),""))</f>
        <v/>
      </c>
    </row>
    <row r="1455" spans="7:9" x14ac:dyDescent="0.25">
      <c r="G1455" s="1">
        <v>44019</v>
      </c>
      <c r="H1455" t="str">
        <f t="shared" si="26"/>
        <v/>
      </c>
      <c r="I1455" s="2" t="str">
        <f>IF(OR(AND(G1455&gt;=$D$19,G1455&lt;=$E$19),AND(G1455&gt;=$F$19,G1455&lt;=$G$19),AND(G1455&gt;=$H$19,G1455&lt;=$I$19),AND(G1455&gt;=$J$19,G1455&lt;=$K$19),AND(G1455&gt;=$L$19,G1455&lt;=$M$19),AND(G1455&gt;=$N$19,G1455&lt;=$O$19),AND(G1455&gt;=$P$19,G1455&lt;=$Q$19),AND(G1455&gt;=$R$19,G1455&lt;=$S$19),AND(G1455&gt;=$T$19,G1455&lt;=$U$19)),IF(COUNTIF(I1091:I1454,"Plein traitement")=90,"Demi-traitement","Plein traitement"),IF(OR(AND(G1455&gt;=$D$8,G1455&lt;=$E$8),AND(G1455&gt;=$F$8,G1455&lt;=$G$8),AND(G1455&gt;=$H$8,G1455&lt;=$I$8),AND(G1455&gt;=$J$8,G1455&lt;=$K$8),AND(G1455&gt;=$L$8,G1455&lt;=$M$8),AND(G1455&gt;=$N$8,G1455&lt;=$O$8),AND(G1455&gt;=$P$8,G1455&lt;=$Q$8),AND(G1455&gt;=$R$8,G1455&lt;=$S$8),AND(G1455&gt;=$T$8,G1455&lt;=$U$8)),IF(COUNTIF($H$537:H1455,"CMO")&gt;90,"Demi-traitement","Plein traitement"),""))</f>
        <v/>
      </c>
    </row>
    <row r="1456" spans="7:9" x14ac:dyDescent="0.25">
      <c r="G1456" s="1">
        <v>44020</v>
      </c>
      <c r="H1456" t="str">
        <f t="shared" si="26"/>
        <v/>
      </c>
      <c r="I1456" s="2" t="str">
        <f>IF(OR(AND(G1456&gt;=$D$19,G1456&lt;=$E$19),AND(G1456&gt;=$F$19,G1456&lt;=$G$19),AND(G1456&gt;=$H$19,G1456&lt;=$I$19),AND(G1456&gt;=$J$19,G1456&lt;=$K$19),AND(G1456&gt;=$L$19,G1456&lt;=$M$19),AND(G1456&gt;=$N$19,G1456&lt;=$O$19),AND(G1456&gt;=$P$19,G1456&lt;=$Q$19),AND(G1456&gt;=$R$19,G1456&lt;=$S$19),AND(G1456&gt;=$T$19,G1456&lt;=$U$19)),IF(COUNTIF(I1092:I1455,"Plein traitement")=90,"Demi-traitement","Plein traitement"),IF(OR(AND(G1456&gt;=$D$8,G1456&lt;=$E$8),AND(G1456&gt;=$F$8,G1456&lt;=$G$8),AND(G1456&gt;=$H$8,G1456&lt;=$I$8),AND(G1456&gt;=$J$8,G1456&lt;=$K$8),AND(G1456&gt;=$L$8,G1456&lt;=$M$8),AND(G1456&gt;=$N$8,G1456&lt;=$O$8),AND(G1456&gt;=$P$8,G1456&lt;=$Q$8),AND(G1456&gt;=$R$8,G1456&lt;=$S$8),AND(G1456&gt;=$T$8,G1456&lt;=$U$8)),IF(COUNTIF($H$537:H1456,"CMO")&gt;90,"Demi-traitement","Plein traitement"),""))</f>
        <v/>
      </c>
    </row>
    <row r="1457" spans="7:9" x14ac:dyDescent="0.25">
      <c r="G1457" s="1">
        <v>44021</v>
      </c>
      <c r="H1457" t="str">
        <f t="shared" si="26"/>
        <v/>
      </c>
      <c r="I1457" s="2" t="str">
        <f>IF(OR(AND(G1457&gt;=$D$19,G1457&lt;=$E$19),AND(G1457&gt;=$F$19,G1457&lt;=$G$19),AND(G1457&gt;=$H$19,G1457&lt;=$I$19),AND(G1457&gt;=$J$19,G1457&lt;=$K$19),AND(G1457&gt;=$L$19,G1457&lt;=$M$19),AND(G1457&gt;=$N$19,G1457&lt;=$O$19),AND(G1457&gt;=$P$19,G1457&lt;=$Q$19),AND(G1457&gt;=$R$19,G1457&lt;=$S$19),AND(G1457&gt;=$T$19,G1457&lt;=$U$19)),IF(COUNTIF(I1093:I1456,"Plein traitement")=90,"Demi-traitement","Plein traitement"),IF(OR(AND(G1457&gt;=$D$8,G1457&lt;=$E$8),AND(G1457&gt;=$F$8,G1457&lt;=$G$8),AND(G1457&gt;=$H$8,G1457&lt;=$I$8),AND(G1457&gt;=$J$8,G1457&lt;=$K$8),AND(G1457&gt;=$L$8,G1457&lt;=$M$8),AND(G1457&gt;=$N$8,G1457&lt;=$O$8),AND(G1457&gt;=$P$8,G1457&lt;=$Q$8),AND(G1457&gt;=$R$8,G1457&lt;=$S$8),AND(G1457&gt;=$T$8,G1457&lt;=$U$8)),IF(COUNTIF($H$537:H1457,"CMO")&gt;90,"Demi-traitement","Plein traitement"),""))</f>
        <v/>
      </c>
    </row>
    <row r="1458" spans="7:9" x14ac:dyDescent="0.25">
      <c r="G1458" s="1">
        <v>44022</v>
      </c>
      <c r="H1458" t="str">
        <f t="shared" si="26"/>
        <v/>
      </c>
      <c r="I1458" s="2" t="str">
        <f>IF(OR(AND(G1458&gt;=$D$19,G1458&lt;=$E$19),AND(G1458&gt;=$F$19,G1458&lt;=$G$19),AND(G1458&gt;=$H$19,G1458&lt;=$I$19),AND(G1458&gt;=$J$19,G1458&lt;=$K$19),AND(G1458&gt;=$L$19,G1458&lt;=$M$19),AND(G1458&gt;=$N$19,G1458&lt;=$O$19),AND(G1458&gt;=$P$19,G1458&lt;=$Q$19),AND(G1458&gt;=$R$19,G1458&lt;=$S$19),AND(G1458&gt;=$T$19,G1458&lt;=$U$19)),IF(COUNTIF(I1094:I1457,"Plein traitement")=90,"Demi-traitement","Plein traitement"),IF(OR(AND(G1458&gt;=$D$8,G1458&lt;=$E$8),AND(G1458&gt;=$F$8,G1458&lt;=$G$8),AND(G1458&gt;=$H$8,G1458&lt;=$I$8),AND(G1458&gt;=$J$8,G1458&lt;=$K$8),AND(G1458&gt;=$L$8,G1458&lt;=$M$8),AND(G1458&gt;=$N$8,G1458&lt;=$O$8),AND(G1458&gt;=$P$8,G1458&lt;=$Q$8),AND(G1458&gt;=$R$8,G1458&lt;=$S$8),AND(G1458&gt;=$T$8,G1458&lt;=$U$8)),IF(COUNTIF($H$537:H1458,"CMO")&gt;90,"Demi-traitement","Plein traitement"),""))</f>
        <v/>
      </c>
    </row>
    <row r="1459" spans="7:9" x14ac:dyDescent="0.25">
      <c r="G1459" s="1">
        <v>44023</v>
      </c>
      <c r="H1459" t="str">
        <f t="shared" si="26"/>
        <v/>
      </c>
      <c r="I1459" s="2" t="str">
        <f>IF(OR(AND(G1459&gt;=$D$19,G1459&lt;=$E$19),AND(G1459&gt;=$F$19,G1459&lt;=$G$19),AND(G1459&gt;=$H$19,G1459&lt;=$I$19),AND(G1459&gt;=$J$19,G1459&lt;=$K$19),AND(G1459&gt;=$L$19,G1459&lt;=$M$19),AND(G1459&gt;=$N$19,G1459&lt;=$O$19),AND(G1459&gt;=$P$19,G1459&lt;=$Q$19),AND(G1459&gt;=$R$19,G1459&lt;=$S$19),AND(G1459&gt;=$T$19,G1459&lt;=$U$19)),IF(COUNTIF(I1095:I1458,"Plein traitement")=90,"Demi-traitement","Plein traitement"),IF(OR(AND(G1459&gt;=$D$8,G1459&lt;=$E$8),AND(G1459&gt;=$F$8,G1459&lt;=$G$8),AND(G1459&gt;=$H$8,G1459&lt;=$I$8),AND(G1459&gt;=$J$8,G1459&lt;=$K$8),AND(G1459&gt;=$L$8,G1459&lt;=$M$8),AND(G1459&gt;=$N$8,G1459&lt;=$O$8),AND(G1459&gt;=$P$8,G1459&lt;=$Q$8),AND(G1459&gt;=$R$8,G1459&lt;=$S$8),AND(G1459&gt;=$T$8,G1459&lt;=$U$8)),IF(COUNTIF($H$537:H1459,"CMO")&gt;90,"Demi-traitement","Plein traitement"),""))</f>
        <v/>
      </c>
    </row>
    <row r="1460" spans="7:9" x14ac:dyDescent="0.25">
      <c r="G1460" s="1">
        <v>44024</v>
      </c>
      <c r="H1460" t="str">
        <f t="shared" si="26"/>
        <v/>
      </c>
      <c r="I1460" s="2" t="str">
        <f>IF(OR(AND(G1460&gt;=$D$19,G1460&lt;=$E$19),AND(G1460&gt;=$F$19,G1460&lt;=$G$19),AND(G1460&gt;=$H$19,G1460&lt;=$I$19),AND(G1460&gt;=$J$19,G1460&lt;=$K$19),AND(G1460&gt;=$L$19,G1460&lt;=$M$19),AND(G1460&gt;=$N$19,G1460&lt;=$O$19),AND(G1460&gt;=$P$19,G1460&lt;=$Q$19),AND(G1460&gt;=$R$19,G1460&lt;=$S$19),AND(G1460&gt;=$T$19,G1460&lt;=$U$19)),IF(COUNTIF(I1096:I1459,"Plein traitement")=90,"Demi-traitement","Plein traitement"),IF(OR(AND(G1460&gt;=$D$8,G1460&lt;=$E$8),AND(G1460&gt;=$F$8,G1460&lt;=$G$8),AND(G1460&gt;=$H$8,G1460&lt;=$I$8),AND(G1460&gt;=$J$8,G1460&lt;=$K$8),AND(G1460&gt;=$L$8,G1460&lt;=$M$8),AND(G1460&gt;=$N$8,G1460&lt;=$O$8),AND(G1460&gt;=$P$8,G1460&lt;=$Q$8),AND(G1460&gt;=$R$8,G1460&lt;=$S$8),AND(G1460&gt;=$T$8,G1460&lt;=$U$8)),IF(COUNTIF($H$537:H1460,"CMO")&gt;90,"Demi-traitement","Plein traitement"),""))</f>
        <v/>
      </c>
    </row>
    <row r="1461" spans="7:9" x14ac:dyDescent="0.25">
      <c r="G1461" s="1">
        <v>44025</v>
      </c>
      <c r="H1461" t="str">
        <f t="shared" ref="H1461:H1524" si="27">IF(OR(AND(G1461&gt;=$D$8,G1461&lt;=$E$8),AND(G1461&gt;=$F$8,G1461&lt;=$G$8),AND(G1461&gt;=$H$8,G1461&lt;=$I$8),AND(G1461&gt;=$J$8,G1461&lt;=$K$8),AND(G1461&gt;=$L$8,G1461&lt;=$M$8),AND(G1461&gt;=$N$8,G1461&lt;=$O$8),AND(G1461&gt;=$P$8,G1461&lt;=$Q$8),AND(G1461&gt;=$R$8,G1461&lt;=$S$8),AND(G1461&gt;=$T$8,G1461&lt;=$U$8)),"CMO","")</f>
        <v/>
      </c>
      <c r="I1461" s="2" t="str">
        <f>IF(OR(AND(G1461&gt;=$D$19,G1461&lt;=$E$19),AND(G1461&gt;=$F$19,G1461&lt;=$G$19),AND(G1461&gt;=$H$19,G1461&lt;=$I$19),AND(G1461&gt;=$J$19,G1461&lt;=$K$19),AND(G1461&gt;=$L$19,G1461&lt;=$M$19),AND(G1461&gt;=$N$19,G1461&lt;=$O$19),AND(G1461&gt;=$P$19,G1461&lt;=$Q$19),AND(G1461&gt;=$R$19,G1461&lt;=$S$19),AND(G1461&gt;=$T$19,G1461&lt;=$U$19)),IF(COUNTIF(I1097:I1460,"Plein traitement")=90,"Demi-traitement","Plein traitement"),IF(OR(AND(G1461&gt;=$D$8,G1461&lt;=$E$8),AND(G1461&gt;=$F$8,G1461&lt;=$G$8),AND(G1461&gt;=$H$8,G1461&lt;=$I$8),AND(G1461&gt;=$J$8,G1461&lt;=$K$8),AND(G1461&gt;=$L$8,G1461&lt;=$M$8),AND(G1461&gt;=$N$8,G1461&lt;=$O$8),AND(G1461&gt;=$P$8,G1461&lt;=$Q$8),AND(G1461&gt;=$R$8,G1461&lt;=$S$8),AND(G1461&gt;=$T$8,G1461&lt;=$U$8)),IF(COUNTIF($H$537:H1461,"CMO")&gt;90,"Demi-traitement","Plein traitement"),""))</f>
        <v/>
      </c>
    </row>
    <row r="1462" spans="7:9" x14ac:dyDescent="0.25">
      <c r="G1462" s="1">
        <v>44026</v>
      </c>
      <c r="H1462" t="str">
        <f t="shared" si="27"/>
        <v/>
      </c>
      <c r="I1462" s="2" t="str">
        <f>IF(OR(AND(G1462&gt;=$D$19,G1462&lt;=$E$19),AND(G1462&gt;=$F$19,G1462&lt;=$G$19),AND(G1462&gt;=$H$19,G1462&lt;=$I$19),AND(G1462&gt;=$J$19,G1462&lt;=$K$19),AND(G1462&gt;=$L$19,G1462&lt;=$M$19),AND(G1462&gt;=$N$19,G1462&lt;=$O$19),AND(G1462&gt;=$P$19,G1462&lt;=$Q$19),AND(G1462&gt;=$R$19,G1462&lt;=$S$19),AND(G1462&gt;=$T$19,G1462&lt;=$U$19)),IF(COUNTIF(I1098:I1461,"Plein traitement")=90,"Demi-traitement","Plein traitement"),IF(OR(AND(G1462&gt;=$D$8,G1462&lt;=$E$8),AND(G1462&gt;=$F$8,G1462&lt;=$G$8),AND(G1462&gt;=$H$8,G1462&lt;=$I$8),AND(G1462&gt;=$J$8,G1462&lt;=$K$8),AND(G1462&gt;=$L$8,G1462&lt;=$M$8),AND(G1462&gt;=$N$8,G1462&lt;=$O$8),AND(G1462&gt;=$P$8,G1462&lt;=$Q$8),AND(G1462&gt;=$R$8,G1462&lt;=$S$8),AND(G1462&gt;=$T$8,G1462&lt;=$U$8)),IF(COUNTIF($H$537:H1462,"CMO")&gt;90,"Demi-traitement","Plein traitement"),""))</f>
        <v/>
      </c>
    </row>
    <row r="1463" spans="7:9" x14ac:dyDescent="0.25">
      <c r="G1463" s="1">
        <v>44027</v>
      </c>
      <c r="H1463" t="str">
        <f t="shared" si="27"/>
        <v/>
      </c>
      <c r="I1463" s="2" t="str">
        <f>IF(OR(AND(G1463&gt;=$D$19,G1463&lt;=$E$19),AND(G1463&gt;=$F$19,G1463&lt;=$G$19),AND(G1463&gt;=$H$19,G1463&lt;=$I$19),AND(G1463&gt;=$J$19,G1463&lt;=$K$19),AND(G1463&gt;=$L$19,G1463&lt;=$M$19),AND(G1463&gt;=$N$19,G1463&lt;=$O$19),AND(G1463&gt;=$P$19,G1463&lt;=$Q$19),AND(G1463&gt;=$R$19,G1463&lt;=$S$19),AND(G1463&gt;=$T$19,G1463&lt;=$U$19)),IF(COUNTIF(I1099:I1462,"Plein traitement")=90,"Demi-traitement","Plein traitement"),IF(OR(AND(G1463&gt;=$D$8,G1463&lt;=$E$8),AND(G1463&gt;=$F$8,G1463&lt;=$G$8),AND(G1463&gt;=$H$8,G1463&lt;=$I$8),AND(G1463&gt;=$J$8,G1463&lt;=$K$8),AND(G1463&gt;=$L$8,G1463&lt;=$M$8),AND(G1463&gt;=$N$8,G1463&lt;=$O$8),AND(G1463&gt;=$P$8,G1463&lt;=$Q$8),AND(G1463&gt;=$R$8,G1463&lt;=$S$8),AND(G1463&gt;=$T$8,G1463&lt;=$U$8)),IF(COUNTIF($H$537:H1463,"CMO")&gt;90,"Demi-traitement","Plein traitement"),""))</f>
        <v/>
      </c>
    </row>
    <row r="1464" spans="7:9" x14ac:dyDescent="0.25">
      <c r="G1464" s="1">
        <v>44028</v>
      </c>
      <c r="H1464" t="str">
        <f t="shared" si="27"/>
        <v/>
      </c>
      <c r="I1464" s="2" t="str">
        <f>IF(OR(AND(G1464&gt;=$D$19,G1464&lt;=$E$19),AND(G1464&gt;=$F$19,G1464&lt;=$G$19),AND(G1464&gt;=$H$19,G1464&lt;=$I$19),AND(G1464&gt;=$J$19,G1464&lt;=$K$19),AND(G1464&gt;=$L$19,G1464&lt;=$M$19),AND(G1464&gt;=$N$19,G1464&lt;=$O$19),AND(G1464&gt;=$P$19,G1464&lt;=$Q$19),AND(G1464&gt;=$R$19,G1464&lt;=$S$19),AND(G1464&gt;=$T$19,G1464&lt;=$U$19)),IF(COUNTIF(I1100:I1463,"Plein traitement")=90,"Demi-traitement","Plein traitement"),IF(OR(AND(G1464&gt;=$D$8,G1464&lt;=$E$8),AND(G1464&gt;=$F$8,G1464&lt;=$G$8),AND(G1464&gt;=$H$8,G1464&lt;=$I$8),AND(G1464&gt;=$J$8,G1464&lt;=$K$8),AND(G1464&gt;=$L$8,G1464&lt;=$M$8),AND(G1464&gt;=$N$8,G1464&lt;=$O$8),AND(G1464&gt;=$P$8,G1464&lt;=$Q$8),AND(G1464&gt;=$R$8,G1464&lt;=$S$8),AND(G1464&gt;=$T$8,G1464&lt;=$U$8)),IF(COUNTIF($H$537:H1464,"CMO")&gt;90,"Demi-traitement","Plein traitement"),""))</f>
        <v/>
      </c>
    </row>
    <row r="1465" spans="7:9" x14ac:dyDescent="0.25">
      <c r="G1465" s="1">
        <v>44029</v>
      </c>
      <c r="H1465" t="str">
        <f t="shared" si="27"/>
        <v/>
      </c>
      <c r="I1465" s="2" t="str">
        <f>IF(OR(AND(G1465&gt;=$D$19,G1465&lt;=$E$19),AND(G1465&gt;=$F$19,G1465&lt;=$G$19),AND(G1465&gt;=$H$19,G1465&lt;=$I$19),AND(G1465&gt;=$J$19,G1465&lt;=$K$19),AND(G1465&gt;=$L$19,G1465&lt;=$M$19),AND(G1465&gt;=$N$19,G1465&lt;=$O$19),AND(G1465&gt;=$P$19,G1465&lt;=$Q$19),AND(G1465&gt;=$R$19,G1465&lt;=$S$19),AND(G1465&gt;=$T$19,G1465&lt;=$U$19)),IF(COUNTIF(I1101:I1464,"Plein traitement")=90,"Demi-traitement","Plein traitement"),IF(OR(AND(G1465&gt;=$D$8,G1465&lt;=$E$8),AND(G1465&gt;=$F$8,G1465&lt;=$G$8),AND(G1465&gt;=$H$8,G1465&lt;=$I$8),AND(G1465&gt;=$J$8,G1465&lt;=$K$8),AND(G1465&gt;=$L$8,G1465&lt;=$M$8),AND(G1465&gt;=$N$8,G1465&lt;=$O$8),AND(G1465&gt;=$P$8,G1465&lt;=$Q$8),AND(G1465&gt;=$R$8,G1465&lt;=$S$8),AND(G1465&gt;=$T$8,G1465&lt;=$U$8)),IF(COUNTIF($H$537:H1465,"CMO")&gt;90,"Demi-traitement","Plein traitement"),""))</f>
        <v/>
      </c>
    </row>
    <row r="1466" spans="7:9" x14ac:dyDescent="0.25">
      <c r="G1466" s="1">
        <v>44030</v>
      </c>
      <c r="H1466" t="str">
        <f t="shared" si="27"/>
        <v/>
      </c>
      <c r="I1466" s="2" t="str">
        <f>IF(OR(AND(G1466&gt;=$D$19,G1466&lt;=$E$19),AND(G1466&gt;=$F$19,G1466&lt;=$G$19),AND(G1466&gt;=$H$19,G1466&lt;=$I$19),AND(G1466&gt;=$J$19,G1466&lt;=$K$19),AND(G1466&gt;=$L$19,G1466&lt;=$M$19),AND(G1466&gt;=$N$19,G1466&lt;=$O$19),AND(G1466&gt;=$P$19,G1466&lt;=$Q$19),AND(G1466&gt;=$R$19,G1466&lt;=$S$19),AND(G1466&gt;=$T$19,G1466&lt;=$U$19)),IF(COUNTIF(I1102:I1465,"Plein traitement")=90,"Demi-traitement","Plein traitement"),IF(OR(AND(G1466&gt;=$D$8,G1466&lt;=$E$8),AND(G1466&gt;=$F$8,G1466&lt;=$G$8),AND(G1466&gt;=$H$8,G1466&lt;=$I$8),AND(G1466&gt;=$J$8,G1466&lt;=$K$8),AND(G1466&gt;=$L$8,G1466&lt;=$M$8),AND(G1466&gt;=$N$8,G1466&lt;=$O$8),AND(G1466&gt;=$P$8,G1466&lt;=$Q$8),AND(G1466&gt;=$R$8,G1466&lt;=$S$8),AND(G1466&gt;=$T$8,G1466&lt;=$U$8)),IF(COUNTIF($H$537:H1466,"CMO")&gt;90,"Demi-traitement","Plein traitement"),""))</f>
        <v/>
      </c>
    </row>
    <row r="1467" spans="7:9" x14ac:dyDescent="0.25">
      <c r="G1467" s="1">
        <v>44031</v>
      </c>
      <c r="H1467" t="str">
        <f t="shared" si="27"/>
        <v/>
      </c>
      <c r="I1467" s="2" t="str">
        <f>IF(OR(AND(G1467&gt;=$D$19,G1467&lt;=$E$19),AND(G1467&gt;=$F$19,G1467&lt;=$G$19),AND(G1467&gt;=$H$19,G1467&lt;=$I$19),AND(G1467&gt;=$J$19,G1467&lt;=$K$19),AND(G1467&gt;=$L$19,G1467&lt;=$M$19),AND(G1467&gt;=$N$19,G1467&lt;=$O$19),AND(G1467&gt;=$P$19,G1467&lt;=$Q$19),AND(G1467&gt;=$R$19,G1467&lt;=$S$19),AND(G1467&gt;=$T$19,G1467&lt;=$U$19)),IF(COUNTIF(I1103:I1466,"Plein traitement")=90,"Demi-traitement","Plein traitement"),IF(OR(AND(G1467&gt;=$D$8,G1467&lt;=$E$8),AND(G1467&gt;=$F$8,G1467&lt;=$G$8),AND(G1467&gt;=$H$8,G1467&lt;=$I$8),AND(G1467&gt;=$J$8,G1467&lt;=$K$8),AND(G1467&gt;=$L$8,G1467&lt;=$M$8),AND(G1467&gt;=$N$8,G1467&lt;=$O$8),AND(G1467&gt;=$P$8,G1467&lt;=$Q$8),AND(G1467&gt;=$R$8,G1467&lt;=$S$8),AND(G1467&gt;=$T$8,G1467&lt;=$U$8)),IF(COUNTIF($H$537:H1467,"CMO")&gt;90,"Demi-traitement","Plein traitement"),""))</f>
        <v/>
      </c>
    </row>
    <row r="1468" spans="7:9" x14ac:dyDescent="0.25">
      <c r="G1468" s="1">
        <v>44032</v>
      </c>
      <c r="H1468" t="str">
        <f t="shared" si="27"/>
        <v/>
      </c>
      <c r="I1468" s="2" t="str">
        <f>IF(OR(AND(G1468&gt;=$D$19,G1468&lt;=$E$19),AND(G1468&gt;=$F$19,G1468&lt;=$G$19),AND(G1468&gt;=$H$19,G1468&lt;=$I$19),AND(G1468&gt;=$J$19,G1468&lt;=$K$19),AND(G1468&gt;=$L$19,G1468&lt;=$M$19),AND(G1468&gt;=$N$19,G1468&lt;=$O$19),AND(G1468&gt;=$P$19,G1468&lt;=$Q$19),AND(G1468&gt;=$R$19,G1468&lt;=$S$19),AND(G1468&gt;=$T$19,G1468&lt;=$U$19)),IF(COUNTIF(I1104:I1467,"Plein traitement")=90,"Demi-traitement","Plein traitement"),IF(OR(AND(G1468&gt;=$D$8,G1468&lt;=$E$8),AND(G1468&gt;=$F$8,G1468&lt;=$G$8),AND(G1468&gt;=$H$8,G1468&lt;=$I$8),AND(G1468&gt;=$J$8,G1468&lt;=$K$8),AND(G1468&gt;=$L$8,G1468&lt;=$M$8),AND(G1468&gt;=$N$8,G1468&lt;=$O$8),AND(G1468&gt;=$P$8,G1468&lt;=$Q$8),AND(G1468&gt;=$R$8,G1468&lt;=$S$8),AND(G1468&gt;=$T$8,G1468&lt;=$U$8)),IF(COUNTIF($H$537:H1468,"CMO")&gt;90,"Demi-traitement","Plein traitement"),""))</f>
        <v/>
      </c>
    </row>
    <row r="1469" spans="7:9" x14ac:dyDescent="0.25">
      <c r="G1469" s="1">
        <v>44033</v>
      </c>
      <c r="H1469" t="str">
        <f t="shared" si="27"/>
        <v/>
      </c>
      <c r="I1469" s="2" t="str">
        <f>IF(OR(AND(G1469&gt;=$D$19,G1469&lt;=$E$19),AND(G1469&gt;=$F$19,G1469&lt;=$G$19),AND(G1469&gt;=$H$19,G1469&lt;=$I$19),AND(G1469&gt;=$J$19,G1469&lt;=$K$19),AND(G1469&gt;=$L$19,G1469&lt;=$M$19),AND(G1469&gt;=$N$19,G1469&lt;=$O$19),AND(G1469&gt;=$P$19,G1469&lt;=$Q$19),AND(G1469&gt;=$R$19,G1469&lt;=$S$19),AND(G1469&gt;=$T$19,G1469&lt;=$U$19)),IF(COUNTIF(I1105:I1468,"Plein traitement")=90,"Demi-traitement","Plein traitement"),IF(OR(AND(G1469&gt;=$D$8,G1469&lt;=$E$8),AND(G1469&gt;=$F$8,G1469&lt;=$G$8),AND(G1469&gt;=$H$8,G1469&lt;=$I$8),AND(G1469&gt;=$J$8,G1469&lt;=$K$8),AND(G1469&gt;=$L$8,G1469&lt;=$M$8),AND(G1469&gt;=$N$8,G1469&lt;=$O$8),AND(G1469&gt;=$P$8,G1469&lt;=$Q$8),AND(G1469&gt;=$R$8,G1469&lt;=$S$8),AND(G1469&gt;=$T$8,G1469&lt;=$U$8)),IF(COUNTIF($H$537:H1469,"CMO")&gt;90,"Demi-traitement","Plein traitement"),""))</f>
        <v/>
      </c>
    </row>
    <row r="1470" spans="7:9" x14ac:dyDescent="0.25">
      <c r="G1470" s="1">
        <v>44034</v>
      </c>
      <c r="H1470" t="str">
        <f t="shared" si="27"/>
        <v/>
      </c>
      <c r="I1470" s="2" t="str">
        <f>IF(OR(AND(G1470&gt;=$D$19,G1470&lt;=$E$19),AND(G1470&gt;=$F$19,G1470&lt;=$G$19),AND(G1470&gt;=$H$19,G1470&lt;=$I$19),AND(G1470&gt;=$J$19,G1470&lt;=$K$19),AND(G1470&gt;=$L$19,G1470&lt;=$M$19),AND(G1470&gt;=$N$19,G1470&lt;=$O$19),AND(G1470&gt;=$P$19,G1470&lt;=$Q$19),AND(G1470&gt;=$R$19,G1470&lt;=$S$19),AND(G1470&gt;=$T$19,G1470&lt;=$U$19)),IF(COUNTIF(I1106:I1469,"Plein traitement")=90,"Demi-traitement","Plein traitement"),IF(OR(AND(G1470&gt;=$D$8,G1470&lt;=$E$8),AND(G1470&gt;=$F$8,G1470&lt;=$G$8),AND(G1470&gt;=$H$8,G1470&lt;=$I$8),AND(G1470&gt;=$J$8,G1470&lt;=$K$8),AND(G1470&gt;=$L$8,G1470&lt;=$M$8),AND(G1470&gt;=$N$8,G1470&lt;=$O$8),AND(G1470&gt;=$P$8,G1470&lt;=$Q$8),AND(G1470&gt;=$R$8,G1470&lt;=$S$8),AND(G1470&gt;=$T$8,G1470&lt;=$U$8)),IF(COUNTIF($H$537:H1470,"CMO")&gt;90,"Demi-traitement","Plein traitement"),""))</f>
        <v/>
      </c>
    </row>
    <row r="1471" spans="7:9" x14ac:dyDescent="0.25">
      <c r="G1471" s="1">
        <v>44035</v>
      </c>
      <c r="H1471" t="str">
        <f t="shared" si="27"/>
        <v/>
      </c>
      <c r="I1471" s="2" t="str">
        <f>IF(OR(AND(G1471&gt;=$D$19,G1471&lt;=$E$19),AND(G1471&gt;=$F$19,G1471&lt;=$G$19),AND(G1471&gt;=$H$19,G1471&lt;=$I$19),AND(G1471&gt;=$J$19,G1471&lt;=$K$19),AND(G1471&gt;=$L$19,G1471&lt;=$M$19),AND(G1471&gt;=$N$19,G1471&lt;=$O$19),AND(G1471&gt;=$P$19,G1471&lt;=$Q$19),AND(G1471&gt;=$R$19,G1471&lt;=$S$19),AND(G1471&gt;=$T$19,G1471&lt;=$U$19)),IF(COUNTIF(I1107:I1470,"Plein traitement")=90,"Demi-traitement","Plein traitement"),IF(OR(AND(G1471&gt;=$D$8,G1471&lt;=$E$8),AND(G1471&gt;=$F$8,G1471&lt;=$G$8),AND(G1471&gt;=$H$8,G1471&lt;=$I$8),AND(G1471&gt;=$J$8,G1471&lt;=$K$8),AND(G1471&gt;=$L$8,G1471&lt;=$M$8),AND(G1471&gt;=$N$8,G1471&lt;=$O$8),AND(G1471&gt;=$P$8,G1471&lt;=$Q$8),AND(G1471&gt;=$R$8,G1471&lt;=$S$8),AND(G1471&gt;=$T$8,G1471&lt;=$U$8)),IF(COUNTIF($H$537:H1471,"CMO")&gt;90,"Demi-traitement","Plein traitement"),""))</f>
        <v/>
      </c>
    </row>
    <row r="1472" spans="7:9" x14ac:dyDescent="0.25">
      <c r="G1472" s="1">
        <v>44036</v>
      </c>
      <c r="H1472" t="str">
        <f t="shared" si="27"/>
        <v/>
      </c>
      <c r="I1472" s="2" t="str">
        <f>IF(OR(AND(G1472&gt;=$D$19,G1472&lt;=$E$19),AND(G1472&gt;=$F$19,G1472&lt;=$G$19),AND(G1472&gt;=$H$19,G1472&lt;=$I$19),AND(G1472&gt;=$J$19,G1472&lt;=$K$19),AND(G1472&gt;=$L$19,G1472&lt;=$M$19),AND(G1472&gt;=$N$19,G1472&lt;=$O$19),AND(G1472&gt;=$P$19,G1472&lt;=$Q$19),AND(G1472&gt;=$R$19,G1472&lt;=$S$19),AND(G1472&gt;=$T$19,G1472&lt;=$U$19)),IF(COUNTIF(I1108:I1471,"Plein traitement")=90,"Demi-traitement","Plein traitement"),IF(OR(AND(G1472&gt;=$D$8,G1472&lt;=$E$8),AND(G1472&gt;=$F$8,G1472&lt;=$G$8),AND(G1472&gt;=$H$8,G1472&lt;=$I$8),AND(G1472&gt;=$J$8,G1472&lt;=$K$8),AND(G1472&gt;=$L$8,G1472&lt;=$M$8),AND(G1472&gt;=$N$8,G1472&lt;=$O$8),AND(G1472&gt;=$P$8,G1472&lt;=$Q$8),AND(G1472&gt;=$R$8,G1472&lt;=$S$8),AND(G1472&gt;=$T$8,G1472&lt;=$U$8)),IF(COUNTIF($H$537:H1472,"CMO")&gt;90,"Demi-traitement","Plein traitement"),""))</f>
        <v/>
      </c>
    </row>
    <row r="1473" spans="7:9" x14ac:dyDescent="0.25">
      <c r="G1473" s="1">
        <v>44037</v>
      </c>
      <c r="H1473" t="str">
        <f t="shared" si="27"/>
        <v/>
      </c>
      <c r="I1473" s="2" t="str">
        <f>IF(OR(AND(G1473&gt;=$D$19,G1473&lt;=$E$19),AND(G1473&gt;=$F$19,G1473&lt;=$G$19),AND(G1473&gt;=$H$19,G1473&lt;=$I$19),AND(G1473&gt;=$J$19,G1473&lt;=$K$19),AND(G1473&gt;=$L$19,G1473&lt;=$M$19),AND(G1473&gt;=$N$19,G1473&lt;=$O$19),AND(G1473&gt;=$P$19,G1473&lt;=$Q$19),AND(G1473&gt;=$R$19,G1473&lt;=$S$19),AND(G1473&gt;=$T$19,G1473&lt;=$U$19)),IF(COUNTIF(I1109:I1472,"Plein traitement")=90,"Demi-traitement","Plein traitement"),IF(OR(AND(G1473&gt;=$D$8,G1473&lt;=$E$8),AND(G1473&gt;=$F$8,G1473&lt;=$G$8),AND(G1473&gt;=$H$8,G1473&lt;=$I$8),AND(G1473&gt;=$J$8,G1473&lt;=$K$8),AND(G1473&gt;=$L$8,G1473&lt;=$M$8),AND(G1473&gt;=$N$8,G1473&lt;=$O$8),AND(G1473&gt;=$P$8,G1473&lt;=$Q$8),AND(G1473&gt;=$R$8,G1473&lt;=$S$8),AND(G1473&gt;=$T$8,G1473&lt;=$U$8)),IF(COUNTIF($H$537:H1473,"CMO")&gt;90,"Demi-traitement","Plein traitement"),""))</f>
        <v/>
      </c>
    </row>
    <row r="1474" spans="7:9" x14ac:dyDescent="0.25">
      <c r="G1474" s="1">
        <v>44038</v>
      </c>
      <c r="H1474" t="str">
        <f t="shared" si="27"/>
        <v/>
      </c>
      <c r="I1474" s="2" t="str">
        <f>IF(OR(AND(G1474&gt;=$D$19,G1474&lt;=$E$19),AND(G1474&gt;=$F$19,G1474&lt;=$G$19),AND(G1474&gt;=$H$19,G1474&lt;=$I$19),AND(G1474&gt;=$J$19,G1474&lt;=$K$19),AND(G1474&gt;=$L$19,G1474&lt;=$M$19),AND(G1474&gt;=$N$19,G1474&lt;=$O$19),AND(G1474&gt;=$P$19,G1474&lt;=$Q$19),AND(G1474&gt;=$R$19,G1474&lt;=$S$19),AND(G1474&gt;=$T$19,G1474&lt;=$U$19)),IF(COUNTIF(I1110:I1473,"Plein traitement")=90,"Demi-traitement","Plein traitement"),IF(OR(AND(G1474&gt;=$D$8,G1474&lt;=$E$8),AND(G1474&gt;=$F$8,G1474&lt;=$G$8),AND(G1474&gt;=$H$8,G1474&lt;=$I$8),AND(G1474&gt;=$J$8,G1474&lt;=$K$8),AND(G1474&gt;=$L$8,G1474&lt;=$M$8),AND(G1474&gt;=$N$8,G1474&lt;=$O$8),AND(G1474&gt;=$P$8,G1474&lt;=$Q$8),AND(G1474&gt;=$R$8,G1474&lt;=$S$8),AND(G1474&gt;=$T$8,G1474&lt;=$U$8)),IF(COUNTIF($H$537:H1474,"CMO")&gt;90,"Demi-traitement","Plein traitement"),""))</f>
        <v/>
      </c>
    </row>
    <row r="1475" spans="7:9" x14ac:dyDescent="0.25">
      <c r="G1475" s="1">
        <v>44039</v>
      </c>
      <c r="H1475" t="str">
        <f t="shared" si="27"/>
        <v/>
      </c>
      <c r="I1475" s="2" t="str">
        <f>IF(OR(AND(G1475&gt;=$D$19,G1475&lt;=$E$19),AND(G1475&gt;=$F$19,G1475&lt;=$G$19),AND(G1475&gt;=$H$19,G1475&lt;=$I$19),AND(G1475&gt;=$J$19,G1475&lt;=$K$19),AND(G1475&gt;=$L$19,G1475&lt;=$M$19),AND(G1475&gt;=$N$19,G1475&lt;=$O$19),AND(G1475&gt;=$P$19,G1475&lt;=$Q$19),AND(G1475&gt;=$R$19,G1475&lt;=$S$19),AND(G1475&gt;=$T$19,G1475&lt;=$U$19)),IF(COUNTIF(I1111:I1474,"Plein traitement")=90,"Demi-traitement","Plein traitement"),IF(OR(AND(G1475&gt;=$D$8,G1475&lt;=$E$8),AND(G1475&gt;=$F$8,G1475&lt;=$G$8),AND(G1475&gt;=$H$8,G1475&lt;=$I$8),AND(G1475&gt;=$J$8,G1475&lt;=$K$8),AND(G1475&gt;=$L$8,G1475&lt;=$M$8),AND(G1475&gt;=$N$8,G1475&lt;=$O$8),AND(G1475&gt;=$P$8,G1475&lt;=$Q$8),AND(G1475&gt;=$R$8,G1475&lt;=$S$8),AND(G1475&gt;=$T$8,G1475&lt;=$U$8)),IF(COUNTIF($H$537:H1475,"CMO")&gt;90,"Demi-traitement","Plein traitement"),""))</f>
        <v/>
      </c>
    </row>
    <row r="1476" spans="7:9" x14ac:dyDescent="0.25">
      <c r="G1476" s="1">
        <v>44040</v>
      </c>
      <c r="H1476" t="str">
        <f t="shared" si="27"/>
        <v/>
      </c>
      <c r="I1476" s="2" t="str">
        <f>IF(OR(AND(G1476&gt;=$D$19,G1476&lt;=$E$19),AND(G1476&gt;=$F$19,G1476&lt;=$G$19),AND(G1476&gt;=$H$19,G1476&lt;=$I$19),AND(G1476&gt;=$J$19,G1476&lt;=$K$19),AND(G1476&gt;=$L$19,G1476&lt;=$M$19),AND(G1476&gt;=$N$19,G1476&lt;=$O$19),AND(G1476&gt;=$P$19,G1476&lt;=$Q$19),AND(G1476&gt;=$R$19,G1476&lt;=$S$19),AND(G1476&gt;=$T$19,G1476&lt;=$U$19)),IF(COUNTIF(I1112:I1475,"Plein traitement")=90,"Demi-traitement","Plein traitement"),IF(OR(AND(G1476&gt;=$D$8,G1476&lt;=$E$8),AND(G1476&gt;=$F$8,G1476&lt;=$G$8),AND(G1476&gt;=$H$8,G1476&lt;=$I$8),AND(G1476&gt;=$J$8,G1476&lt;=$K$8),AND(G1476&gt;=$L$8,G1476&lt;=$M$8),AND(G1476&gt;=$N$8,G1476&lt;=$O$8),AND(G1476&gt;=$P$8,G1476&lt;=$Q$8),AND(G1476&gt;=$R$8,G1476&lt;=$S$8),AND(G1476&gt;=$T$8,G1476&lt;=$U$8)),IF(COUNTIF($H$537:H1476,"CMO")&gt;90,"Demi-traitement","Plein traitement"),""))</f>
        <v/>
      </c>
    </row>
    <row r="1477" spans="7:9" x14ac:dyDescent="0.25">
      <c r="G1477" s="1">
        <v>44041</v>
      </c>
      <c r="H1477" t="str">
        <f t="shared" si="27"/>
        <v/>
      </c>
      <c r="I1477" s="2" t="str">
        <f>IF(OR(AND(G1477&gt;=$D$19,G1477&lt;=$E$19),AND(G1477&gt;=$F$19,G1477&lt;=$G$19),AND(G1477&gt;=$H$19,G1477&lt;=$I$19),AND(G1477&gt;=$J$19,G1477&lt;=$K$19),AND(G1477&gt;=$L$19,G1477&lt;=$M$19),AND(G1477&gt;=$N$19,G1477&lt;=$O$19),AND(G1477&gt;=$P$19,G1477&lt;=$Q$19),AND(G1477&gt;=$R$19,G1477&lt;=$S$19),AND(G1477&gt;=$T$19,G1477&lt;=$U$19)),IF(COUNTIF(I1113:I1476,"Plein traitement")=90,"Demi-traitement","Plein traitement"),IF(OR(AND(G1477&gt;=$D$8,G1477&lt;=$E$8),AND(G1477&gt;=$F$8,G1477&lt;=$G$8),AND(G1477&gt;=$H$8,G1477&lt;=$I$8),AND(G1477&gt;=$J$8,G1477&lt;=$K$8),AND(G1477&gt;=$L$8,G1477&lt;=$M$8),AND(G1477&gt;=$N$8,G1477&lt;=$O$8),AND(G1477&gt;=$P$8,G1477&lt;=$Q$8),AND(G1477&gt;=$R$8,G1477&lt;=$S$8),AND(G1477&gt;=$T$8,G1477&lt;=$U$8)),IF(COUNTIF($H$537:H1477,"CMO")&gt;90,"Demi-traitement","Plein traitement"),""))</f>
        <v/>
      </c>
    </row>
    <row r="1478" spans="7:9" x14ac:dyDescent="0.25">
      <c r="G1478" s="1">
        <v>44042</v>
      </c>
      <c r="H1478" t="str">
        <f t="shared" si="27"/>
        <v/>
      </c>
      <c r="I1478" s="2" t="str">
        <f>IF(OR(AND(G1478&gt;=$D$19,G1478&lt;=$E$19),AND(G1478&gt;=$F$19,G1478&lt;=$G$19),AND(G1478&gt;=$H$19,G1478&lt;=$I$19),AND(G1478&gt;=$J$19,G1478&lt;=$K$19),AND(G1478&gt;=$L$19,G1478&lt;=$M$19),AND(G1478&gt;=$N$19,G1478&lt;=$O$19),AND(G1478&gt;=$P$19,G1478&lt;=$Q$19),AND(G1478&gt;=$R$19,G1478&lt;=$S$19),AND(G1478&gt;=$T$19,G1478&lt;=$U$19)),IF(COUNTIF(I1114:I1477,"Plein traitement")=90,"Demi-traitement","Plein traitement"),IF(OR(AND(G1478&gt;=$D$8,G1478&lt;=$E$8),AND(G1478&gt;=$F$8,G1478&lt;=$G$8),AND(G1478&gt;=$H$8,G1478&lt;=$I$8),AND(G1478&gt;=$J$8,G1478&lt;=$K$8),AND(G1478&gt;=$L$8,G1478&lt;=$M$8),AND(G1478&gt;=$N$8,G1478&lt;=$O$8),AND(G1478&gt;=$P$8,G1478&lt;=$Q$8),AND(G1478&gt;=$R$8,G1478&lt;=$S$8),AND(G1478&gt;=$T$8,G1478&lt;=$U$8)),IF(COUNTIF($H$537:H1478,"CMO")&gt;90,"Demi-traitement","Plein traitement"),""))</f>
        <v/>
      </c>
    </row>
    <row r="1479" spans="7:9" x14ac:dyDescent="0.25">
      <c r="G1479" s="1">
        <v>44043</v>
      </c>
      <c r="H1479" t="str">
        <f t="shared" si="27"/>
        <v/>
      </c>
      <c r="I1479" s="2" t="str">
        <f>IF(OR(AND(G1479&gt;=$D$19,G1479&lt;=$E$19),AND(G1479&gt;=$F$19,G1479&lt;=$G$19),AND(G1479&gt;=$H$19,G1479&lt;=$I$19),AND(G1479&gt;=$J$19,G1479&lt;=$K$19),AND(G1479&gt;=$L$19,G1479&lt;=$M$19),AND(G1479&gt;=$N$19,G1479&lt;=$O$19),AND(G1479&gt;=$P$19,G1479&lt;=$Q$19),AND(G1479&gt;=$R$19,G1479&lt;=$S$19),AND(G1479&gt;=$T$19,G1479&lt;=$U$19)),IF(COUNTIF(I1115:I1478,"Plein traitement")=90,"Demi-traitement","Plein traitement"),IF(OR(AND(G1479&gt;=$D$8,G1479&lt;=$E$8),AND(G1479&gt;=$F$8,G1479&lt;=$G$8),AND(G1479&gt;=$H$8,G1479&lt;=$I$8),AND(G1479&gt;=$J$8,G1479&lt;=$K$8),AND(G1479&gt;=$L$8,G1479&lt;=$M$8),AND(G1479&gt;=$N$8,G1479&lt;=$O$8),AND(G1479&gt;=$P$8,G1479&lt;=$Q$8),AND(G1479&gt;=$R$8,G1479&lt;=$S$8),AND(G1479&gt;=$T$8,G1479&lt;=$U$8)),IF(COUNTIF($H$537:H1479,"CMO")&gt;90,"Demi-traitement","Plein traitement"),""))</f>
        <v/>
      </c>
    </row>
    <row r="1480" spans="7:9" x14ac:dyDescent="0.25">
      <c r="G1480" s="1">
        <v>44044</v>
      </c>
      <c r="H1480" t="str">
        <f t="shared" si="27"/>
        <v/>
      </c>
      <c r="I1480" s="2" t="str">
        <f>IF(OR(AND(G1480&gt;=$D$19,G1480&lt;=$E$19),AND(G1480&gt;=$F$19,G1480&lt;=$G$19),AND(G1480&gt;=$H$19,G1480&lt;=$I$19),AND(G1480&gt;=$J$19,G1480&lt;=$K$19),AND(G1480&gt;=$L$19,G1480&lt;=$M$19),AND(G1480&gt;=$N$19,G1480&lt;=$O$19),AND(G1480&gt;=$P$19,G1480&lt;=$Q$19),AND(G1480&gt;=$R$19,G1480&lt;=$S$19),AND(G1480&gt;=$T$19,G1480&lt;=$U$19)),IF(COUNTIF(I1116:I1479,"Plein traitement")=90,"Demi-traitement","Plein traitement"),IF(OR(AND(G1480&gt;=$D$8,G1480&lt;=$E$8),AND(G1480&gt;=$F$8,G1480&lt;=$G$8),AND(G1480&gt;=$H$8,G1480&lt;=$I$8),AND(G1480&gt;=$J$8,G1480&lt;=$K$8),AND(G1480&gt;=$L$8,G1480&lt;=$M$8),AND(G1480&gt;=$N$8,G1480&lt;=$O$8),AND(G1480&gt;=$P$8,G1480&lt;=$Q$8),AND(G1480&gt;=$R$8,G1480&lt;=$S$8),AND(G1480&gt;=$T$8,G1480&lt;=$U$8)),IF(COUNTIF($H$537:H1480,"CMO")&gt;90,"Demi-traitement","Plein traitement"),""))</f>
        <v/>
      </c>
    </row>
    <row r="1481" spans="7:9" x14ac:dyDescent="0.25">
      <c r="G1481" s="1">
        <v>44045</v>
      </c>
      <c r="H1481" t="str">
        <f t="shared" si="27"/>
        <v/>
      </c>
      <c r="I1481" s="2" t="str">
        <f>IF(OR(AND(G1481&gt;=$D$19,G1481&lt;=$E$19),AND(G1481&gt;=$F$19,G1481&lt;=$G$19),AND(G1481&gt;=$H$19,G1481&lt;=$I$19),AND(G1481&gt;=$J$19,G1481&lt;=$K$19),AND(G1481&gt;=$L$19,G1481&lt;=$M$19),AND(G1481&gt;=$N$19,G1481&lt;=$O$19),AND(G1481&gt;=$P$19,G1481&lt;=$Q$19),AND(G1481&gt;=$R$19,G1481&lt;=$S$19),AND(G1481&gt;=$T$19,G1481&lt;=$U$19)),IF(COUNTIF(I1117:I1480,"Plein traitement")=90,"Demi-traitement","Plein traitement"),IF(OR(AND(G1481&gt;=$D$8,G1481&lt;=$E$8),AND(G1481&gt;=$F$8,G1481&lt;=$G$8),AND(G1481&gt;=$H$8,G1481&lt;=$I$8),AND(G1481&gt;=$J$8,G1481&lt;=$K$8),AND(G1481&gt;=$L$8,G1481&lt;=$M$8),AND(G1481&gt;=$N$8,G1481&lt;=$O$8),AND(G1481&gt;=$P$8,G1481&lt;=$Q$8),AND(G1481&gt;=$R$8,G1481&lt;=$S$8),AND(G1481&gt;=$T$8,G1481&lt;=$U$8)),IF(COUNTIF($H$537:H1481,"CMO")&gt;90,"Demi-traitement","Plein traitement"),""))</f>
        <v/>
      </c>
    </row>
    <row r="1482" spans="7:9" x14ac:dyDescent="0.25">
      <c r="G1482" s="1">
        <v>44046</v>
      </c>
      <c r="H1482" t="str">
        <f t="shared" si="27"/>
        <v/>
      </c>
      <c r="I1482" s="2" t="str">
        <f>IF(OR(AND(G1482&gt;=$D$19,G1482&lt;=$E$19),AND(G1482&gt;=$F$19,G1482&lt;=$G$19),AND(G1482&gt;=$H$19,G1482&lt;=$I$19),AND(G1482&gt;=$J$19,G1482&lt;=$K$19),AND(G1482&gt;=$L$19,G1482&lt;=$M$19),AND(G1482&gt;=$N$19,G1482&lt;=$O$19),AND(G1482&gt;=$P$19,G1482&lt;=$Q$19),AND(G1482&gt;=$R$19,G1482&lt;=$S$19),AND(G1482&gt;=$T$19,G1482&lt;=$U$19)),IF(COUNTIF(I1118:I1481,"Plein traitement")=90,"Demi-traitement","Plein traitement"),IF(OR(AND(G1482&gt;=$D$8,G1482&lt;=$E$8),AND(G1482&gt;=$F$8,G1482&lt;=$G$8),AND(G1482&gt;=$H$8,G1482&lt;=$I$8),AND(G1482&gt;=$J$8,G1482&lt;=$K$8),AND(G1482&gt;=$L$8,G1482&lt;=$M$8),AND(G1482&gt;=$N$8,G1482&lt;=$O$8),AND(G1482&gt;=$P$8,G1482&lt;=$Q$8),AND(G1482&gt;=$R$8,G1482&lt;=$S$8),AND(G1482&gt;=$T$8,G1482&lt;=$U$8)),IF(COUNTIF($H$537:H1482,"CMO")&gt;90,"Demi-traitement","Plein traitement"),""))</f>
        <v/>
      </c>
    </row>
    <row r="1483" spans="7:9" x14ac:dyDescent="0.25">
      <c r="G1483" s="1">
        <v>44047</v>
      </c>
      <c r="H1483" t="str">
        <f t="shared" si="27"/>
        <v/>
      </c>
      <c r="I1483" s="2" t="str">
        <f>IF(OR(AND(G1483&gt;=$D$19,G1483&lt;=$E$19),AND(G1483&gt;=$F$19,G1483&lt;=$G$19),AND(G1483&gt;=$H$19,G1483&lt;=$I$19),AND(G1483&gt;=$J$19,G1483&lt;=$K$19),AND(G1483&gt;=$L$19,G1483&lt;=$M$19),AND(G1483&gt;=$N$19,G1483&lt;=$O$19),AND(G1483&gt;=$P$19,G1483&lt;=$Q$19),AND(G1483&gt;=$R$19,G1483&lt;=$S$19),AND(G1483&gt;=$T$19,G1483&lt;=$U$19)),IF(COUNTIF(I1119:I1482,"Plein traitement")=90,"Demi-traitement","Plein traitement"),IF(OR(AND(G1483&gt;=$D$8,G1483&lt;=$E$8),AND(G1483&gt;=$F$8,G1483&lt;=$G$8),AND(G1483&gt;=$H$8,G1483&lt;=$I$8),AND(G1483&gt;=$J$8,G1483&lt;=$K$8),AND(G1483&gt;=$L$8,G1483&lt;=$M$8),AND(G1483&gt;=$N$8,G1483&lt;=$O$8),AND(G1483&gt;=$P$8,G1483&lt;=$Q$8),AND(G1483&gt;=$R$8,G1483&lt;=$S$8),AND(G1483&gt;=$T$8,G1483&lt;=$U$8)),IF(COUNTIF($H$537:H1483,"CMO")&gt;90,"Demi-traitement","Plein traitement"),""))</f>
        <v/>
      </c>
    </row>
    <row r="1484" spans="7:9" x14ac:dyDescent="0.25">
      <c r="G1484" s="1">
        <v>44048</v>
      </c>
      <c r="H1484" t="str">
        <f t="shared" si="27"/>
        <v/>
      </c>
      <c r="I1484" s="2" t="str">
        <f>IF(OR(AND(G1484&gt;=$D$19,G1484&lt;=$E$19),AND(G1484&gt;=$F$19,G1484&lt;=$G$19),AND(G1484&gt;=$H$19,G1484&lt;=$I$19),AND(G1484&gt;=$J$19,G1484&lt;=$K$19),AND(G1484&gt;=$L$19,G1484&lt;=$M$19),AND(G1484&gt;=$N$19,G1484&lt;=$O$19),AND(G1484&gt;=$P$19,G1484&lt;=$Q$19),AND(G1484&gt;=$R$19,G1484&lt;=$S$19),AND(G1484&gt;=$T$19,G1484&lt;=$U$19)),IF(COUNTIF(I1120:I1483,"Plein traitement")=90,"Demi-traitement","Plein traitement"),IF(OR(AND(G1484&gt;=$D$8,G1484&lt;=$E$8),AND(G1484&gt;=$F$8,G1484&lt;=$G$8),AND(G1484&gt;=$H$8,G1484&lt;=$I$8),AND(G1484&gt;=$J$8,G1484&lt;=$K$8),AND(G1484&gt;=$L$8,G1484&lt;=$M$8),AND(G1484&gt;=$N$8,G1484&lt;=$O$8),AND(G1484&gt;=$P$8,G1484&lt;=$Q$8),AND(G1484&gt;=$R$8,G1484&lt;=$S$8),AND(G1484&gt;=$T$8,G1484&lt;=$U$8)),IF(COUNTIF($H$537:H1484,"CMO")&gt;90,"Demi-traitement","Plein traitement"),""))</f>
        <v/>
      </c>
    </row>
    <row r="1485" spans="7:9" x14ac:dyDescent="0.25">
      <c r="G1485" s="1">
        <v>44049</v>
      </c>
      <c r="H1485" t="str">
        <f t="shared" si="27"/>
        <v/>
      </c>
      <c r="I1485" s="2" t="str">
        <f>IF(OR(AND(G1485&gt;=$D$19,G1485&lt;=$E$19),AND(G1485&gt;=$F$19,G1485&lt;=$G$19),AND(G1485&gt;=$H$19,G1485&lt;=$I$19),AND(G1485&gt;=$J$19,G1485&lt;=$K$19),AND(G1485&gt;=$L$19,G1485&lt;=$M$19),AND(G1485&gt;=$N$19,G1485&lt;=$O$19),AND(G1485&gt;=$P$19,G1485&lt;=$Q$19),AND(G1485&gt;=$R$19,G1485&lt;=$S$19),AND(G1485&gt;=$T$19,G1485&lt;=$U$19)),IF(COUNTIF(I1121:I1484,"Plein traitement")=90,"Demi-traitement","Plein traitement"),IF(OR(AND(G1485&gt;=$D$8,G1485&lt;=$E$8),AND(G1485&gt;=$F$8,G1485&lt;=$G$8),AND(G1485&gt;=$H$8,G1485&lt;=$I$8),AND(G1485&gt;=$J$8,G1485&lt;=$K$8),AND(G1485&gt;=$L$8,G1485&lt;=$M$8),AND(G1485&gt;=$N$8,G1485&lt;=$O$8),AND(G1485&gt;=$P$8,G1485&lt;=$Q$8),AND(G1485&gt;=$R$8,G1485&lt;=$S$8),AND(G1485&gt;=$T$8,G1485&lt;=$U$8)),IF(COUNTIF($H$537:H1485,"CMO")&gt;90,"Demi-traitement","Plein traitement"),""))</f>
        <v/>
      </c>
    </row>
    <row r="1486" spans="7:9" x14ac:dyDescent="0.25">
      <c r="G1486" s="1">
        <v>44050</v>
      </c>
      <c r="H1486" t="str">
        <f t="shared" si="27"/>
        <v/>
      </c>
      <c r="I1486" s="2" t="str">
        <f>IF(OR(AND(G1486&gt;=$D$19,G1486&lt;=$E$19),AND(G1486&gt;=$F$19,G1486&lt;=$G$19),AND(G1486&gt;=$H$19,G1486&lt;=$I$19),AND(G1486&gt;=$J$19,G1486&lt;=$K$19),AND(G1486&gt;=$L$19,G1486&lt;=$M$19),AND(G1486&gt;=$N$19,G1486&lt;=$O$19),AND(G1486&gt;=$P$19,G1486&lt;=$Q$19),AND(G1486&gt;=$R$19,G1486&lt;=$S$19),AND(G1486&gt;=$T$19,G1486&lt;=$U$19)),IF(COUNTIF(I1122:I1485,"Plein traitement")=90,"Demi-traitement","Plein traitement"),IF(OR(AND(G1486&gt;=$D$8,G1486&lt;=$E$8),AND(G1486&gt;=$F$8,G1486&lt;=$G$8),AND(G1486&gt;=$H$8,G1486&lt;=$I$8),AND(G1486&gt;=$J$8,G1486&lt;=$K$8),AND(G1486&gt;=$L$8,G1486&lt;=$M$8),AND(G1486&gt;=$N$8,G1486&lt;=$O$8),AND(G1486&gt;=$P$8,G1486&lt;=$Q$8),AND(G1486&gt;=$R$8,G1486&lt;=$S$8),AND(G1486&gt;=$T$8,G1486&lt;=$U$8)),IF(COUNTIF($H$537:H1486,"CMO")&gt;90,"Demi-traitement","Plein traitement"),""))</f>
        <v/>
      </c>
    </row>
    <row r="1487" spans="7:9" x14ac:dyDescent="0.25">
      <c r="G1487" s="1">
        <v>44051</v>
      </c>
      <c r="H1487" t="str">
        <f t="shared" si="27"/>
        <v/>
      </c>
      <c r="I1487" s="2" t="str">
        <f>IF(OR(AND(G1487&gt;=$D$19,G1487&lt;=$E$19),AND(G1487&gt;=$F$19,G1487&lt;=$G$19),AND(G1487&gt;=$H$19,G1487&lt;=$I$19),AND(G1487&gt;=$J$19,G1487&lt;=$K$19),AND(G1487&gt;=$L$19,G1487&lt;=$M$19),AND(G1487&gt;=$N$19,G1487&lt;=$O$19),AND(G1487&gt;=$P$19,G1487&lt;=$Q$19),AND(G1487&gt;=$R$19,G1487&lt;=$S$19),AND(G1487&gt;=$T$19,G1487&lt;=$U$19)),IF(COUNTIF(I1123:I1486,"Plein traitement")=90,"Demi-traitement","Plein traitement"),IF(OR(AND(G1487&gt;=$D$8,G1487&lt;=$E$8),AND(G1487&gt;=$F$8,G1487&lt;=$G$8),AND(G1487&gt;=$H$8,G1487&lt;=$I$8),AND(G1487&gt;=$J$8,G1487&lt;=$K$8),AND(G1487&gt;=$L$8,G1487&lt;=$M$8),AND(G1487&gt;=$N$8,G1487&lt;=$O$8),AND(G1487&gt;=$P$8,G1487&lt;=$Q$8),AND(G1487&gt;=$R$8,G1487&lt;=$S$8),AND(G1487&gt;=$T$8,G1487&lt;=$U$8)),IF(COUNTIF($H$537:H1487,"CMO")&gt;90,"Demi-traitement","Plein traitement"),""))</f>
        <v/>
      </c>
    </row>
    <row r="1488" spans="7:9" x14ac:dyDescent="0.25">
      <c r="G1488" s="1">
        <v>44052</v>
      </c>
      <c r="H1488" t="str">
        <f t="shared" si="27"/>
        <v/>
      </c>
      <c r="I1488" s="2" t="str">
        <f>IF(OR(AND(G1488&gt;=$D$19,G1488&lt;=$E$19),AND(G1488&gt;=$F$19,G1488&lt;=$G$19),AND(G1488&gt;=$H$19,G1488&lt;=$I$19),AND(G1488&gt;=$J$19,G1488&lt;=$K$19),AND(G1488&gt;=$L$19,G1488&lt;=$M$19),AND(G1488&gt;=$N$19,G1488&lt;=$O$19),AND(G1488&gt;=$P$19,G1488&lt;=$Q$19),AND(G1488&gt;=$R$19,G1488&lt;=$S$19),AND(G1488&gt;=$T$19,G1488&lt;=$U$19)),IF(COUNTIF(I1124:I1487,"Plein traitement")=90,"Demi-traitement","Plein traitement"),IF(OR(AND(G1488&gt;=$D$8,G1488&lt;=$E$8),AND(G1488&gt;=$F$8,G1488&lt;=$G$8),AND(G1488&gt;=$H$8,G1488&lt;=$I$8),AND(G1488&gt;=$J$8,G1488&lt;=$K$8),AND(G1488&gt;=$L$8,G1488&lt;=$M$8),AND(G1488&gt;=$N$8,G1488&lt;=$O$8),AND(G1488&gt;=$P$8,G1488&lt;=$Q$8),AND(G1488&gt;=$R$8,G1488&lt;=$S$8),AND(G1488&gt;=$T$8,G1488&lt;=$U$8)),IF(COUNTIF($H$537:H1488,"CMO")&gt;90,"Demi-traitement","Plein traitement"),""))</f>
        <v/>
      </c>
    </row>
    <row r="1489" spans="7:9" x14ac:dyDescent="0.25">
      <c r="G1489" s="1">
        <v>44053</v>
      </c>
      <c r="H1489" t="str">
        <f t="shared" si="27"/>
        <v/>
      </c>
      <c r="I1489" s="2" t="str">
        <f>IF(OR(AND(G1489&gt;=$D$19,G1489&lt;=$E$19),AND(G1489&gt;=$F$19,G1489&lt;=$G$19),AND(G1489&gt;=$H$19,G1489&lt;=$I$19),AND(G1489&gt;=$J$19,G1489&lt;=$K$19),AND(G1489&gt;=$L$19,G1489&lt;=$M$19),AND(G1489&gt;=$N$19,G1489&lt;=$O$19),AND(G1489&gt;=$P$19,G1489&lt;=$Q$19),AND(G1489&gt;=$R$19,G1489&lt;=$S$19),AND(G1489&gt;=$T$19,G1489&lt;=$U$19)),IF(COUNTIF(I1125:I1488,"Plein traitement")=90,"Demi-traitement","Plein traitement"),IF(OR(AND(G1489&gt;=$D$8,G1489&lt;=$E$8),AND(G1489&gt;=$F$8,G1489&lt;=$G$8),AND(G1489&gt;=$H$8,G1489&lt;=$I$8),AND(G1489&gt;=$J$8,G1489&lt;=$K$8),AND(G1489&gt;=$L$8,G1489&lt;=$M$8),AND(G1489&gt;=$N$8,G1489&lt;=$O$8),AND(G1489&gt;=$P$8,G1489&lt;=$Q$8),AND(G1489&gt;=$R$8,G1489&lt;=$S$8),AND(G1489&gt;=$T$8,G1489&lt;=$U$8)),IF(COUNTIF($H$537:H1489,"CMO")&gt;90,"Demi-traitement","Plein traitement"),""))</f>
        <v/>
      </c>
    </row>
    <row r="1490" spans="7:9" x14ac:dyDescent="0.25">
      <c r="G1490" s="1">
        <v>44054</v>
      </c>
      <c r="H1490" t="str">
        <f t="shared" si="27"/>
        <v/>
      </c>
      <c r="I1490" s="2" t="str">
        <f>IF(OR(AND(G1490&gt;=$D$19,G1490&lt;=$E$19),AND(G1490&gt;=$F$19,G1490&lt;=$G$19),AND(G1490&gt;=$H$19,G1490&lt;=$I$19),AND(G1490&gt;=$J$19,G1490&lt;=$K$19),AND(G1490&gt;=$L$19,G1490&lt;=$M$19),AND(G1490&gt;=$N$19,G1490&lt;=$O$19),AND(G1490&gt;=$P$19,G1490&lt;=$Q$19),AND(G1490&gt;=$R$19,G1490&lt;=$S$19),AND(G1490&gt;=$T$19,G1490&lt;=$U$19)),IF(COUNTIF(I1126:I1489,"Plein traitement")=90,"Demi-traitement","Plein traitement"),IF(OR(AND(G1490&gt;=$D$8,G1490&lt;=$E$8),AND(G1490&gt;=$F$8,G1490&lt;=$G$8),AND(G1490&gt;=$H$8,G1490&lt;=$I$8),AND(G1490&gt;=$J$8,G1490&lt;=$K$8),AND(G1490&gt;=$L$8,G1490&lt;=$M$8),AND(G1490&gt;=$N$8,G1490&lt;=$O$8),AND(G1490&gt;=$P$8,G1490&lt;=$Q$8),AND(G1490&gt;=$R$8,G1490&lt;=$S$8),AND(G1490&gt;=$T$8,G1490&lt;=$U$8)),IF(COUNTIF($H$537:H1490,"CMO")&gt;90,"Demi-traitement","Plein traitement"),""))</f>
        <v/>
      </c>
    </row>
    <row r="1491" spans="7:9" x14ac:dyDescent="0.25">
      <c r="G1491" s="1">
        <v>44055</v>
      </c>
      <c r="H1491" t="str">
        <f t="shared" si="27"/>
        <v/>
      </c>
      <c r="I1491" s="2" t="str">
        <f>IF(OR(AND(G1491&gt;=$D$19,G1491&lt;=$E$19),AND(G1491&gt;=$F$19,G1491&lt;=$G$19),AND(G1491&gt;=$H$19,G1491&lt;=$I$19),AND(G1491&gt;=$J$19,G1491&lt;=$K$19),AND(G1491&gt;=$L$19,G1491&lt;=$M$19),AND(G1491&gt;=$N$19,G1491&lt;=$O$19),AND(G1491&gt;=$P$19,G1491&lt;=$Q$19),AND(G1491&gt;=$R$19,G1491&lt;=$S$19),AND(G1491&gt;=$T$19,G1491&lt;=$U$19)),IF(COUNTIF(I1127:I1490,"Plein traitement")=90,"Demi-traitement","Plein traitement"),IF(OR(AND(G1491&gt;=$D$8,G1491&lt;=$E$8),AND(G1491&gt;=$F$8,G1491&lt;=$G$8),AND(G1491&gt;=$H$8,G1491&lt;=$I$8),AND(G1491&gt;=$J$8,G1491&lt;=$K$8),AND(G1491&gt;=$L$8,G1491&lt;=$M$8),AND(G1491&gt;=$N$8,G1491&lt;=$O$8),AND(G1491&gt;=$P$8,G1491&lt;=$Q$8),AND(G1491&gt;=$R$8,G1491&lt;=$S$8),AND(G1491&gt;=$T$8,G1491&lt;=$U$8)),IF(COUNTIF($H$537:H1491,"CMO")&gt;90,"Demi-traitement","Plein traitement"),""))</f>
        <v/>
      </c>
    </row>
    <row r="1492" spans="7:9" x14ac:dyDescent="0.25">
      <c r="G1492" s="1">
        <v>44056</v>
      </c>
      <c r="H1492" t="str">
        <f t="shared" si="27"/>
        <v/>
      </c>
      <c r="I1492" s="2" t="str">
        <f>IF(OR(AND(G1492&gt;=$D$19,G1492&lt;=$E$19),AND(G1492&gt;=$F$19,G1492&lt;=$G$19),AND(G1492&gt;=$H$19,G1492&lt;=$I$19),AND(G1492&gt;=$J$19,G1492&lt;=$K$19),AND(G1492&gt;=$L$19,G1492&lt;=$M$19),AND(G1492&gt;=$N$19,G1492&lt;=$O$19),AND(G1492&gt;=$P$19,G1492&lt;=$Q$19),AND(G1492&gt;=$R$19,G1492&lt;=$S$19),AND(G1492&gt;=$T$19,G1492&lt;=$U$19)),IF(COUNTIF(I1128:I1491,"Plein traitement")=90,"Demi-traitement","Plein traitement"),IF(OR(AND(G1492&gt;=$D$8,G1492&lt;=$E$8),AND(G1492&gt;=$F$8,G1492&lt;=$G$8),AND(G1492&gt;=$H$8,G1492&lt;=$I$8),AND(G1492&gt;=$J$8,G1492&lt;=$K$8),AND(G1492&gt;=$L$8,G1492&lt;=$M$8),AND(G1492&gt;=$N$8,G1492&lt;=$O$8),AND(G1492&gt;=$P$8,G1492&lt;=$Q$8),AND(G1492&gt;=$R$8,G1492&lt;=$S$8),AND(G1492&gt;=$T$8,G1492&lt;=$U$8)),IF(COUNTIF($H$537:H1492,"CMO")&gt;90,"Demi-traitement","Plein traitement"),""))</f>
        <v/>
      </c>
    </row>
    <row r="1493" spans="7:9" x14ac:dyDescent="0.25">
      <c r="G1493" s="1">
        <v>44057</v>
      </c>
      <c r="H1493" t="str">
        <f t="shared" si="27"/>
        <v/>
      </c>
      <c r="I1493" s="2" t="str">
        <f>IF(OR(AND(G1493&gt;=$D$19,G1493&lt;=$E$19),AND(G1493&gt;=$F$19,G1493&lt;=$G$19),AND(G1493&gt;=$H$19,G1493&lt;=$I$19),AND(G1493&gt;=$J$19,G1493&lt;=$K$19),AND(G1493&gt;=$L$19,G1493&lt;=$M$19),AND(G1493&gt;=$N$19,G1493&lt;=$O$19),AND(G1493&gt;=$P$19,G1493&lt;=$Q$19),AND(G1493&gt;=$R$19,G1493&lt;=$S$19),AND(G1493&gt;=$T$19,G1493&lt;=$U$19)),IF(COUNTIF(I1129:I1492,"Plein traitement")=90,"Demi-traitement","Plein traitement"),IF(OR(AND(G1493&gt;=$D$8,G1493&lt;=$E$8),AND(G1493&gt;=$F$8,G1493&lt;=$G$8),AND(G1493&gt;=$H$8,G1493&lt;=$I$8),AND(G1493&gt;=$J$8,G1493&lt;=$K$8),AND(G1493&gt;=$L$8,G1493&lt;=$M$8),AND(G1493&gt;=$N$8,G1493&lt;=$O$8),AND(G1493&gt;=$P$8,G1493&lt;=$Q$8),AND(G1493&gt;=$R$8,G1493&lt;=$S$8),AND(G1493&gt;=$T$8,G1493&lt;=$U$8)),IF(COUNTIF($H$537:H1493,"CMO")&gt;90,"Demi-traitement","Plein traitement"),""))</f>
        <v/>
      </c>
    </row>
    <row r="1494" spans="7:9" x14ac:dyDescent="0.25">
      <c r="G1494" s="1">
        <v>44058</v>
      </c>
      <c r="H1494" t="str">
        <f t="shared" si="27"/>
        <v/>
      </c>
      <c r="I1494" s="2" t="str">
        <f>IF(OR(AND(G1494&gt;=$D$19,G1494&lt;=$E$19),AND(G1494&gt;=$F$19,G1494&lt;=$G$19),AND(G1494&gt;=$H$19,G1494&lt;=$I$19),AND(G1494&gt;=$J$19,G1494&lt;=$K$19),AND(G1494&gt;=$L$19,G1494&lt;=$M$19),AND(G1494&gt;=$N$19,G1494&lt;=$O$19),AND(G1494&gt;=$P$19,G1494&lt;=$Q$19),AND(G1494&gt;=$R$19,G1494&lt;=$S$19),AND(G1494&gt;=$T$19,G1494&lt;=$U$19)),IF(COUNTIF(I1130:I1493,"Plein traitement")=90,"Demi-traitement","Plein traitement"),IF(OR(AND(G1494&gt;=$D$8,G1494&lt;=$E$8),AND(G1494&gt;=$F$8,G1494&lt;=$G$8),AND(G1494&gt;=$H$8,G1494&lt;=$I$8),AND(G1494&gt;=$J$8,G1494&lt;=$K$8),AND(G1494&gt;=$L$8,G1494&lt;=$M$8),AND(G1494&gt;=$N$8,G1494&lt;=$O$8),AND(G1494&gt;=$P$8,G1494&lt;=$Q$8),AND(G1494&gt;=$R$8,G1494&lt;=$S$8),AND(G1494&gt;=$T$8,G1494&lt;=$U$8)),IF(COUNTIF($H$537:H1494,"CMO")&gt;90,"Demi-traitement","Plein traitement"),""))</f>
        <v/>
      </c>
    </row>
    <row r="1495" spans="7:9" x14ac:dyDescent="0.25">
      <c r="G1495" s="1">
        <v>44059</v>
      </c>
      <c r="H1495" t="str">
        <f t="shared" si="27"/>
        <v/>
      </c>
      <c r="I1495" s="2" t="str">
        <f>IF(OR(AND(G1495&gt;=$D$19,G1495&lt;=$E$19),AND(G1495&gt;=$F$19,G1495&lt;=$G$19),AND(G1495&gt;=$H$19,G1495&lt;=$I$19),AND(G1495&gt;=$J$19,G1495&lt;=$K$19),AND(G1495&gt;=$L$19,G1495&lt;=$M$19),AND(G1495&gt;=$N$19,G1495&lt;=$O$19),AND(G1495&gt;=$P$19,G1495&lt;=$Q$19),AND(G1495&gt;=$R$19,G1495&lt;=$S$19),AND(G1495&gt;=$T$19,G1495&lt;=$U$19)),IF(COUNTIF(I1131:I1494,"Plein traitement")=90,"Demi-traitement","Plein traitement"),IF(OR(AND(G1495&gt;=$D$8,G1495&lt;=$E$8),AND(G1495&gt;=$F$8,G1495&lt;=$G$8),AND(G1495&gt;=$H$8,G1495&lt;=$I$8),AND(G1495&gt;=$J$8,G1495&lt;=$K$8),AND(G1495&gt;=$L$8,G1495&lt;=$M$8),AND(G1495&gt;=$N$8,G1495&lt;=$O$8),AND(G1495&gt;=$P$8,G1495&lt;=$Q$8),AND(G1495&gt;=$R$8,G1495&lt;=$S$8),AND(G1495&gt;=$T$8,G1495&lt;=$U$8)),IF(COUNTIF($H$537:H1495,"CMO")&gt;90,"Demi-traitement","Plein traitement"),""))</f>
        <v/>
      </c>
    </row>
    <row r="1496" spans="7:9" x14ac:dyDescent="0.25">
      <c r="G1496" s="1">
        <v>44060</v>
      </c>
      <c r="H1496" t="str">
        <f t="shared" si="27"/>
        <v/>
      </c>
      <c r="I1496" s="2" t="str">
        <f>IF(OR(AND(G1496&gt;=$D$19,G1496&lt;=$E$19),AND(G1496&gt;=$F$19,G1496&lt;=$G$19),AND(G1496&gt;=$H$19,G1496&lt;=$I$19),AND(G1496&gt;=$J$19,G1496&lt;=$K$19),AND(G1496&gt;=$L$19,G1496&lt;=$M$19),AND(G1496&gt;=$N$19,G1496&lt;=$O$19),AND(G1496&gt;=$P$19,G1496&lt;=$Q$19),AND(G1496&gt;=$R$19,G1496&lt;=$S$19),AND(G1496&gt;=$T$19,G1496&lt;=$U$19)),IF(COUNTIF(I1132:I1495,"Plein traitement")=90,"Demi-traitement","Plein traitement"),IF(OR(AND(G1496&gt;=$D$8,G1496&lt;=$E$8),AND(G1496&gt;=$F$8,G1496&lt;=$G$8),AND(G1496&gt;=$H$8,G1496&lt;=$I$8),AND(G1496&gt;=$J$8,G1496&lt;=$K$8),AND(G1496&gt;=$L$8,G1496&lt;=$M$8),AND(G1496&gt;=$N$8,G1496&lt;=$O$8),AND(G1496&gt;=$P$8,G1496&lt;=$Q$8),AND(G1496&gt;=$R$8,G1496&lt;=$S$8),AND(G1496&gt;=$T$8,G1496&lt;=$U$8)),IF(COUNTIF($H$537:H1496,"CMO")&gt;90,"Demi-traitement","Plein traitement"),""))</f>
        <v/>
      </c>
    </row>
    <row r="1497" spans="7:9" x14ac:dyDescent="0.25">
      <c r="G1497" s="1">
        <v>44061</v>
      </c>
      <c r="H1497" t="str">
        <f t="shared" si="27"/>
        <v/>
      </c>
      <c r="I1497" s="2" t="str">
        <f>IF(OR(AND(G1497&gt;=$D$19,G1497&lt;=$E$19),AND(G1497&gt;=$F$19,G1497&lt;=$G$19),AND(G1497&gt;=$H$19,G1497&lt;=$I$19),AND(G1497&gt;=$J$19,G1497&lt;=$K$19),AND(G1497&gt;=$L$19,G1497&lt;=$M$19),AND(G1497&gt;=$N$19,G1497&lt;=$O$19),AND(G1497&gt;=$P$19,G1497&lt;=$Q$19),AND(G1497&gt;=$R$19,G1497&lt;=$S$19),AND(G1497&gt;=$T$19,G1497&lt;=$U$19)),IF(COUNTIF(I1133:I1496,"Plein traitement")=90,"Demi-traitement","Plein traitement"),IF(OR(AND(G1497&gt;=$D$8,G1497&lt;=$E$8),AND(G1497&gt;=$F$8,G1497&lt;=$G$8),AND(G1497&gt;=$H$8,G1497&lt;=$I$8),AND(G1497&gt;=$J$8,G1497&lt;=$K$8),AND(G1497&gt;=$L$8,G1497&lt;=$M$8),AND(G1497&gt;=$N$8,G1497&lt;=$O$8),AND(G1497&gt;=$P$8,G1497&lt;=$Q$8),AND(G1497&gt;=$R$8,G1497&lt;=$S$8),AND(G1497&gt;=$T$8,G1497&lt;=$U$8)),IF(COUNTIF($H$537:H1497,"CMO")&gt;90,"Demi-traitement","Plein traitement"),""))</f>
        <v/>
      </c>
    </row>
    <row r="1498" spans="7:9" x14ac:dyDescent="0.25">
      <c r="G1498" s="1">
        <v>44062</v>
      </c>
      <c r="H1498" t="str">
        <f t="shared" si="27"/>
        <v/>
      </c>
      <c r="I1498" s="2" t="str">
        <f>IF(OR(AND(G1498&gt;=$D$19,G1498&lt;=$E$19),AND(G1498&gt;=$F$19,G1498&lt;=$G$19),AND(G1498&gt;=$H$19,G1498&lt;=$I$19),AND(G1498&gt;=$J$19,G1498&lt;=$K$19),AND(G1498&gt;=$L$19,G1498&lt;=$M$19),AND(G1498&gt;=$N$19,G1498&lt;=$O$19),AND(G1498&gt;=$P$19,G1498&lt;=$Q$19),AND(G1498&gt;=$R$19,G1498&lt;=$S$19),AND(G1498&gt;=$T$19,G1498&lt;=$U$19)),IF(COUNTIF(I1134:I1497,"Plein traitement")=90,"Demi-traitement","Plein traitement"),IF(OR(AND(G1498&gt;=$D$8,G1498&lt;=$E$8),AND(G1498&gt;=$F$8,G1498&lt;=$G$8),AND(G1498&gt;=$H$8,G1498&lt;=$I$8),AND(G1498&gt;=$J$8,G1498&lt;=$K$8),AND(G1498&gt;=$L$8,G1498&lt;=$M$8),AND(G1498&gt;=$N$8,G1498&lt;=$O$8),AND(G1498&gt;=$P$8,G1498&lt;=$Q$8),AND(G1498&gt;=$R$8,G1498&lt;=$S$8),AND(G1498&gt;=$T$8,G1498&lt;=$U$8)),IF(COUNTIF($H$537:H1498,"CMO")&gt;90,"Demi-traitement","Plein traitement"),""))</f>
        <v/>
      </c>
    </row>
    <row r="1499" spans="7:9" x14ac:dyDescent="0.25">
      <c r="G1499" s="1">
        <v>44063</v>
      </c>
      <c r="H1499" t="str">
        <f t="shared" si="27"/>
        <v/>
      </c>
      <c r="I1499" s="2" t="str">
        <f>IF(OR(AND(G1499&gt;=$D$19,G1499&lt;=$E$19),AND(G1499&gt;=$F$19,G1499&lt;=$G$19),AND(G1499&gt;=$H$19,G1499&lt;=$I$19),AND(G1499&gt;=$J$19,G1499&lt;=$K$19),AND(G1499&gt;=$L$19,G1499&lt;=$M$19),AND(G1499&gt;=$N$19,G1499&lt;=$O$19),AND(G1499&gt;=$P$19,G1499&lt;=$Q$19),AND(G1499&gt;=$R$19,G1499&lt;=$S$19),AND(G1499&gt;=$T$19,G1499&lt;=$U$19)),IF(COUNTIF(I1135:I1498,"Plein traitement")=90,"Demi-traitement","Plein traitement"),IF(OR(AND(G1499&gt;=$D$8,G1499&lt;=$E$8),AND(G1499&gt;=$F$8,G1499&lt;=$G$8),AND(G1499&gt;=$H$8,G1499&lt;=$I$8),AND(G1499&gt;=$J$8,G1499&lt;=$K$8),AND(G1499&gt;=$L$8,G1499&lt;=$M$8),AND(G1499&gt;=$N$8,G1499&lt;=$O$8),AND(G1499&gt;=$P$8,G1499&lt;=$Q$8),AND(G1499&gt;=$R$8,G1499&lt;=$S$8),AND(G1499&gt;=$T$8,G1499&lt;=$U$8)),IF(COUNTIF($H$537:H1499,"CMO")&gt;90,"Demi-traitement","Plein traitement"),""))</f>
        <v/>
      </c>
    </row>
    <row r="1500" spans="7:9" x14ac:dyDescent="0.25">
      <c r="G1500" s="1">
        <v>44064</v>
      </c>
      <c r="H1500" t="str">
        <f t="shared" si="27"/>
        <v/>
      </c>
      <c r="I1500" s="2" t="str">
        <f>IF(OR(AND(G1500&gt;=$D$19,G1500&lt;=$E$19),AND(G1500&gt;=$F$19,G1500&lt;=$G$19),AND(G1500&gt;=$H$19,G1500&lt;=$I$19),AND(G1500&gt;=$J$19,G1500&lt;=$K$19),AND(G1500&gt;=$L$19,G1500&lt;=$M$19),AND(G1500&gt;=$N$19,G1500&lt;=$O$19),AND(G1500&gt;=$P$19,G1500&lt;=$Q$19),AND(G1500&gt;=$R$19,G1500&lt;=$S$19),AND(G1500&gt;=$T$19,G1500&lt;=$U$19)),IF(COUNTIF(I1136:I1499,"Plein traitement")=90,"Demi-traitement","Plein traitement"),IF(OR(AND(G1500&gt;=$D$8,G1500&lt;=$E$8),AND(G1500&gt;=$F$8,G1500&lt;=$G$8),AND(G1500&gt;=$H$8,G1500&lt;=$I$8),AND(G1500&gt;=$J$8,G1500&lt;=$K$8),AND(G1500&gt;=$L$8,G1500&lt;=$M$8),AND(G1500&gt;=$N$8,G1500&lt;=$O$8),AND(G1500&gt;=$P$8,G1500&lt;=$Q$8),AND(G1500&gt;=$R$8,G1500&lt;=$S$8),AND(G1500&gt;=$T$8,G1500&lt;=$U$8)),IF(COUNTIF($H$537:H1500,"CMO")&gt;90,"Demi-traitement","Plein traitement"),""))</f>
        <v/>
      </c>
    </row>
    <row r="1501" spans="7:9" x14ac:dyDescent="0.25">
      <c r="G1501" s="1">
        <v>44065</v>
      </c>
      <c r="H1501" t="str">
        <f t="shared" si="27"/>
        <v/>
      </c>
      <c r="I1501" s="2" t="str">
        <f>IF(OR(AND(G1501&gt;=$D$19,G1501&lt;=$E$19),AND(G1501&gt;=$F$19,G1501&lt;=$G$19),AND(G1501&gt;=$H$19,G1501&lt;=$I$19),AND(G1501&gt;=$J$19,G1501&lt;=$K$19),AND(G1501&gt;=$L$19,G1501&lt;=$M$19),AND(G1501&gt;=$N$19,G1501&lt;=$O$19),AND(G1501&gt;=$P$19,G1501&lt;=$Q$19),AND(G1501&gt;=$R$19,G1501&lt;=$S$19),AND(G1501&gt;=$T$19,G1501&lt;=$U$19)),IF(COUNTIF(I1137:I1500,"Plein traitement")=90,"Demi-traitement","Plein traitement"),IF(OR(AND(G1501&gt;=$D$8,G1501&lt;=$E$8),AND(G1501&gt;=$F$8,G1501&lt;=$G$8),AND(G1501&gt;=$H$8,G1501&lt;=$I$8),AND(G1501&gt;=$J$8,G1501&lt;=$K$8),AND(G1501&gt;=$L$8,G1501&lt;=$M$8),AND(G1501&gt;=$N$8,G1501&lt;=$O$8),AND(G1501&gt;=$P$8,G1501&lt;=$Q$8),AND(G1501&gt;=$R$8,G1501&lt;=$S$8),AND(G1501&gt;=$T$8,G1501&lt;=$U$8)),IF(COUNTIF($H$537:H1501,"CMO")&gt;90,"Demi-traitement","Plein traitement"),""))</f>
        <v/>
      </c>
    </row>
    <row r="1502" spans="7:9" x14ac:dyDescent="0.25">
      <c r="G1502" s="1">
        <v>44066</v>
      </c>
      <c r="H1502" t="str">
        <f t="shared" si="27"/>
        <v/>
      </c>
      <c r="I1502" s="2" t="str">
        <f>IF(OR(AND(G1502&gt;=$D$19,G1502&lt;=$E$19),AND(G1502&gt;=$F$19,G1502&lt;=$G$19),AND(G1502&gt;=$H$19,G1502&lt;=$I$19),AND(G1502&gt;=$J$19,G1502&lt;=$K$19),AND(G1502&gt;=$L$19,G1502&lt;=$M$19),AND(G1502&gt;=$N$19,G1502&lt;=$O$19),AND(G1502&gt;=$P$19,G1502&lt;=$Q$19),AND(G1502&gt;=$R$19,G1502&lt;=$S$19),AND(G1502&gt;=$T$19,G1502&lt;=$U$19)),IF(COUNTIF(I1138:I1501,"Plein traitement")=90,"Demi-traitement","Plein traitement"),IF(OR(AND(G1502&gt;=$D$8,G1502&lt;=$E$8),AND(G1502&gt;=$F$8,G1502&lt;=$G$8),AND(G1502&gt;=$H$8,G1502&lt;=$I$8),AND(G1502&gt;=$J$8,G1502&lt;=$K$8),AND(G1502&gt;=$L$8,G1502&lt;=$M$8),AND(G1502&gt;=$N$8,G1502&lt;=$O$8),AND(G1502&gt;=$P$8,G1502&lt;=$Q$8),AND(G1502&gt;=$R$8,G1502&lt;=$S$8),AND(G1502&gt;=$T$8,G1502&lt;=$U$8)),IF(COUNTIF($H$537:H1502,"CMO")&gt;90,"Demi-traitement","Plein traitement"),""))</f>
        <v/>
      </c>
    </row>
    <row r="1503" spans="7:9" x14ac:dyDescent="0.25">
      <c r="G1503" s="1">
        <v>44067</v>
      </c>
      <c r="H1503" t="str">
        <f t="shared" si="27"/>
        <v/>
      </c>
      <c r="I1503" s="2" t="str">
        <f>IF(OR(AND(G1503&gt;=$D$19,G1503&lt;=$E$19),AND(G1503&gt;=$F$19,G1503&lt;=$G$19),AND(G1503&gt;=$H$19,G1503&lt;=$I$19),AND(G1503&gt;=$J$19,G1503&lt;=$K$19),AND(G1503&gt;=$L$19,G1503&lt;=$M$19),AND(G1503&gt;=$N$19,G1503&lt;=$O$19),AND(G1503&gt;=$P$19,G1503&lt;=$Q$19),AND(G1503&gt;=$R$19,G1503&lt;=$S$19),AND(G1503&gt;=$T$19,G1503&lt;=$U$19)),IF(COUNTIF(I1139:I1502,"Plein traitement")=90,"Demi-traitement","Plein traitement"),IF(OR(AND(G1503&gt;=$D$8,G1503&lt;=$E$8),AND(G1503&gt;=$F$8,G1503&lt;=$G$8),AND(G1503&gt;=$H$8,G1503&lt;=$I$8),AND(G1503&gt;=$J$8,G1503&lt;=$K$8),AND(G1503&gt;=$L$8,G1503&lt;=$M$8),AND(G1503&gt;=$N$8,G1503&lt;=$O$8),AND(G1503&gt;=$P$8,G1503&lt;=$Q$8),AND(G1503&gt;=$R$8,G1503&lt;=$S$8),AND(G1503&gt;=$T$8,G1503&lt;=$U$8)),IF(COUNTIF($H$537:H1503,"CMO")&gt;90,"Demi-traitement","Plein traitement"),""))</f>
        <v/>
      </c>
    </row>
    <row r="1504" spans="7:9" x14ac:dyDescent="0.25">
      <c r="G1504" s="1">
        <v>44068</v>
      </c>
      <c r="H1504" t="str">
        <f t="shared" si="27"/>
        <v/>
      </c>
      <c r="I1504" s="2" t="str">
        <f>IF(OR(AND(G1504&gt;=$D$19,G1504&lt;=$E$19),AND(G1504&gt;=$F$19,G1504&lt;=$G$19),AND(G1504&gt;=$H$19,G1504&lt;=$I$19),AND(G1504&gt;=$J$19,G1504&lt;=$K$19),AND(G1504&gt;=$L$19,G1504&lt;=$M$19),AND(G1504&gt;=$N$19,G1504&lt;=$O$19),AND(G1504&gt;=$P$19,G1504&lt;=$Q$19),AND(G1504&gt;=$R$19,G1504&lt;=$S$19),AND(G1504&gt;=$T$19,G1504&lt;=$U$19)),IF(COUNTIF(I1140:I1503,"Plein traitement")=90,"Demi-traitement","Plein traitement"),IF(OR(AND(G1504&gt;=$D$8,G1504&lt;=$E$8),AND(G1504&gt;=$F$8,G1504&lt;=$G$8),AND(G1504&gt;=$H$8,G1504&lt;=$I$8),AND(G1504&gt;=$J$8,G1504&lt;=$K$8),AND(G1504&gt;=$L$8,G1504&lt;=$M$8),AND(G1504&gt;=$N$8,G1504&lt;=$O$8),AND(G1504&gt;=$P$8,G1504&lt;=$Q$8),AND(G1504&gt;=$R$8,G1504&lt;=$S$8),AND(G1504&gt;=$T$8,G1504&lt;=$U$8)),IF(COUNTIF($H$537:H1504,"CMO")&gt;90,"Demi-traitement","Plein traitement"),""))</f>
        <v/>
      </c>
    </row>
    <row r="1505" spans="7:9" x14ac:dyDescent="0.25">
      <c r="G1505" s="1">
        <v>44069</v>
      </c>
      <c r="H1505" t="str">
        <f t="shared" si="27"/>
        <v/>
      </c>
      <c r="I1505" s="2" t="str">
        <f>IF(OR(AND(G1505&gt;=$D$19,G1505&lt;=$E$19),AND(G1505&gt;=$F$19,G1505&lt;=$G$19),AND(G1505&gt;=$H$19,G1505&lt;=$I$19),AND(G1505&gt;=$J$19,G1505&lt;=$K$19),AND(G1505&gt;=$L$19,G1505&lt;=$M$19),AND(G1505&gt;=$N$19,G1505&lt;=$O$19),AND(G1505&gt;=$P$19,G1505&lt;=$Q$19),AND(G1505&gt;=$R$19,G1505&lt;=$S$19),AND(G1505&gt;=$T$19,G1505&lt;=$U$19)),IF(COUNTIF(I1141:I1504,"Plein traitement")=90,"Demi-traitement","Plein traitement"),IF(OR(AND(G1505&gt;=$D$8,G1505&lt;=$E$8),AND(G1505&gt;=$F$8,G1505&lt;=$G$8),AND(G1505&gt;=$H$8,G1505&lt;=$I$8),AND(G1505&gt;=$J$8,G1505&lt;=$K$8),AND(G1505&gt;=$L$8,G1505&lt;=$M$8),AND(G1505&gt;=$N$8,G1505&lt;=$O$8),AND(G1505&gt;=$P$8,G1505&lt;=$Q$8),AND(G1505&gt;=$R$8,G1505&lt;=$S$8),AND(G1505&gt;=$T$8,G1505&lt;=$U$8)),IF(COUNTIF($H$537:H1505,"CMO")&gt;90,"Demi-traitement","Plein traitement"),""))</f>
        <v/>
      </c>
    </row>
    <row r="1506" spans="7:9" x14ac:dyDescent="0.25">
      <c r="G1506" s="1">
        <v>44070</v>
      </c>
      <c r="H1506" t="str">
        <f t="shared" si="27"/>
        <v/>
      </c>
      <c r="I1506" s="2" t="str">
        <f>IF(OR(AND(G1506&gt;=$D$19,G1506&lt;=$E$19),AND(G1506&gt;=$F$19,G1506&lt;=$G$19),AND(G1506&gt;=$H$19,G1506&lt;=$I$19),AND(G1506&gt;=$J$19,G1506&lt;=$K$19),AND(G1506&gt;=$L$19,G1506&lt;=$M$19),AND(G1506&gt;=$N$19,G1506&lt;=$O$19),AND(G1506&gt;=$P$19,G1506&lt;=$Q$19),AND(G1506&gt;=$R$19,G1506&lt;=$S$19),AND(G1506&gt;=$T$19,G1506&lt;=$U$19)),IF(COUNTIF(I1142:I1505,"Plein traitement")=90,"Demi-traitement","Plein traitement"),IF(OR(AND(G1506&gt;=$D$8,G1506&lt;=$E$8),AND(G1506&gt;=$F$8,G1506&lt;=$G$8),AND(G1506&gt;=$H$8,G1506&lt;=$I$8),AND(G1506&gt;=$J$8,G1506&lt;=$K$8),AND(G1506&gt;=$L$8,G1506&lt;=$M$8),AND(G1506&gt;=$N$8,G1506&lt;=$O$8),AND(G1506&gt;=$P$8,G1506&lt;=$Q$8),AND(G1506&gt;=$R$8,G1506&lt;=$S$8),AND(G1506&gt;=$T$8,G1506&lt;=$U$8)),IF(COUNTIF($H$537:H1506,"CMO")&gt;90,"Demi-traitement","Plein traitement"),""))</f>
        <v/>
      </c>
    </row>
    <row r="1507" spans="7:9" x14ac:dyDescent="0.25">
      <c r="G1507" s="1">
        <v>44071</v>
      </c>
      <c r="H1507" t="str">
        <f t="shared" si="27"/>
        <v/>
      </c>
      <c r="I1507" s="2" t="str">
        <f>IF(OR(AND(G1507&gt;=$D$19,G1507&lt;=$E$19),AND(G1507&gt;=$F$19,G1507&lt;=$G$19),AND(G1507&gt;=$H$19,G1507&lt;=$I$19),AND(G1507&gt;=$J$19,G1507&lt;=$K$19),AND(G1507&gt;=$L$19,G1507&lt;=$M$19),AND(G1507&gt;=$N$19,G1507&lt;=$O$19),AND(G1507&gt;=$P$19,G1507&lt;=$Q$19),AND(G1507&gt;=$R$19,G1507&lt;=$S$19),AND(G1507&gt;=$T$19,G1507&lt;=$U$19)),IF(COUNTIF(I1143:I1506,"Plein traitement")=90,"Demi-traitement","Plein traitement"),IF(OR(AND(G1507&gt;=$D$8,G1507&lt;=$E$8),AND(G1507&gt;=$F$8,G1507&lt;=$G$8),AND(G1507&gt;=$H$8,G1507&lt;=$I$8),AND(G1507&gt;=$J$8,G1507&lt;=$K$8),AND(G1507&gt;=$L$8,G1507&lt;=$M$8),AND(G1507&gt;=$N$8,G1507&lt;=$O$8),AND(G1507&gt;=$P$8,G1507&lt;=$Q$8),AND(G1507&gt;=$R$8,G1507&lt;=$S$8),AND(G1507&gt;=$T$8,G1507&lt;=$U$8)),IF(COUNTIF($H$537:H1507,"CMO")&gt;90,"Demi-traitement","Plein traitement"),""))</f>
        <v/>
      </c>
    </row>
    <row r="1508" spans="7:9" x14ac:dyDescent="0.25">
      <c r="G1508" s="1">
        <v>44072</v>
      </c>
      <c r="H1508" t="str">
        <f t="shared" si="27"/>
        <v/>
      </c>
      <c r="I1508" s="2" t="str">
        <f>IF(OR(AND(G1508&gt;=$D$19,G1508&lt;=$E$19),AND(G1508&gt;=$F$19,G1508&lt;=$G$19),AND(G1508&gt;=$H$19,G1508&lt;=$I$19),AND(G1508&gt;=$J$19,G1508&lt;=$K$19),AND(G1508&gt;=$L$19,G1508&lt;=$M$19),AND(G1508&gt;=$N$19,G1508&lt;=$O$19),AND(G1508&gt;=$P$19,G1508&lt;=$Q$19),AND(G1508&gt;=$R$19,G1508&lt;=$S$19),AND(G1508&gt;=$T$19,G1508&lt;=$U$19)),IF(COUNTIF(I1144:I1507,"Plein traitement")=90,"Demi-traitement","Plein traitement"),IF(OR(AND(G1508&gt;=$D$8,G1508&lt;=$E$8),AND(G1508&gt;=$F$8,G1508&lt;=$G$8),AND(G1508&gt;=$H$8,G1508&lt;=$I$8),AND(G1508&gt;=$J$8,G1508&lt;=$K$8),AND(G1508&gt;=$L$8,G1508&lt;=$M$8),AND(G1508&gt;=$N$8,G1508&lt;=$O$8),AND(G1508&gt;=$P$8,G1508&lt;=$Q$8),AND(G1508&gt;=$R$8,G1508&lt;=$S$8),AND(G1508&gt;=$T$8,G1508&lt;=$U$8)),IF(COUNTIF($H$537:H1508,"CMO")&gt;90,"Demi-traitement","Plein traitement"),""))</f>
        <v/>
      </c>
    </row>
    <row r="1509" spans="7:9" x14ac:dyDescent="0.25">
      <c r="G1509" s="1">
        <v>44073</v>
      </c>
      <c r="H1509" t="str">
        <f t="shared" si="27"/>
        <v/>
      </c>
      <c r="I1509" s="2" t="str">
        <f>IF(OR(AND(G1509&gt;=$D$19,G1509&lt;=$E$19),AND(G1509&gt;=$F$19,G1509&lt;=$G$19),AND(G1509&gt;=$H$19,G1509&lt;=$I$19),AND(G1509&gt;=$J$19,G1509&lt;=$K$19),AND(G1509&gt;=$L$19,G1509&lt;=$M$19),AND(G1509&gt;=$N$19,G1509&lt;=$O$19),AND(G1509&gt;=$P$19,G1509&lt;=$Q$19),AND(G1509&gt;=$R$19,G1509&lt;=$S$19),AND(G1509&gt;=$T$19,G1509&lt;=$U$19)),IF(COUNTIF(I1145:I1508,"Plein traitement")=90,"Demi-traitement","Plein traitement"),IF(OR(AND(G1509&gt;=$D$8,G1509&lt;=$E$8),AND(G1509&gt;=$F$8,G1509&lt;=$G$8),AND(G1509&gt;=$H$8,G1509&lt;=$I$8),AND(G1509&gt;=$J$8,G1509&lt;=$K$8),AND(G1509&gt;=$L$8,G1509&lt;=$M$8),AND(G1509&gt;=$N$8,G1509&lt;=$O$8),AND(G1509&gt;=$P$8,G1509&lt;=$Q$8),AND(G1509&gt;=$R$8,G1509&lt;=$S$8),AND(G1509&gt;=$T$8,G1509&lt;=$U$8)),IF(COUNTIF($H$537:H1509,"CMO")&gt;90,"Demi-traitement","Plein traitement"),""))</f>
        <v/>
      </c>
    </row>
    <row r="1510" spans="7:9" x14ac:dyDescent="0.25">
      <c r="G1510" s="1">
        <v>44074</v>
      </c>
      <c r="H1510" t="str">
        <f t="shared" si="27"/>
        <v/>
      </c>
      <c r="I1510" s="2" t="str">
        <f>IF(OR(AND(G1510&gt;=$D$19,G1510&lt;=$E$19),AND(G1510&gt;=$F$19,G1510&lt;=$G$19),AND(G1510&gt;=$H$19,G1510&lt;=$I$19),AND(G1510&gt;=$J$19,G1510&lt;=$K$19),AND(G1510&gt;=$L$19,G1510&lt;=$M$19),AND(G1510&gt;=$N$19,G1510&lt;=$O$19),AND(G1510&gt;=$P$19,G1510&lt;=$Q$19),AND(G1510&gt;=$R$19,G1510&lt;=$S$19),AND(G1510&gt;=$T$19,G1510&lt;=$U$19)),IF(COUNTIF(I1146:I1509,"Plein traitement")=90,"Demi-traitement","Plein traitement"),IF(OR(AND(G1510&gt;=$D$8,G1510&lt;=$E$8),AND(G1510&gt;=$F$8,G1510&lt;=$G$8),AND(G1510&gt;=$H$8,G1510&lt;=$I$8),AND(G1510&gt;=$J$8,G1510&lt;=$K$8),AND(G1510&gt;=$L$8,G1510&lt;=$M$8),AND(G1510&gt;=$N$8,G1510&lt;=$O$8),AND(G1510&gt;=$P$8,G1510&lt;=$Q$8),AND(G1510&gt;=$R$8,G1510&lt;=$S$8),AND(G1510&gt;=$T$8,G1510&lt;=$U$8)),IF(COUNTIF($H$537:H1510,"CMO")&gt;90,"Demi-traitement","Plein traitement"),""))</f>
        <v/>
      </c>
    </row>
    <row r="1511" spans="7:9" x14ac:dyDescent="0.25">
      <c r="G1511" s="1">
        <v>44075</v>
      </c>
      <c r="H1511" t="str">
        <f t="shared" si="27"/>
        <v/>
      </c>
      <c r="I1511" s="2" t="str">
        <f>IF(OR(AND(G1511&gt;=$D$19,G1511&lt;=$E$19),AND(G1511&gt;=$F$19,G1511&lt;=$G$19),AND(G1511&gt;=$H$19,G1511&lt;=$I$19),AND(G1511&gt;=$J$19,G1511&lt;=$K$19),AND(G1511&gt;=$L$19,G1511&lt;=$M$19),AND(G1511&gt;=$N$19,G1511&lt;=$O$19),AND(G1511&gt;=$P$19,G1511&lt;=$Q$19),AND(G1511&gt;=$R$19,G1511&lt;=$S$19),AND(G1511&gt;=$T$19,G1511&lt;=$U$19)),IF(COUNTIF(I1147:I1510,"Plein traitement")=90,"Demi-traitement","Plein traitement"),IF(OR(AND(G1511&gt;=$D$8,G1511&lt;=$E$8),AND(G1511&gt;=$F$8,G1511&lt;=$G$8),AND(G1511&gt;=$H$8,G1511&lt;=$I$8),AND(G1511&gt;=$J$8,G1511&lt;=$K$8),AND(G1511&gt;=$L$8,G1511&lt;=$M$8),AND(G1511&gt;=$N$8,G1511&lt;=$O$8),AND(G1511&gt;=$P$8,G1511&lt;=$Q$8),AND(G1511&gt;=$R$8,G1511&lt;=$S$8),AND(G1511&gt;=$T$8,G1511&lt;=$U$8)),IF(COUNTIF($H$537:H1511,"CMO")&gt;90,"Demi-traitement","Plein traitement"),""))</f>
        <v/>
      </c>
    </row>
    <row r="1512" spans="7:9" x14ac:dyDescent="0.25">
      <c r="G1512" s="1">
        <v>44076</v>
      </c>
      <c r="H1512" t="str">
        <f t="shared" si="27"/>
        <v/>
      </c>
      <c r="I1512" s="2" t="str">
        <f>IF(OR(AND(G1512&gt;=$D$19,G1512&lt;=$E$19),AND(G1512&gt;=$F$19,G1512&lt;=$G$19),AND(G1512&gt;=$H$19,G1512&lt;=$I$19),AND(G1512&gt;=$J$19,G1512&lt;=$K$19),AND(G1512&gt;=$L$19,G1512&lt;=$M$19),AND(G1512&gt;=$N$19,G1512&lt;=$O$19),AND(G1512&gt;=$P$19,G1512&lt;=$Q$19),AND(G1512&gt;=$R$19,G1512&lt;=$S$19),AND(G1512&gt;=$T$19,G1512&lt;=$U$19)),IF(COUNTIF(I1148:I1511,"Plein traitement")=90,"Demi-traitement","Plein traitement"),IF(OR(AND(G1512&gt;=$D$8,G1512&lt;=$E$8),AND(G1512&gt;=$F$8,G1512&lt;=$G$8),AND(G1512&gt;=$H$8,G1512&lt;=$I$8),AND(G1512&gt;=$J$8,G1512&lt;=$K$8),AND(G1512&gt;=$L$8,G1512&lt;=$M$8),AND(G1512&gt;=$N$8,G1512&lt;=$O$8),AND(G1512&gt;=$P$8,G1512&lt;=$Q$8),AND(G1512&gt;=$R$8,G1512&lt;=$S$8),AND(G1512&gt;=$T$8,G1512&lt;=$U$8)),IF(COUNTIF($H$537:H1512,"CMO")&gt;90,"Demi-traitement","Plein traitement"),""))</f>
        <v/>
      </c>
    </row>
    <row r="1513" spans="7:9" x14ac:dyDescent="0.25">
      <c r="G1513" s="1">
        <v>44077</v>
      </c>
      <c r="H1513" t="str">
        <f t="shared" si="27"/>
        <v/>
      </c>
      <c r="I1513" s="2" t="str">
        <f>IF(OR(AND(G1513&gt;=$D$19,G1513&lt;=$E$19),AND(G1513&gt;=$F$19,G1513&lt;=$G$19),AND(G1513&gt;=$H$19,G1513&lt;=$I$19),AND(G1513&gt;=$J$19,G1513&lt;=$K$19),AND(G1513&gt;=$L$19,G1513&lt;=$M$19),AND(G1513&gt;=$N$19,G1513&lt;=$O$19),AND(G1513&gt;=$P$19,G1513&lt;=$Q$19),AND(G1513&gt;=$R$19,G1513&lt;=$S$19),AND(G1513&gt;=$T$19,G1513&lt;=$U$19)),IF(COUNTIF(I1149:I1512,"Plein traitement")=90,"Demi-traitement","Plein traitement"),IF(OR(AND(G1513&gt;=$D$8,G1513&lt;=$E$8),AND(G1513&gt;=$F$8,G1513&lt;=$G$8),AND(G1513&gt;=$H$8,G1513&lt;=$I$8),AND(G1513&gt;=$J$8,G1513&lt;=$K$8),AND(G1513&gt;=$L$8,G1513&lt;=$M$8),AND(G1513&gt;=$N$8,G1513&lt;=$O$8),AND(G1513&gt;=$P$8,G1513&lt;=$Q$8),AND(G1513&gt;=$R$8,G1513&lt;=$S$8),AND(G1513&gt;=$T$8,G1513&lt;=$U$8)),IF(COUNTIF($H$537:H1513,"CMO")&gt;90,"Demi-traitement","Plein traitement"),""))</f>
        <v/>
      </c>
    </row>
    <row r="1514" spans="7:9" x14ac:dyDescent="0.25">
      <c r="G1514" s="1">
        <v>44078</v>
      </c>
      <c r="H1514" t="str">
        <f t="shared" si="27"/>
        <v/>
      </c>
      <c r="I1514" s="2" t="str">
        <f>IF(OR(AND(G1514&gt;=$D$19,G1514&lt;=$E$19),AND(G1514&gt;=$F$19,G1514&lt;=$G$19),AND(G1514&gt;=$H$19,G1514&lt;=$I$19),AND(G1514&gt;=$J$19,G1514&lt;=$K$19),AND(G1514&gt;=$L$19,G1514&lt;=$M$19),AND(G1514&gt;=$N$19,G1514&lt;=$O$19),AND(G1514&gt;=$P$19,G1514&lt;=$Q$19),AND(G1514&gt;=$R$19,G1514&lt;=$S$19),AND(G1514&gt;=$T$19,G1514&lt;=$U$19)),IF(COUNTIF(I1150:I1513,"Plein traitement")=90,"Demi-traitement","Plein traitement"),IF(OR(AND(G1514&gt;=$D$8,G1514&lt;=$E$8),AND(G1514&gt;=$F$8,G1514&lt;=$G$8),AND(G1514&gt;=$H$8,G1514&lt;=$I$8),AND(G1514&gt;=$J$8,G1514&lt;=$K$8),AND(G1514&gt;=$L$8,G1514&lt;=$M$8),AND(G1514&gt;=$N$8,G1514&lt;=$O$8),AND(G1514&gt;=$P$8,G1514&lt;=$Q$8),AND(G1514&gt;=$R$8,G1514&lt;=$S$8),AND(G1514&gt;=$T$8,G1514&lt;=$U$8)),IF(COUNTIF($H$537:H1514,"CMO")&gt;90,"Demi-traitement","Plein traitement"),""))</f>
        <v/>
      </c>
    </row>
    <row r="1515" spans="7:9" x14ac:dyDescent="0.25">
      <c r="G1515" s="1">
        <v>44079</v>
      </c>
      <c r="H1515" t="str">
        <f t="shared" si="27"/>
        <v/>
      </c>
      <c r="I1515" s="2" t="str">
        <f>IF(OR(AND(G1515&gt;=$D$19,G1515&lt;=$E$19),AND(G1515&gt;=$F$19,G1515&lt;=$G$19),AND(G1515&gt;=$H$19,G1515&lt;=$I$19),AND(G1515&gt;=$J$19,G1515&lt;=$K$19),AND(G1515&gt;=$L$19,G1515&lt;=$M$19),AND(G1515&gt;=$N$19,G1515&lt;=$O$19),AND(G1515&gt;=$P$19,G1515&lt;=$Q$19),AND(G1515&gt;=$R$19,G1515&lt;=$S$19),AND(G1515&gt;=$T$19,G1515&lt;=$U$19)),IF(COUNTIF(I1151:I1514,"Plein traitement")=90,"Demi-traitement","Plein traitement"),IF(OR(AND(G1515&gt;=$D$8,G1515&lt;=$E$8),AND(G1515&gt;=$F$8,G1515&lt;=$G$8),AND(G1515&gt;=$H$8,G1515&lt;=$I$8),AND(G1515&gt;=$J$8,G1515&lt;=$K$8),AND(G1515&gt;=$L$8,G1515&lt;=$M$8),AND(G1515&gt;=$N$8,G1515&lt;=$O$8),AND(G1515&gt;=$P$8,G1515&lt;=$Q$8),AND(G1515&gt;=$R$8,G1515&lt;=$S$8),AND(G1515&gt;=$T$8,G1515&lt;=$U$8)),IF(COUNTIF($H$537:H1515,"CMO")&gt;90,"Demi-traitement","Plein traitement"),""))</f>
        <v/>
      </c>
    </row>
    <row r="1516" spans="7:9" x14ac:dyDescent="0.25">
      <c r="G1516" s="1">
        <v>44080</v>
      </c>
      <c r="H1516" t="str">
        <f t="shared" si="27"/>
        <v/>
      </c>
      <c r="I1516" s="2" t="str">
        <f>IF(OR(AND(G1516&gt;=$D$19,G1516&lt;=$E$19),AND(G1516&gt;=$F$19,G1516&lt;=$G$19),AND(G1516&gt;=$H$19,G1516&lt;=$I$19),AND(G1516&gt;=$J$19,G1516&lt;=$K$19),AND(G1516&gt;=$L$19,G1516&lt;=$M$19),AND(G1516&gt;=$N$19,G1516&lt;=$O$19),AND(G1516&gt;=$P$19,G1516&lt;=$Q$19),AND(G1516&gt;=$R$19,G1516&lt;=$S$19),AND(G1516&gt;=$T$19,G1516&lt;=$U$19)),IF(COUNTIF(I1152:I1515,"Plein traitement")=90,"Demi-traitement","Plein traitement"),IF(OR(AND(G1516&gt;=$D$8,G1516&lt;=$E$8),AND(G1516&gt;=$F$8,G1516&lt;=$G$8),AND(G1516&gt;=$H$8,G1516&lt;=$I$8),AND(G1516&gt;=$J$8,G1516&lt;=$K$8),AND(G1516&gt;=$L$8,G1516&lt;=$M$8),AND(G1516&gt;=$N$8,G1516&lt;=$O$8),AND(G1516&gt;=$P$8,G1516&lt;=$Q$8),AND(G1516&gt;=$R$8,G1516&lt;=$S$8),AND(G1516&gt;=$T$8,G1516&lt;=$U$8)),IF(COUNTIF($H$537:H1516,"CMO")&gt;90,"Demi-traitement","Plein traitement"),""))</f>
        <v/>
      </c>
    </row>
    <row r="1517" spans="7:9" x14ac:dyDescent="0.25">
      <c r="G1517" s="1">
        <v>44081</v>
      </c>
      <c r="H1517" t="str">
        <f t="shared" si="27"/>
        <v/>
      </c>
      <c r="I1517" s="2" t="str">
        <f>IF(OR(AND(G1517&gt;=$D$19,G1517&lt;=$E$19),AND(G1517&gt;=$F$19,G1517&lt;=$G$19),AND(G1517&gt;=$H$19,G1517&lt;=$I$19),AND(G1517&gt;=$J$19,G1517&lt;=$K$19),AND(G1517&gt;=$L$19,G1517&lt;=$M$19),AND(G1517&gt;=$N$19,G1517&lt;=$O$19),AND(G1517&gt;=$P$19,G1517&lt;=$Q$19),AND(G1517&gt;=$R$19,G1517&lt;=$S$19),AND(G1517&gt;=$T$19,G1517&lt;=$U$19)),IF(COUNTIF(I1153:I1516,"Plein traitement")=90,"Demi-traitement","Plein traitement"),IF(OR(AND(G1517&gt;=$D$8,G1517&lt;=$E$8),AND(G1517&gt;=$F$8,G1517&lt;=$G$8),AND(G1517&gt;=$H$8,G1517&lt;=$I$8),AND(G1517&gt;=$J$8,G1517&lt;=$K$8),AND(G1517&gt;=$L$8,G1517&lt;=$M$8),AND(G1517&gt;=$N$8,G1517&lt;=$O$8),AND(G1517&gt;=$P$8,G1517&lt;=$Q$8),AND(G1517&gt;=$R$8,G1517&lt;=$S$8),AND(G1517&gt;=$T$8,G1517&lt;=$U$8)),IF(COUNTIF($H$537:H1517,"CMO")&gt;90,"Demi-traitement","Plein traitement"),""))</f>
        <v/>
      </c>
    </row>
    <row r="1518" spans="7:9" x14ac:dyDescent="0.25">
      <c r="G1518" s="1">
        <v>44082</v>
      </c>
      <c r="H1518" t="str">
        <f t="shared" si="27"/>
        <v/>
      </c>
      <c r="I1518" s="2" t="str">
        <f>IF(OR(AND(G1518&gt;=$D$19,G1518&lt;=$E$19),AND(G1518&gt;=$F$19,G1518&lt;=$G$19),AND(G1518&gt;=$H$19,G1518&lt;=$I$19),AND(G1518&gt;=$J$19,G1518&lt;=$K$19),AND(G1518&gt;=$L$19,G1518&lt;=$M$19),AND(G1518&gt;=$N$19,G1518&lt;=$O$19),AND(G1518&gt;=$P$19,G1518&lt;=$Q$19),AND(G1518&gt;=$R$19,G1518&lt;=$S$19),AND(G1518&gt;=$T$19,G1518&lt;=$U$19)),IF(COUNTIF(I1154:I1517,"Plein traitement")=90,"Demi-traitement","Plein traitement"),IF(OR(AND(G1518&gt;=$D$8,G1518&lt;=$E$8),AND(G1518&gt;=$F$8,G1518&lt;=$G$8),AND(G1518&gt;=$H$8,G1518&lt;=$I$8),AND(G1518&gt;=$J$8,G1518&lt;=$K$8),AND(G1518&gt;=$L$8,G1518&lt;=$M$8),AND(G1518&gt;=$N$8,G1518&lt;=$O$8),AND(G1518&gt;=$P$8,G1518&lt;=$Q$8),AND(G1518&gt;=$R$8,G1518&lt;=$S$8),AND(G1518&gt;=$T$8,G1518&lt;=$U$8)),IF(COUNTIF($H$537:H1518,"CMO")&gt;90,"Demi-traitement","Plein traitement"),""))</f>
        <v/>
      </c>
    </row>
    <row r="1519" spans="7:9" x14ac:dyDescent="0.25">
      <c r="G1519" s="1">
        <v>44083</v>
      </c>
      <c r="H1519" t="str">
        <f t="shared" si="27"/>
        <v/>
      </c>
      <c r="I1519" s="2" t="str">
        <f>IF(OR(AND(G1519&gt;=$D$19,G1519&lt;=$E$19),AND(G1519&gt;=$F$19,G1519&lt;=$G$19),AND(G1519&gt;=$H$19,G1519&lt;=$I$19),AND(G1519&gt;=$J$19,G1519&lt;=$K$19),AND(G1519&gt;=$L$19,G1519&lt;=$M$19),AND(G1519&gt;=$N$19,G1519&lt;=$O$19),AND(G1519&gt;=$P$19,G1519&lt;=$Q$19),AND(G1519&gt;=$R$19,G1519&lt;=$S$19),AND(G1519&gt;=$T$19,G1519&lt;=$U$19)),IF(COUNTIF(I1155:I1518,"Plein traitement")=90,"Demi-traitement","Plein traitement"),IF(OR(AND(G1519&gt;=$D$8,G1519&lt;=$E$8),AND(G1519&gt;=$F$8,G1519&lt;=$G$8),AND(G1519&gt;=$H$8,G1519&lt;=$I$8),AND(G1519&gt;=$J$8,G1519&lt;=$K$8),AND(G1519&gt;=$L$8,G1519&lt;=$M$8),AND(G1519&gt;=$N$8,G1519&lt;=$O$8),AND(G1519&gt;=$P$8,G1519&lt;=$Q$8),AND(G1519&gt;=$R$8,G1519&lt;=$S$8),AND(G1519&gt;=$T$8,G1519&lt;=$U$8)),IF(COUNTIF($H$537:H1519,"CMO")&gt;90,"Demi-traitement","Plein traitement"),""))</f>
        <v/>
      </c>
    </row>
    <row r="1520" spans="7:9" x14ac:dyDescent="0.25">
      <c r="G1520" s="1">
        <v>44084</v>
      </c>
      <c r="H1520" t="str">
        <f t="shared" si="27"/>
        <v/>
      </c>
      <c r="I1520" s="2" t="str">
        <f>IF(OR(AND(G1520&gt;=$D$19,G1520&lt;=$E$19),AND(G1520&gt;=$F$19,G1520&lt;=$G$19),AND(G1520&gt;=$H$19,G1520&lt;=$I$19),AND(G1520&gt;=$J$19,G1520&lt;=$K$19),AND(G1520&gt;=$L$19,G1520&lt;=$M$19),AND(G1520&gt;=$N$19,G1520&lt;=$O$19),AND(G1520&gt;=$P$19,G1520&lt;=$Q$19),AND(G1520&gt;=$R$19,G1520&lt;=$S$19),AND(G1520&gt;=$T$19,G1520&lt;=$U$19)),IF(COUNTIF(I1156:I1519,"Plein traitement")=90,"Demi-traitement","Plein traitement"),IF(OR(AND(G1520&gt;=$D$8,G1520&lt;=$E$8),AND(G1520&gt;=$F$8,G1520&lt;=$G$8),AND(G1520&gt;=$H$8,G1520&lt;=$I$8),AND(G1520&gt;=$J$8,G1520&lt;=$K$8),AND(G1520&gt;=$L$8,G1520&lt;=$M$8),AND(G1520&gt;=$N$8,G1520&lt;=$O$8),AND(G1520&gt;=$P$8,G1520&lt;=$Q$8),AND(G1520&gt;=$R$8,G1520&lt;=$S$8),AND(G1520&gt;=$T$8,G1520&lt;=$U$8)),IF(COUNTIF($H$537:H1520,"CMO")&gt;90,"Demi-traitement","Plein traitement"),""))</f>
        <v/>
      </c>
    </row>
    <row r="1521" spans="7:9" x14ac:dyDescent="0.25">
      <c r="G1521" s="1">
        <v>44085</v>
      </c>
      <c r="H1521" t="str">
        <f t="shared" si="27"/>
        <v/>
      </c>
      <c r="I1521" s="2" t="str">
        <f>IF(OR(AND(G1521&gt;=$D$19,G1521&lt;=$E$19),AND(G1521&gt;=$F$19,G1521&lt;=$G$19),AND(G1521&gt;=$H$19,G1521&lt;=$I$19),AND(G1521&gt;=$J$19,G1521&lt;=$K$19),AND(G1521&gt;=$L$19,G1521&lt;=$M$19),AND(G1521&gt;=$N$19,G1521&lt;=$O$19),AND(G1521&gt;=$P$19,G1521&lt;=$Q$19),AND(G1521&gt;=$R$19,G1521&lt;=$S$19),AND(G1521&gt;=$T$19,G1521&lt;=$U$19)),IF(COUNTIF(I1157:I1520,"Plein traitement")=90,"Demi-traitement","Plein traitement"),IF(OR(AND(G1521&gt;=$D$8,G1521&lt;=$E$8),AND(G1521&gt;=$F$8,G1521&lt;=$G$8),AND(G1521&gt;=$H$8,G1521&lt;=$I$8),AND(G1521&gt;=$J$8,G1521&lt;=$K$8),AND(G1521&gt;=$L$8,G1521&lt;=$M$8),AND(G1521&gt;=$N$8,G1521&lt;=$O$8),AND(G1521&gt;=$P$8,G1521&lt;=$Q$8),AND(G1521&gt;=$R$8,G1521&lt;=$S$8),AND(G1521&gt;=$T$8,G1521&lt;=$U$8)),IF(COUNTIF($H$537:H1521,"CMO")&gt;90,"Demi-traitement","Plein traitement"),""))</f>
        <v/>
      </c>
    </row>
    <row r="1522" spans="7:9" x14ac:dyDescent="0.25">
      <c r="G1522" s="1">
        <v>44086</v>
      </c>
      <c r="H1522" t="str">
        <f t="shared" si="27"/>
        <v/>
      </c>
      <c r="I1522" s="2" t="str">
        <f>IF(OR(AND(G1522&gt;=$D$19,G1522&lt;=$E$19),AND(G1522&gt;=$F$19,G1522&lt;=$G$19),AND(G1522&gt;=$H$19,G1522&lt;=$I$19),AND(G1522&gt;=$J$19,G1522&lt;=$K$19),AND(G1522&gt;=$L$19,G1522&lt;=$M$19),AND(G1522&gt;=$N$19,G1522&lt;=$O$19),AND(G1522&gt;=$P$19,G1522&lt;=$Q$19),AND(G1522&gt;=$R$19,G1522&lt;=$S$19),AND(G1522&gt;=$T$19,G1522&lt;=$U$19)),IF(COUNTIF(I1158:I1521,"Plein traitement")=90,"Demi-traitement","Plein traitement"),IF(OR(AND(G1522&gt;=$D$8,G1522&lt;=$E$8),AND(G1522&gt;=$F$8,G1522&lt;=$G$8),AND(G1522&gt;=$H$8,G1522&lt;=$I$8),AND(G1522&gt;=$J$8,G1522&lt;=$K$8),AND(G1522&gt;=$L$8,G1522&lt;=$M$8),AND(G1522&gt;=$N$8,G1522&lt;=$O$8),AND(G1522&gt;=$P$8,G1522&lt;=$Q$8),AND(G1522&gt;=$R$8,G1522&lt;=$S$8),AND(G1522&gt;=$T$8,G1522&lt;=$U$8)),IF(COUNTIF($H$537:H1522,"CMO")&gt;90,"Demi-traitement","Plein traitement"),""))</f>
        <v/>
      </c>
    </row>
    <row r="1523" spans="7:9" x14ac:dyDescent="0.25">
      <c r="G1523" s="1">
        <v>44087</v>
      </c>
      <c r="H1523" t="str">
        <f t="shared" si="27"/>
        <v/>
      </c>
      <c r="I1523" s="2" t="str">
        <f>IF(OR(AND(G1523&gt;=$D$19,G1523&lt;=$E$19),AND(G1523&gt;=$F$19,G1523&lt;=$G$19),AND(G1523&gt;=$H$19,G1523&lt;=$I$19),AND(G1523&gt;=$J$19,G1523&lt;=$K$19),AND(G1523&gt;=$L$19,G1523&lt;=$M$19),AND(G1523&gt;=$N$19,G1523&lt;=$O$19),AND(G1523&gt;=$P$19,G1523&lt;=$Q$19),AND(G1523&gt;=$R$19,G1523&lt;=$S$19),AND(G1523&gt;=$T$19,G1523&lt;=$U$19)),IF(COUNTIF(I1159:I1522,"Plein traitement")=90,"Demi-traitement","Plein traitement"),IF(OR(AND(G1523&gt;=$D$8,G1523&lt;=$E$8),AND(G1523&gt;=$F$8,G1523&lt;=$G$8),AND(G1523&gt;=$H$8,G1523&lt;=$I$8),AND(G1523&gt;=$J$8,G1523&lt;=$K$8),AND(G1523&gt;=$L$8,G1523&lt;=$M$8),AND(G1523&gt;=$N$8,G1523&lt;=$O$8),AND(G1523&gt;=$P$8,G1523&lt;=$Q$8),AND(G1523&gt;=$R$8,G1523&lt;=$S$8),AND(G1523&gt;=$T$8,G1523&lt;=$U$8)),IF(COUNTIF($H$537:H1523,"CMO")&gt;90,"Demi-traitement","Plein traitement"),""))</f>
        <v/>
      </c>
    </row>
    <row r="1524" spans="7:9" x14ac:dyDescent="0.25">
      <c r="G1524" s="1">
        <v>44088</v>
      </c>
      <c r="H1524" t="str">
        <f t="shared" si="27"/>
        <v/>
      </c>
      <c r="I1524" s="2" t="str">
        <f>IF(OR(AND(G1524&gt;=$D$19,G1524&lt;=$E$19),AND(G1524&gt;=$F$19,G1524&lt;=$G$19),AND(G1524&gt;=$H$19,G1524&lt;=$I$19),AND(G1524&gt;=$J$19,G1524&lt;=$K$19),AND(G1524&gt;=$L$19,G1524&lt;=$M$19),AND(G1524&gt;=$N$19,G1524&lt;=$O$19),AND(G1524&gt;=$P$19,G1524&lt;=$Q$19),AND(G1524&gt;=$R$19,G1524&lt;=$S$19),AND(G1524&gt;=$T$19,G1524&lt;=$U$19)),IF(COUNTIF(I1160:I1523,"Plein traitement")=90,"Demi-traitement","Plein traitement"),IF(OR(AND(G1524&gt;=$D$8,G1524&lt;=$E$8),AND(G1524&gt;=$F$8,G1524&lt;=$G$8),AND(G1524&gt;=$H$8,G1524&lt;=$I$8),AND(G1524&gt;=$J$8,G1524&lt;=$K$8),AND(G1524&gt;=$L$8,G1524&lt;=$M$8),AND(G1524&gt;=$N$8,G1524&lt;=$O$8),AND(G1524&gt;=$P$8,G1524&lt;=$Q$8),AND(G1524&gt;=$R$8,G1524&lt;=$S$8),AND(G1524&gt;=$T$8,G1524&lt;=$U$8)),IF(COUNTIF($H$537:H1524,"CMO")&gt;90,"Demi-traitement","Plein traitement"),""))</f>
        <v/>
      </c>
    </row>
    <row r="1525" spans="7:9" x14ac:dyDescent="0.25">
      <c r="G1525" s="1">
        <v>44089</v>
      </c>
      <c r="H1525" t="str">
        <f t="shared" ref="H1525:H1588" si="28">IF(OR(AND(G1525&gt;=$D$8,G1525&lt;=$E$8),AND(G1525&gt;=$F$8,G1525&lt;=$G$8),AND(G1525&gt;=$H$8,G1525&lt;=$I$8),AND(G1525&gt;=$J$8,G1525&lt;=$K$8),AND(G1525&gt;=$L$8,G1525&lt;=$M$8),AND(G1525&gt;=$N$8,G1525&lt;=$O$8),AND(G1525&gt;=$P$8,G1525&lt;=$Q$8),AND(G1525&gt;=$R$8,G1525&lt;=$S$8),AND(G1525&gt;=$T$8,G1525&lt;=$U$8)),"CMO","")</f>
        <v/>
      </c>
      <c r="I1525" s="2" t="str">
        <f>IF(OR(AND(G1525&gt;=$D$19,G1525&lt;=$E$19),AND(G1525&gt;=$F$19,G1525&lt;=$G$19),AND(G1525&gt;=$H$19,G1525&lt;=$I$19),AND(G1525&gt;=$J$19,G1525&lt;=$K$19),AND(G1525&gt;=$L$19,G1525&lt;=$M$19),AND(G1525&gt;=$N$19,G1525&lt;=$O$19),AND(G1525&gt;=$P$19,G1525&lt;=$Q$19),AND(G1525&gt;=$R$19,G1525&lt;=$S$19),AND(G1525&gt;=$T$19,G1525&lt;=$U$19)),IF(COUNTIF(I1161:I1524,"Plein traitement")=90,"Demi-traitement","Plein traitement"),IF(OR(AND(G1525&gt;=$D$8,G1525&lt;=$E$8),AND(G1525&gt;=$F$8,G1525&lt;=$G$8),AND(G1525&gt;=$H$8,G1525&lt;=$I$8),AND(G1525&gt;=$J$8,G1525&lt;=$K$8),AND(G1525&gt;=$L$8,G1525&lt;=$M$8),AND(G1525&gt;=$N$8,G1525&lt;=$O$8),AND(G1525&gt;=$P$8,G1525&lt;=$Q$8),AND(G1525&gt;=$R$8,G1525&lt;=$S$8),AND(G1525&gt;=$T$8,G1525&lt;=$U$8)),IF(COUNTIF($H$537:H1525,"CMO")&gt;90,"Demi-traitement","Plein traitement"),""))</f>
        <v/>
      </c>
    </row>
    <row r="1526" spans="7:9" x14ac:dyDescent="0.25">
      <c r="G1526" s="1">
        <v>44090</v>
      </c>
      <c r="H1526" t="str">
        <f t="shared" si="28"/>
        <v/>
      </c>
      <c r="I1526" s="2" t="str">
        <f>IF(OR(AND(G1526&gt;=$D$19,G1526&lt;=$E$19),AND(G1526&gt;=$F$19,G1526&lt;=$G$19),AND(G1526&gt;=$H$19,G1526&lt;=$I$19),AND(G1526&gt;=$J$19,G1526&lt;=$K$19),AND(G1526&gt;=$L$19,G1526&lt;=$M$19),AND(G1526&gt;=$N$19,G1526&lt;=$O$19),AND(G1526&gt;=$P$19,G1526&lt;=$Q$19),AND(G1526&gt;=$R$19,G1526&lt;=$S$19),AND(G1526&gt;=$T$19,G1526&lt;=$U$19)),IF(COUNTIF(I1162:I1525,"Plein traitement")=90,"Demi-traitement","Plein traitement"),IF(OR(AND(G1526&gt;=$D$8,G1526&lt;=$E$8),AND(G1526&gt;=$F$8,G1526&lt;=$G$8),AND(G1526&gt;=$H$8,G1526&lt;=$I$8),AND(G1526&gt;=$J$8,G1526&lt;=$K$8),AND(G1526&gt;=$L$8,G1526&lt;=$M$8),AND(G1526&gt;=$N$8,G1526&lt;=$O$8),AND(G1526&gt;=$P$8,G1526&lt;=$Q$8),AND(G1526&gt;=$R$8,G1526&lt;=$S$8),AND(G1526&gt;=$T$8,G1526&lt;=$U$8)),IF(COUNTIF($H$537:H1526,"CMO")&gt;90,"Demi-traitement","Plein traitement"),""))</f>
        <v/>
      </c>
    </row>
    <row r="1527" spans="7:9" x14ac:dyDescent="0.25">
      <c r="G1527" s="1">
        <v>44091</v>
      </c>
      <c r="H1527" t="str">
        <f t="shared" si="28"/>
        <v/>
      </c>
      <c r="I1527" s="2" t="str">
        <f>IF(OR(AND(G1527&gt;=$D$19,G1527&lt;=$E$19),AND(G1527&gt;=$F$19,G1527&lt;=$G$19),AND(G1527&gt;=$H$19,G1527&lt;=$I$19),AND(G1527&gt;=$J$19,G1527&lt;=$K$19),AND(G1527&gt;=$L$19,G1527&lt;=$M$19),AND(G1527&gt;=$N$19,G1527&lt;=$O$19),AND(G1527&gt;=$P$19,G1527&lt;=$Q$19),AND(G1527&gt;=$R$19,G1527&lt;=$S$19),AND(G1527&gt;=$T$19,G1527&lt;=$U$19)),IF(COUNTIF(I1163:I1526,"Plein traitement")=90,"Demi-traitement","Plein traitement"),IF(OR(AND(G1527&gt;=$D$8,G1527&lt;=$E$8),AND(G1527&gt;=$F$8,G1527&lt;=$G$8),AND(G1527&gt;=$H$8,G1527&lt;=$I$8),AND(G1527&gt;=$J$8,G1527&lt;=$K$8),AND(G1527&gt;=$L$8,G1527&lt;=$M$8),AND(G1527&gt;=$N$8,G1527&lt;=$O$8),AND(G1527&gt;=$P$8,G1527&lt;=$Q$8),AND(G1527&gt;=$R$8,G1527&lt;=$S$8),AND(G1527&gt;=$T$8,G1527&lt;=$U$8)),IF(COUNTIF($H$537:H1527,"CMO")&gt;90,"Demi-traitement","Plein traitement"),""))</f>
        <v/>
      </c>
    </row>
    <row r="1528" spans="7:9" x14ac:dyDescent="0.25">
      <c r="G1528" s="1">
        <v>44092</v>
      </c>
      <c r="H1528" t="str">
        <f t="shared" si="28"/>
        <v/>
      </c>
      <c r="I1528" s="2" t="str">
        <f>IF(OR(AND(G1528&gt;=$D$19,G1528&lt;=$E$19),AND(G1528&gt;=$F$19,G1528&lt;=$G$19),AND(G1528&gt;=$H$19,G1528&lt;=$I$19),AND(G1528&gt;=$J$19,G1528&lt;=$K$19),AND(G1528&gt;=$L$19,G1528&lt;=$M$19),AND(G1528&gt;=$N$19,G1528&lt;=$O$19),AND(G1528&gt;=$P$19,G1528&lt;=$Q$19),AND(G1528&gt;=$R$19,G1528&lt;=$S$19),AND(G1528&gt;=$T$19,G1528&lt;=$U$19)),IF(COUNTIF(I1164:I1527,"Plein traitement")=90,"Demi-traitement","Plein traitement"),IF(OR(AND(G1528&gt;=$D$8,G1528&lt;=$E$8),AND(G1528&gt;=$F$8,G1528&lt;=$G$8),AND(G1528&gt;=$H$8,G1528&lt;=$I$8),AND(G1528&gt;=$J$8,G1528&lt;=$K$8),AND(G1528&gt;=$L$8,G1528&lt;=$M$8),AND(G1528&gt;=$N$8,G1528&lt;=$O$8),AND(G1528&gt;=$P$8,G1528&lt;=$Q$8),AND(G1528&gt;=$R$8,G1528&lt;=$S$8),AND(G1528&gt;=$T$8,G1528&lt;=$U$8)),IF(COUNTIF($H$537:H1528,"CMO")&gt;90,"Demi-traitement","Plein traitement"),""))</f>
        <v/>
      </c>
    </row>
    <row r="1529" spans="7:9" x14ac:dyDescent="0.25">
      <c r="G1529" s="1">
        <v>44093</v>
      </c>
      <c r="H1529" t="str">
        <f t="shared" si="28"/>
        <v/>
      </c>
      <c r="I1529" s="2" t="str">
        <f>IF(OR(AND(G1529&gt;=$D$19,G1529&lt;=$E$19),AND(G1529&gt;=$F$19,G1529&lt;=$G$19),AND(G1529&gt;=$H$19,G1529&lt;=$I$19),AND(G1529&gt;=$J$19,G1529&lt;=$K$19),AND(G1529&gt;=$L$19,G1529&lt;=$M$19),AND(G1529&gt;=$N$19,G1529&lt;=$O$19),AND(G1529&gt;=$P$19,G1529&lt;=$Q$19),AND(G1529&gt;=$R$19,G1529&lt;=$S$19),AND(G1529&gt;=$T$19,G1529&lt;=$U$19)),IF(COUNTIF(I1165:I1528,"Plein traitement")=90,"Demi-traitement","Plein traitement"),IF(OR(AND(G1529&gt;=$D$8,G1529&lt;=$E$8),AND(G1529&gt;=$F$8,G1529&lt;=$G$8),AND(G1529&gt;=$H$8,G1529&lt;=$I$8),AND(G1529&gt;=$J$8,G1529&lt;=$K$8),AND(G1529&gt;=$L$8,G1529&lt;=$M$8),AND(G1529&gt;=$N$8,G1529&lt;=$O$8),AND(G1529&gt;=$P$8,G1529&lt;=$Q$8),AND(G1529&gt;=$R$8,G1529&lt;=$S$8),AND(G1529&gt;=$T$8,G1529&lt;=$U$8)),IF(COUNTIF($H$537:H1529,"CMO")&gt;90,"Demi-traitement","Plein traitement"),""))</f>
        <v/>
      </c>
    </row>
    <row r="1530" spans="7:9" x14ac:dyDescent="0.25">
      <c r="G1530" s="1">
        <v>44094</v>
      </c>
      <c r="H1530" t="str">
        <f t="shared" si="28"/>
        <v/>
      </c>
      <c r="I1530" s="2" t="str">
        <f>IF(OR(AND(G1530&gt;=$D$19,G1530&lt;=$E$19),AND(G1530&gt;=$F$19,G1530&lt;=$G$19),AND(G1530&gt;=$H$19,G1530&lt;=$I$19),AND(G1530&gt;=$J$19,G1530&lt;=$K$19),AND(G1530&gt;=$L$19,G1530&lt;=$M$19),AND(G1530&gt;=$N$19,G1530&lt;=$O$19),AND(G1530&gt;=$P$19,G1530&lt;=$Q$19),AND(G1530&gt;=$R$19,G1530&lt;=$S$19),AND(G1530&gt;=$T$19,G1530&lt;=$U$19)),IF(COUNTIF(I1166:I1529,"Plein traitement")=90,"Demi-traitement","Plein traitement"),IF(OR(AND(G1530&gt;=$D$8,G1530&lt;=$E$8),AND(G1530&gt;=$F$8,G1530&lt;=$G$8),AND(G1530&gt;=$H$8,G1530&lt;=$I$8),AND(G1530&gt;=$J$8,G1530&lt;=$K$8),AND(G1530&gt;=$L$8,G1530&lt;=$M$8),AND(G1530&gt;=$N$8,G1530&lt;=$O$8),AND(G1530&gt;=$P$8,G1530&lt;=$Q$8),AND(G1530&gt;=$R$8,G1530&lt;=$S$8),AND(G1530&gt;=$T$8,G1530&lt;=$U$8)),IF(COUNTIF($H$537:H1530,"CMO")&gt;90,"Demi-traitement","Plein traitement"),""))</f>
        <v/>
      </c>
    </row>
    <row r="1531" spans="7:9" x14ac:dyDescent="0.25">
      <c r="G1531" s="1">
        <v>44095</v>
      </c>
      <c r="H1531" t="str">
        <f t="shared" si="28"/>
        <v/>
      </c>
      <c r="I1531" s="2" t="str">
        <f>IF(OR(AND(G1531&gt;=$D$19,G1531&lt;=$E$19),AND(G1531&gt;=$F$19,G1531&lt;=$G$19),AND(G1531&gt;=$H$19,G1531&lt;=$I$19),AND(G1531&gt;=$J$19,G1531&lt;=$K$19),AND(G1531&gt;=$L$19,G1531&lt;=$M$19),AND(G1531&gt;=$N$19,G1531&lt;=$O$19),AND(G1531&gt;=$P$19,G1531&lt;=$Q$19),AND(G1531&gt;=$R$19,G1531&lt;=$S$19),AND(G1531&gt;=$T$19,G1531&lt;=$U$19)),IF(COUNTIF(I1167:I1530,"Plein traitement")=90,"Demi-traitement","Plein traitement"),IF(OR(AND(G1531&gt;=$D$8,G1531&lt;=$E$8),AND(G1531&gt;=$F$8,G1531&lt;=$G$8),AND(G1531&gt;=$H$8,G1531&lt;=$I$8),AND(G1531&gt;=$J$8,G1531&lt;=$K$8),AND(G1531&gt;=$L$8,G1531&lt;=$M$8),AND(G1531&gt;=$N$8,G1531&lt;=$O$8),AND(G1531&gt;=$P$8,G1531&lt;=$Q$8),AND(G1531&gt;=$R$8,G1531&lt;=$S$8),AND(G1531&gt;=$T$8,G1531&lt;=$U$8)),IF(COUNTIF($H$537:H1531,"CMO")&gt;90,"Demi-traitement","Plein traitement"),""))</f>
        <v/>
      </c>
    </row>
    <row r="1532" spans="7:9" x14ac:dyDescent="0.25">
      <c r="G1532" s="1">
        <v>44096</v>
      </c>
      <c r="H1532" t="str">
        <f t="shared" si="28"/>
        <v/>
      </c>
      <c r="I1532" s="2" t="str">
        <f>IF(OR(AND(G1532&gt;=$D$19,G1532&lt;=$E$19),AND(G1532&gt;=$F$19,G1532&lt;=$G$19),AND(G1532&gt;=$H$19,G1532&lt;=$I$19),AND(G1532&gt;=$J$19,G1532&lt;=$K$19),AND(G1532&gt;=$L$19,G1532&lt;=$M$19),AND(G1532&gt;=$N$19,G1532&lt;=$O$19),AND(G1532&gt;=$P$19,G1532&lt;=$Q$19),AND(G1532&gt;=$R$19,G1532&lt;=$S$19),AND(G1532&gt;=$T$19,G1532&lt;=$U$19)),IF(COUNTIF(I1168:I1531,"Plein traitement")=90,"Demi-traitement","Plein traitement"),IF(OR(AND(G1532&gt;=$D$8,G1532&lt;=$E$8),AND(G1532&gt;=$F$8,G1532&lt;=$G$8),AND(G1532&gt;=$H$8,G1532&lt;=$I$8),AND(G1532&gt;=$J$8,G1532&lt;=$K$8),AND(G1532&gt;=$L$8,G1532&lt;=$M$8),AND(G1532&gt;=$N$8,G1532&lt;=$O$8),AND(G1532&gt;=$P$8,G1532&lt;=$Q$8),AND(G1532&gt;=$R$8,G1532&lt;=$S$8),AND(G1532&gt;=$T$8,G1532&lt;=$U$8)),IF(COUNTIF($H$537:H1532,"CMO")&gt;90,"Demi-traitement","Plein traitement"),""))</f>
        <v/>
      </c>
    </row>
    <row r="1533" spans="7:9" x14ac:dyDescent="0.25">
      <c r="G1533" s="1">
        <v>44097</v>
      </c>
      <c r="H1533" t="str">
        <f t="shared" si="28"/>
        <v/>
      </c>
      <c r="I1533" s="2" t="str">
        <f>IF(OR(AND(G1533&gt;=$D$19,G1533&lt;=$E$19),AND(G1533&gt;=$F$19,G1533&lt;=$G$19),AND(G1533&gt;=$H$19,G1533&lt;=$I$19),AND(G1533&gt;=$J$19,G1533&lt;=$K$19),AND(G1533&gt;=$L$19,G1533&lt;=$M$19),AND(G1533&gt;=$N$19,G1533&lt;=$O$19),AND(G1533&gt;=$P$19,G1533&lt;=$Q$19),AND(G1533&gt;=$R$19,G1533&lt;=$S$19),AND(G1533&gt;=$T$19,G1533&lt;=$U$19)),IF(COUNTIF(I1169:I1532,"Plein traitement")=90,"Demi-traitement","Plein traitement"),IF(OR(AND(G1533&gt;=$D$8,G1533&lt;=$E$8),AND(G1533&gt;=$F$8,G1533&lt;=$G$8),AND(G1533&gt;=$H$8,G1533&lt;=$I$8),AND(G1533&gt;=$J$8,G1533&lt;=$K$8),AND(G1533&gt;=$L$8,G1533&lt;=$M$8),AND(G1533&gt;=$N$8,G1533&lt;=$O$8),AND(G1533&gt;=$P$8,G1533&lt;=$Q$8),AND(G1533&gt;=$R$8,G1533&lt;=$S$8),AND(G1533&gt;=$T$8,G1533&lt;=$U$8)),IF(COUNTIF($H$537:H1533,"CMO")&gt;90,"Demi-traitement","Plein traitement"),""))</f>
        <v/>
      </c>
    </row>
    <row r="1534" spans="7:9" x14ac:dyDescent="0.25">
      <c r="G1534" s="1">
        <v>44098</v>
      </c>
      <c r="H1534" t="str">
        <f t="shared" si="28"/>
        <v/>
      </c>
      <c r="I1534" s="2" t="str">
        <f>IF(OR(AND(G1534&gt;=$D$19,G1534&lt;=$E$19),AND(G1534&gt;=$F$19,G1534&lt;=$G$19),AND(G1534&gt;=$H$19,G1534&lt;=$I$19),AND(G1534&gt;=$J$19,G1534&lt;=$K$19),AND(G1534&gt;=$L$19,G1534&lt;=$M$19),AND(G1534&gt;=$N$19,G1534&lt;=$O$19),AND(G1534&gt;=$P$19,G1534&lt;=$Q$19),AND(G1534&gt;=$R$19,G1534&lt;=$S$19),AND(G1534&gt;=$T$19,G1534&lt;=$U$19)),IF(COUNTIF(I1170:I1533,"Plein traitement")=90,"Demi-traitement","Plein traitement"),IF(OR(AND(G1534&gt;=$D$8,G1534&lt;=$E$8),AND(G1534&gt;=$F$8,G1534&lt;=$G$8),AND(G1534&gt;=$H$8,G1534&lt;=$I$8),AND(G1534&gt;=$J$8,G1534&lt;=$K$8),AND(G1534&gt;=$L$8,G1534&lt;=$M$8),AND(G1534&gt;=$N$8,G1534&lt;=$O$8),AND(G1534&gt;=$P$8,G1534&lt;=$Q$8),AND(G1534&gt;=$R$8,G1534&lt;=$S$8),AND(G1534&gt;=$T$8,G1534&lt;=$U$8)),IF(COUNTIF($H$537:H1534,"CMO")&gt;90,"Demi-traitement","Plein traitement"),""))</f>
        <v/>
      </c>
    </row>
    <row r="1535" spans="7:9" x14ac:dyDescent="0.25">
      <c r="G1535" s="1">
        <v>44099</v>
      </c>
      <c r="H1535" t="str">
        <f t="shared" si="28"/>
        <v/>
      </c>
      <c r="I1535" s="2" t="str">
        <f>IF(OR(AND(G1535&gt;=$D$19,G1535&lt;=$E$19),AND(G1535&gt;=$F$19,G1535&lt;=$G$19),AND(G1535&gt;=$H$19,G1535&lt;=$I$19),AND(G1535&gt;=$J$19,G1535&lt;=$K$19),AND(G1535&gt;=$L$19,G1535&lt;=$M$19),AND(G1535&gt;=$N$19,G1535&lt;=$O$19),AND(G1535&gt;=$P$19,G1535&lt;=$Q$19),AND(G1535&gt;=$R$19,G1535&lt;=$S$19),AND(G1535&gt;=$T$19,G1535&lt;=$U$19)),IF(COUNTIF(I1171:I1534,"Plein traitement")=90,"Demi-traitement","Plein traitement"),IF(OR(AND(G1535&gt;=$D$8,G1535&lt;=$E$8),AND(G1535&gt;=$F$8,G1535&lt;=$G$8),AND(G1535&gt;=$H$8,G1535&lt;=$I$8),AND(G1535&gt;=$J$8,G1535&lt;=$K$8),AND(G1535&gt;=$L$8,G1535&lt;=$M$8),AND(G1535&gt;=$N$8,G1535&lt;=$O$8),AND(G1535&gt;=$P$8,G1535&lt;=$Q$8),AND(G1535&gt;=$R$8,G1535&lt;=$S$8),AND(G1535&gt;=$T$8,G1535&lt;=$U$8)),IF(COUNTIF($H$537:H1535,"CMO")&gt;90,"Demi-traitement","Plein traitement"),""))</f>
        <v/>
      </c>
    </row>
    <row r="1536" spans="7:9" x14ac:dyDescent="0.25">
      <c r="G1536" s="1">
        <v>44100</v>
      </c>
      <c r="H1536" t="str">
        <f t="shared" si="28"/>
        <v/>
      </c>
      <c r="I1536" s="2" t="str">
        <f>IF(OR(AND(G1536&gt;=$D$19,G1536&lt;=$E$19),AND(G1536&gt;=$F$19,G1536&lt;=$G$19),AND(G1536&gt;=$H$19,G1536&lt;=$I$19),AND(G1536&gt;=$J$19,G1536&lt;=$K$19),AND(G1536&gt;=$L$19,G1536&lt;=$M$19),AND(G1536&gt;=$N$19,G1536&lt;=$O$19),AND(G1536&gt;=$P$19,G1536&lt;=$Q$19),AND(G1536&gt;=$R$19,G1536&lt;=$S$19),AND(G1536&gt;=$T$19,G1536&lt;=$U$19)),IF(COUNTIF(I1172:I1535,"Plein traitement")=90,"Demi-traitement","Plein traitement"),IF(OR(AND(G1536&gt;=$D$8,G1536&lt;=$E$8),AND(G1536&gt;=$F$8,G1536&lt;=$G$8),AND(G1536&gt;=$H$8,G1536&lt;=$I$8),AND(G1536&gt;=$J$8,G1536&lt;=$K$8),AND(G1536&gt;=$L$8,G1536&lt;=$M$8),AND(G1536&gt;=$N$8,G1536&lt;=$O$8),AND(G1536&gt;=$P$8,G1536&lt;=$Q$8),AND(G1536&gt;=$R$8,G1536&lt;=$S$8),AND(G1536&gt;=$T$8,G1536&lt;=$U$8)),IF(COUNTIF($H$537:H1536,"CMO")&gt;90,"Demi-traitement","Plein traitement"),""))</f>
        <v/>
      </c>
    </row>
    <row r="1537" spans="7:9" x14ac:dyDescent="0.25">
      <c r="G1537" s="1">
        <v>44101</v>
      </c>
      <c r="H1537" t="str">
        <f t="shared" si="28"/>
        <v/>
      </c>
      <c r="I1537" s="2" t="str">
        <f>IF(OR(AND(G1537&gt;=$D$19,G1537&lt;=$E$19),AND(G1537&gt;=$F$19,G1537&lt;=$G$19),AND(G1537&gt;=$H$19,G1537&lt;=$I$19),AND(G1537&gt;=$J$19,G1537&lt;=$K$19),AND(G1537&gt;=$L$19,G1537&lt;=$M$19),AND(G1537&gt;=$N$19,G1537&lt;=$O$19),AND(G1537&gt;=$P$19,G1537&lt;=$Q$19),AND(G1537&gt;=$R$19,G1537&lt;=$S$19),AND(G1537&gt;=$T$19,G1537&lt;=$U$19)),IF(COUNTIF(I1173:I1536,"Plein traitement")=90,"Demi-traitement","Plein traitement"),IF(OR(AND(G1537&gt;=$D$8,G1537&lt;=$E$8),AND(G1537&gt;=$F$8,G1537&lt;=$G$8),AND(G1537&gt;=$H$8,G1537&lt;=$I$8),AND(G1537&gt;=$J$8,G1537&lt;=$K$8),AND(G1537&gt;=$L$8,G1537&lt;=$M$8),AND(G1537&gt;=$N$8,G1537&lt;=$O$8),AND(G1537&gt;=$P$8,G1537&lt;=$Q$8),AND(G1537&gt;=$R$8,G1537&lt;=$S$8),AND(G1537&gt;=$T$8,G1537&lt;=$U$8)),IF(COUNTIF($H$537:H1537,"CMO")&gt;90,"Demi-traitement","Plein traitement"),""))</f>
        <v/>
      </c>
    </row>
    <row r="1538" spans="7:9" x14ac:dyDescent="0.25">
      <c r="G1538" s="1">
        <v>44102</v>
      </c>
      <c r="H1538" t="str">
        <f t="shared" si="28"/>
        <v/>
      </c>
      <c r="I1538" s="2" t="str">
        <f>IF(OR(AND(G1538&gt;=$D$19,G1538&lt;=$E$19),AND(G1538&gt;=$F$19,G1538&lt;=$G$19),AND(G1538&gt;=$H$19,G1538&lt;=$I$19),AND(G1538&gt;=$J$19,G1538&lt;=$K$19),AND(G1538&gt;=$L$19,G1538&lt;=$M$19),AND(G1538&gt;=$N$19,G1538&lt;=$O$19),AND(G1538&gt;=$P$19,G1538&lt;=$Q$19),AND(G1538&gt;=$R$19,G1538&lt;=$S$19),AND(G1538&gt;=$T$19,G1538&lt;=$U$19)),IF(COUNTIF(I1174:I1537,"Plein traitement")=90,"Demi-traitement","Plein traitement"),IF(OR(AND(G1538&gt;=$D$8,G1538&lt;=$E$8),AND(G1538&gt;=$F$8,G1538&lt;=$G$8),AND(G1538&gt;=$H$8,G1538&lt;=$I$8),AND(G1538&gt;=$J$8,G1538&lt;=$K$8),AND(G1538&gt;=$L$8,G1538&lt;=$M$8),AND(G1538&gt;=$N$8,G1538&lt;=$O$8),AND(G1538&gt;=$P$8,G1538&lt;=$Q$8),AND(G1538&gt;=$R$8,G1538&lt;=$S$8),AND(G1538&gt;=$T$8,G1538&lt;=$U$8)),IF(COUNTIF($H$537:H1538,"CMO")&gt;90,"Demi-traitement","Plein traitement"),""))</f>
        <v/>
      </c>
    </row>
    <row r="1539" spans="7:9" x14ac:dyDescent="0.25">
      <c r="G1539" s="1">
        <v>44103</v>
      </c>
      <c r="H1539" t="str">
        <f t="shared" si="28"/>
        <v/>
      </c>
      <c r="I1539" s="2" t="str">
        <f>IF(OR(AND(G1539&gt;=$D$19,G1539&lt;=$E$19),AND(G1539&gt;=$F$19,G1539&lt;=$G$19),AND(G1539&gt;=$H$19,G1539&lt;=$I$19),AND(G1539&gt;=$J$19,G1539&lt;=$K$19),AND(G1539&gt;=$L$19,G1539&lt;=$M$19),AND(G1539&gt;=$N$19,G1539&lt;=$O$19),AND(G1539&gt;=$P$19,G1539&lt;=$Q$19),AND(G1539&gt;=$R$19,G1539&lt;=$S$19),AND(G1539&gt;=$T$19,G1539&lt;=$U$19)),IF(COUNTIF(I1175:I1538,"Plein traitement")=90,"Demi-traitement","Plein traitement"),IF(OR(AND(G1539&gt;=$D$8,G1539&lt;=$E$8),AND(G1539&gt;=$F$8,G1539&lt;=$G$8),AND(G1539&gt;=$H$8,G1539&lt;=$I$8),AND(G1539&gt;=$J$8,G1539&lt;=$K$8),AND(G1539&gt;=$L$8,G1539&lt;=$M$8),AND(G1539&gt;=$N$8,G1539&lt;=$O$8),AND(G1539&gt;=$P$8,G1539&lt;=$Q$8),AND(G1539&gt;=$R$8,G1539&lt;=$S$8),AND(G1539&gt;=$T$8,G1539&lt;=$U$8)),IF(COUNTIF($H$537:H1539,"CMO")&gt;90,"Demi-traitement","Plein traitement"),""))</f>
        <v/>
      </c>
    </row>
    <row r="1540" spans="7:9" x14ac:dyDescent="0.25">
      <c r="G1540" s="1">
        <v>44104</v>
      </c>
      <c r="H1540" t="str">
        <f t="shared" si="28"/>
        <v/>
      </c>
      <c r="I1540" s="2" t="str">
        <f>IF(OR(AND(G1540&gt;=$D$19,G1540&lt;=$E$19),AND(G1540&gt;=$F$19,G1540&lt;=$G$19),AND(G1540&gt;=$H$19,G1540&lt;=$I$19),AND(G1540&gt;=$J$19,G1540&lt;=$K$19),AND(G1540&gt;=$L$19,G1540&lt;=$M$19),AND(G1540&gt;=$N$19,G1540&lt;=$O$19),AND(G1540&gt;=$P$19,G1540&lt;=$Q$19),AND(G1540&gt;=$R$19,G1540&lt;=$S$19),AND(G1540&gt;=$T$19,G1540&lt;=$U$19)),IF(COUNTIF(I1176:I1539,"Plein traitement")=90,"Demi-traitement","Plein traitement"),IF(OR(AND(G1540&gt;=$D$8,G1540&lt;=$E$8),AND(G1540&gt;=$F$8,G1540&lt;=$G$8),AND(G1540&gt;=$H$8,G1540&lt;=$I$8),AND(G1540&gt;=$J$8,G1540&lt;=$K$8),AND(G1540&gt;=$L$8,G1540&lt;=$M$8),AND(G1540&gt;=$N$8,G1540&lt;=$O$8),AND(G1540&gt;=$P$8,G1540&lt;=$Q$8),AND(G1540&gt;=$R$8,G1540&lt;=$S$8),AND(G1540&gt;=$T$8,G1540&lt;=$U$8)),IF(COUNTIF($H$537:H1540,"CMO")&gt;90,"Demi-traitement","Plein traitement"),""))</f>
        <v/>
      </c>
    </row>
    <row r="1541" spans="7:9" x14ac:dyDescent="0.25">
      <c r="G1541" s="1">
        <v>44105</v>
      </c>
      <c r="H1541" t="str">
        <f t="shared" si="28"/>
        <v/>
      </c>
      <c r="I1541" s="2" t="str">
        <f>IF(OR(AND(G1541&gt;=$D$19,G1541&lt;=$E$19),AND(G1541&gt;=$F$19,G1541&lt;=$G$19),AND(G1541&gt;=$H$19,G1541&lt;=$I$19),AND(G1541&gt;=$J$19,G1541&lt;=$K$19),AND(G1541&gt;=$L$19,G1541&lt;=$M$19),AND(G1541&gt;=$N$19,G1541&lt;=$O$19),AND(G1541&gt;=$P$19,G1541&lt;=$Q$19),AND(G1541&gt;=$R$19,G1541&lt;=$S$19),AND(G1541&gt;=$T$19,G1541&lt;=$U$19)),IF(COUNTIF(I1177:I1540,"Plein traitement")=90,"Demi-traitement","Plein traitement"),IF(OR(AND(G1541&gt;=$D$8,G1541&lt;=$E$8),AND(G1541&gt;=$F$8,G1541&lt;=$G$8),AND(G1541&gt;=$H$8,G1541&lt;=$I$8),AND(G1541&gt;=$J$8,G1541&lt;=$K$8),AND(G1541&gt;=$L$8,G1541&lt;=$M$8),AND(G1541&gt;=$N$8,G1541&lt;=$O$8),AND(G1541&gt;=$P$8,G1541&lt;=$Q$8),AND(G1541&gt;=$R$8,G1541&lt;=$S$8),AND(G1541&gt;=$T$8,G1541&lt;=$U$8)),IF(COUNTIF($H$537:H1541,"CMO")&gt;90,"Demi-traitement","Plein traitement"),""))</f>
        <v/>
      </c>
    </row>
    <row r="1542" spans="7:9" x14ac:dyDescent="0.25">
      <c r="G1542" s="1">
        <v>44106</v>
      </c>
      <c r="H1542" t="str">
        <f t="shared" si="28"/>
        <v/>
      </c>
      <c r="I1542" s="2" t="str">
        <f>IF(OR(AND(G1542&gt;=$D$19,G1542&lt;=$E$19),AND(G1542&gt;=$F$19,G1542&lt;=$G$19),AND(G1542&gt;=$H$19,G1542&lt;=$I$19),AND(G1542&gt;=$J$19,G1542&lt;=$K$19),AND(G1542&gt;=$L$19,G1542&lt;=$M$19),AND(G1542&gt;=$N$19,G1542&lt;=$O$19),AND(G1542&gt;=$P$19,G1542&lt;=$Q$19),AND(G1542&gt;=$R$19,G1542&lt;=$S$19),AND(G1542&gt;=$T$19,G1542&lt;=$U$19)),IF(COUNTIF(I1178:I1541,"Plein traitement")=90,"Demi-traitement","Plein traitement"),IF(OR(AND(G1542&gt;=$D$8,G1542&lt;=$E$8),AND(G1542&gt;=$F$8,G1542&lt;=$G$8),AND(G1542&gt;=$H$8,G1542&lt;=$I$8),AND(G1542&gt;=$J$8,G1542&lt;=$K$8),AND(G1542&gt;=$L$8,G1542&lt;=$M$8),AND(G1542&gt;=$N$8,G1542&lt;=$O$8),AND(G1542&gt;=$P$8,G1542&lt;=$Q$8),AND(G1542&gt;=$R$8,G1542&lt;=$S$8),AND(G1542&gt;=$T$8,G1542&lt;=$U$8)),IF(COUNTIF($H$537:H1542,"CMO")&gt;90,"Demi-traitement","Plein traitement"),""))</f>
        <v/>
      </c>
    </row>
    <row r="1543" spans="7:9" x14ac:dyDescent="0.25">
      <c r="G1543" s="1">
        <v>44107</v>
      </c>
      <c r="H1543" t="str">
        <f t="shared" si="28"/>
        <v/>
      </c>
      <c r="I1543" s="2" t="str">
        <f>IF(OR(AND(G1543&gt;=$D$19,G1543&lt;=$E$19),AND(G1543&gt;=$F$19,G1543&lt;=$G$19),AND(G1543&gt;=$H$19,G1543&lt;=$I$19),AND(G1543&gt;=$J$19,G1543&lt;=$K$19),AND(G1543&gt;=$L$19,G1543&lt;=$M$19),AND(G1543&gt;=$N$19,G1543&lt;=$O$19),AND(G1543&gt;=$P$19,G1543&lt;=$Q$19),AND(G1543&gt;=$R$19,G1543&lt;=$S$19),AND(G1543&gt;=$T$19,G1543&lt;=$U$19)),IF(COUNTIF(I1179:I1542,"Plein traitement")=90,"Demi-traitement","Plein traitement"),IF(OR(AND(G1543&gt;=$D$8,G1543&lt;=$E$8),AND(G1543&gt;=$F$8,G1543&lt;=$G$8),AND(G1543&gt;=$H$8,G1543&lt;=$I$8),AND(G1543&gt;=$J$8,G1543&lt;=$K$8),AND(G1543&gt;=$L$8,G1543&lt;=$M$8),AND(G1543&gt;=$N$8,G1543&lt;=$O$8),AND(G1543&gt;=$P$8,G1543&lt;=$Q$8),AND(G1543&gt;=$R$8,G1543&lt;=$S$8),AND(G1543&gt;=$T$8,G1543&lt;=$U$8)),IF(COUNTIF($H$537:H1543,"CMO")&gt;90,"Demi-traitement","Plein traitement"),""))</f>
        <v/>
      </c>
    </row>
    <row r="1544" spans="7:9" x14ac:dyDescent="0.25">
      <c r="G1544" s="1">
        <v>44108</v>
      </c>
      <c r="H1544" t="str">
        <f t="shared" si="28"/>
        <v/>
      </c>
      <c r="I1544" s="2" t="str">
        <f>IF(OR(AND(G1544&gt;=$D$19,G1544&lt;=$E$19),AND(G1544&gt;=$F$19,G1544&lt;=$G$19),AND(G1544&gt;=$H$19,G1544&lt;=$I$19),AND(G1544&gt;=$J$19,G1544&lt;=$K$19),AND(G1544&gt;=$L$19,G1544&lt;=$M$19),AND(G1544&gt;=$N$19,G1544&lt;=$O$19),AND(G1544&gt;=$P$19,G1544&lt;=$Q$19),AND(G1544&gt;=$R$19,G1544&lt;=$S$19),AND(G1544&gt;=$T$19,G1544&lt;=$U$19)),IF(COUNTIF(I1180:I1543,"Plein traitement")=90,"Demi-traitement","Plein traitement"),IF(OR(AND(G1544&gt;=$D$8,G1544&lt;=$E$8),AND(G1544&gt;=$F$8,G1544&lt;=$G$8),AND(G1544&gt;=$H$8,G1544&lt;=$I$8),AND(G1544&gt;=$J$8,G1544&lt;=$K$8),AND(G1544&gt;=$L$8,G1544&lt;=$M$8),AND(G1544&gt;=$N$8,G1544&lt;=$O$8),AND(G1544&gt;=$P$8,G1544&lt;=$Q$8),AND(G1544&gt;=$R$8,G1544&lt;=$S$8),AND(G1544&gt;=$T$8,G1544&lt;=$U$8)),IF(COUNTIF($H$537:H1544,"CMO")&gt;90,"Demi-traitement","Plein traitement"),""))</f>
        <v/>
      </c>
    </row>
    <row r="1545" spans="7:9" x14ac:dyDescent="0.25">
      <c r="G1545" s="1">
        <v>44109</v>
      </c>
      <c r="H1545" t="str">
        <f t="shared" si="28"/>
        <v/>
      </c>
      <c r="I1545" s="2" t="str">
        <f>IF(OR(AND(G1545&gt;=$D$19,G1545&lt;=$E$19),AND(G1545&gt;=$F$19,G1545&lt;=$G$19),AND(G1545&gt;=$H$19,G1545&lt;=$I$19),AND(G1545&gt;=$J$19,G1545&lt;=$K$19),AND(G1545&gt;=$L$19,G1545&lt;=$M$19),AND(G1545&gt;=$N$19,G1545&lt;=$O$19),AND(G1545&gt;=$P$19,G1545&lt;=$Q$19),AND(G1545&gt;=$R$19,G1545&lt;=$S$19),AND(G1545&gt;=$T$19,G1545&lt;=$U$19)),IF(COUNTIF(I1181:I1544,"Plein traitement")=90,"Demi-traitement","Plein traitement"),IF(OR(AND(G1545&gt;=$D$8,G1545&lt;=$E$8),AND(G1545&gt;=$F$8,G1545&lt;=$G$8),AND(G1545&gt;=$H$8,G1545&lt;=$I$8),AND(G1545&gt;=$J$8,G1545&lt;=$K$8),AND(G1545&gt;=$L$8,G1545&lt;=$M$8),AND(G1545&gt;=$N$8,G1545&lt;=$O$8),AND(G1545&gt;=$P$8,G1545&lt;=$Q$8),AND(G1545&gt;=$R$8,G1545&lt;=$S$8),AND(G1545&gt;=$T$8,G1545&lt;=$U$8)),IF(COUNTIF($H$537:H1545,"CMO")&gt;90,"Demi-traitement","Plein traitement"),""))</f>
        <v/>
      </c>
    </row>
    <row r="1546" spans="7:9" x14ac:dyDescent="0.25">
      <c r="G1546" s="1">
        <v>44110</v>
      </c>
      <c r="H1546" t="str">
        <f t="shared" si="28"/>
        <v/>
      </c>
      <c r="I1546" s="2" t="str">
        <f>IF(OR(AND(G1546&gt;=$D$19,G1546&lt;=$E$19),AND(G1546&gt;=$F$19,G1546&lt;=$G$19),AND(G1546&gt;=$H$19,G1546&lt;=$I$19),AND(G1546&gt;=$J$19,G1546&lt;=$K$19),AND(G1546&gt;=$L$19,G1546&lt;=$M$19),AND(G1546&gt;=$N$19,G1546&lt;=$O$19),AND(G1546&gt;=$P$19,G1546&lt;=$Q$19),AND(G1546&gt;=$R$19,G1546&lt;=$S$19),AND(G1546&gt;=$T$19,G1546&lt;=$U$19)),IF(COUNTIF(I1182:I1545,"Plein traitement")=90,"Demi-traitement","Plein traitement"),IF(OR(AND(G1546&gt;=$D$8,G1546&lt;=$E$8),AND(G1546&gt;=$F$8,G1546&lt;=$G$8),AND(G1546&gt;=$H$8,G1546&lt;=$I$8),AND(G1546&gt;=$J$8,G1546&lt;=$K$8),AND(G1546&gt;=$L$8,G1546&lt;=$M$8),AND(G1546&gt;=$N$8,G1546&lt;=$O$8),AND(G1546&gt;=$P$8,G1546&lt;=$Q$8),AND(G1546&gt;=$R$8,G1546&lt;=$S$8),AND(G1546&gt;=$T$8,G1546&lt;=$U$8)),IF(COUNTIF($H$537:H1546,"CMO")&gt;90,"Demi-traitement","Plein traitement"),""))</f>
        <v/>
      </c>
    </row>
    <row r="1547" spans="7:9" x14ac:dyDescent="0.25">
      <c r="G1547" s="1">
        <v>44111</v>
      </c>
      <c r="H1547" t="str">
        <f t="shared" si="28"/>
        <v/>
      </c>
      <c r="I1547" s="2" t="str">
        <f>IF(OR(AND(G1547&gt;=$D$19,G1547&lt;=$E$19),AND(G1547&gt;=$F$19,G1547&lt;=$G$19),AND(G1547&gt;=$H$19,G1547&lt;=$I$19),AND(G1547&gt;=$J$19,G1547&lt;=$K$19),AND(G1547&gt;=$L$19,G1547&lt;=$M$19),AND(G1547&gt;=$N$19,G1547&lt;=$O$19),AND(G1547&gt;=$P$19,G1547&lt;=$Q$19),AND(G1547&gt;=$R$19,G1547&lt;=$S$19),AND(G1547&gt;=$T$19,G1547&lt;=$U$19)),IF(COUNTIF(I1183:I1546,"Plein traitement")=90,"Demi-traitement","Plein traitement"),IF(OR(AND(G1547&gt;=$D$8,G1547&lt;=$E$8),AND(G1547&gt;=$F$8,G1547&lt;=$G$8),AND(G1547&gt;=$H$8,G1547&lt;=$I$8),AND(G1547&gt;=$J$8,G1547&lt;=$K$8),AND(G1547&gt;=$L$8,G1547&lt;=$M$8),AND(G1547&gt;=$N$8,G1547&lt;=$O$8),AND(G1547&gt;=$P$8,G1547&lt;=$Q$8),AND(G1547&gt;=$R$8,G1547&lt;=$S$8),AND(G1547&gt;=$T$8,G1547&lt;=$U$8)),IF(COUNTIF($H$537:H1547,"CMO")&gt;90,"Demi-traitement","Plein traitement"),""))</f>
        <v/>
      </c>
    </row>
    <row r="1548" spans="7:9" x14ac:dyDescent="0.25">
      <c r="G1548" s="1">
        <v>44112</v>
      </c>
      <c r="H1548" t="str">
        <f t="shared" si="28"/>
        <v/>
      </c>
      <c r="I1548" s="2" t="str">
        <f>IF(OR(AND(G1548&gt;=$D$19,G1548&lt;=$E$19),AND(G1548&gt;=$F$19,G1548&lt;=$G$19),AND(G1548&gt;=$H$19,G1548&lt;=$I$19),AND(G1548&gt;=$J$19,G1548&lt;=$K$19),AND(G1548&gt;=$L$19,G1548&lt;=$M$19),AND(G1548&gt;=$N$19,G1548&lt;=$O$19),AND(G1548&gt;=$P$19,G1548&lt;=$Q$19),AND(G1548&gt;=$R$19,G1548&lt;=$S$19),AND(G1548&gt;=$T$19,G1548&lt;=$U$19)),IF(COUNTIF(I1184:I1547,"Plein traitement")=90,"Demi-traitement","Plein traitement"),IF(OR(AND(G1548&gt;=$D$8,G1548&lt;=$E$8),AND(G1548&gt;=$F$8,G1548&lt;=$G$8),AND(G1548&gt;=$H$8,G1548&lt;=$I$8),AND(G1548&gt;=$J$8,G1548&lt;=$K$8),AND(G1548&gt;=$L$8,G1548&lt;=$M$8),AND(G1548&gt;=$N$8,G1548&lt;=$O$8),AND(G1548&gt;=$P$8,G1548&lt;=$Q$8),AND(G1548&gt;=$R$8,G1548&lt;=$S$8),AND(G1548&gt;=$T$8,G1548&lt;=$U$8)),IF(COUNTIF($H$537:H1548,"CMO")&gt;90,"Demi-traitement","Plein traitement"),""))</f>
        <v/>
      </c>
    </row>
    <row r="1549" spans="7:9" x14ac:dyDescent="0.25">
      <c r="G1549" s="1">
        <v>44113</v>
      </c>
      <c r="H1549" t="str">
        <f t="shared" si="28"/>
        <v/>
      </c>
      <c r="I1549" s="2" t="str">
        <f>IF(OR(AND(G1549&gt;=$D$19,G1549&lt;=$E$19),AND(G1549&gt;=$F$19,G1549&lt;=$G$19),AND(G1549&gt;=$H$19,G1549&lt;=$I$19),AND(G1549&gt;=$J$19,G1549&lt;=$K$19),AND(G1549&gt;=$L$19,G1549&lt;=$M$19),AND(G1549&gt;=$N$19,G1549&lt;=$O$19),AND(G1549&gt;=$P$19,G1549&lt;=$Q$19),AND(G1549&gt;=$R$19,G1549&lt;=$S$19),AND(G1549&gt;=$T$19,G1549&lt;=$U$19)),IF(COUNTIF(I1185:I1548,"Plein traitement")=90,"Demi-traitement","Plein traitement"),IF(OR(AND(G1549&gt;=$D$8,G1549&lt;=$E$8),AND(G1549&gt;=$F$8,G1549&lt;=$G$8),AND(G1549&gt;=$H$8,G1549&lt;=$I$8),AND(G1549&gt;=$J$8,G1549&lt;=$K$8),AND(G1549&gt;=$L$8,G1549&lt;=$M$8),AND(G1549&gt;=$N$8,G1549&lt;=$O$8),AND(G1549&gt;=$P$8,G1549&lt;=$Q$8),AND(G1549&gt;=$R$8,G1549&lt;=$S$8),AND(G1549&gt;=$T$8,G1549&lt;=$U$8)),IF(COUNTIF($H$537:H1549,"CMO")&gt;90,"Demi-traitement","Plein traitement"),""))</f>
        <v/>
      </c>
    </row>
    <row r="1550" spans="7:9" x14ac:dyDescent="0.25">
      <c r="G1550" s="1">
        <v>44114</v>
      </c>
      <c r="H1550" t="str">
        <f t="shared" si="28"/>
        <v/>
      </c>
      <c r="I1550" s="2" t="str">
        <f>IF(OR(AND(G1550&gt;=$D$19,G1550&lt;=$E$19),AND(G1550&gt;=$F$19,G1550&lt;=$G$19),AND(G1550&gt;=$H$19,G1550&lt;=$I$19),AND(G1550&gt;=$J$19,G1550&lt;=$K$19),AND(G1550&gt;=$L$19,G1550&lt;=$M$19),AND(G1550&gt;=$N$19,G1550&lt;=$O$19),AND(G1550&gt;=$P$19,G1550&lt;=$Q$19),AND(G1550&gt;=$R$19,G1550&lt;=$S$19),AND(G1550&gt;=$T$19,G1550&lt;=$U$19)),IF(COUNTIF(I1186:I1549,"Plein traitement")=90,"Demi-traitement","Plein traitement"),IF(OR(AND(G1550&gt;=$D$8,G1550&lt;=$E$8),AND(G1550&gt;=$F$8,G1550&lt;=$G$8),AND(G1550&gt;=$H$8,G1550&lt;=$I$8),AND(G1550&gt;=$J$8,G1550&lt;=$K$8),AND(G1550&gt;=$L$8,G1550&lt;=$M$8),AND(G1550&gt;=$N$8,G1550&lt;=$O$8),AND(G1550&gt;=$P$8,G1550&lt;=$Q$8),AND(G1550&gt;=$R$8,G1550&lt;=$S$8),AND(G1550&gt;=$T$8,G1550&lt;=$U$8)),IF(COUNTIF($H$537:H1550,"CMO")&gt;90,"Demi-traitement","Plein traitement"),""))</f>
        <v/>
      </c>
    </row>
    <row r="1551" spans="7:9" x14ac:dyDescent="0.25">
      <c r="G1551" s="1">
        <v>44115</v>
      </c>
      <c r="H1551" t="str">
        <f t="shared" si="28"/>
        <v/>
      </c>
      <c r="I1551" s="2" t="str">
        <f>IF(OR(AND(G1551&gt;=$D$19,G1551&lt;=$E$19),AND(G1551&gt;=$F$19,G1551&lt;=$G$19),AND(G1551&gt;=$H$19,G1551&lt;=$I$19),AND(G1551&gt;=$J$19,G1551&lt;=$K$19),AND(G1551&gt;=$L$19,G1551&lt;=$M$19),AND(G1551&gt;=$N$19,G1551&lt;=$O$19),AND(G1551&gt;=$P$19,G1551&lt;=$Q$19),AND(G1551&gt;=$R$19,G1551&lt;=$S$19),AND(G1551&gt;=$T$19,G1551&lt;=$U$19)),IF(COUNTIF(I1187:I1550,"Plein traitement")=90,"Demi-traitement","Plein traitement"),IF(OR(AND(G1551&gt;=$D$8,G1551&lt;=$E$8),AND(G1551&gt;=$F$8,G1551&lt;=$G$8),AND(G1551&gt;=$H$8,G1551&lt;=$I$8),AND(G1551&gt;=$J$8,G1551&lt;=$K$8),AND(G1551&gt;=$L$8,G1551&lt;=$M$8),AND(G1551&gt;=$N$8,G1551&lt;=$O$8),AND(G1551&gt;=$P$8,G1551&lt;=$Q$8),AND(G1551&gt;=$R$8,G1551&lt;=$S$8),AND(G1551&gt;=$T$8,G1551&lt;=$U$8)),IF(COUNTIF($H$537:H1551,"CMO")&gt;90,"Demi-traitement","Plein traitement"),""))</f>
        <v/>
      </c>
    </row>
    <row r="1552" spans="7:9" x14ac:dyDescent="0.25">
      <c r="G1552" s="1">
        <v>44116</v>
      </c>
      <c r="H1552" t="str">
        <f t="shared" si="28"/>
        <v/>
      </c>
      <c r="I1552" s="2" t="str">
        <f>IF(OR(AND(G1552&gt;=$D$19,G1552&lt;=$E$19),AND(G1552&gt;=$F$19,G1552&lt;=$G$19),AND(G1552&gt;=$H$19,G1552&lt;=$I$19),AND(G1552&gt;=$J$19,G1552&lt;=$K$19),AND(G1552&gt;=$L$19,G1552&lt;=$M$19),AND(G1552&gt;=$N$19,G1552&lt;=$O$19),AND(G1552&gt;=$P$19,G1552&lt;=$Q$19),AND(G1552&gt;=$R$19,G1552&lt;=$S$19),AND(G1552&gt;=$T$19,G1552&lt;=$U$19)),IF(COUNTIF(I1188:I1551,"Plein traitement")=90,"Demi-traitement","Plein traitement"),IF(OR(AND(G1552&gt;=$D$8,G1552&lt;=$E$8),AND(G1552&gt;=$F$8,G1552&lt;=$G$8),AND(G1552&gt;=$H$8,G1552&lt;=$I$8),AND(G1552&gt;=$J$8,G1552&lt;=$K$8),AND(G1552&gt;=$L$8,G1552&lt;=$M$8),AND(G1552&gt;=$N$8,G1552&lt;=$O$8),AND(G1552&gt;=$P$8,G1552&lt;=$Q$8),AND(G1552&gt;=$R$8,G1552&lt;=$S$8),AND(G1552&gt;=$T$8,G1552&lt;=$U$8)),IF(COUNTIF($H$537:H1552,"CMO")&gt;90,"Demi-traitement","Plein traitement"),""))</f>
        <v/>
      </c>
    </row>
    <row r="1553" spans="7:9" x14ac:dyDescent="0.25">
      <c r="G1553" s="1">
        <v>44117</v>
      </c>
      <c r="H1553" t="str">
        <f t="shared" si="28"/>
        <v/>
      </c>
      <c r="I1553" s="2" t="str">
        <f>IF(OR(AND(G1553&gt;=$D$19,G1553&lt;=$E$19),AND(G1553&gt;=$F$19,G1553&lt;=$G$19),AND(G1553&gt;=$H$19,G1553&lt;=$I$19),AND(G1553&gt;=$J$19,G1553&lt;=$K$19),AND(G1553&gt;=$L$19,G1553&lt;=$M$19),AND(G1553&gt;=$N$19,G1553&lt;=$O$19),AND(G1553&gt;=$P$19,G1553&lt;=$Q$19),AND(G1553&gt;=$R$19,G1553&lt;=$S$19),AND(G1553&gt;=$T$19,G1553&lt;=$U$19)),IF(COUNTIF(I1189:I1552,"Plein traitement")=90,"Demi-traitement","Plein traitement"),IF(OR(AND(G1553&gt;=$D$8,G1553&lt;=$E$8),AND(G1553&gt;=$F$8,G1553&lt;=$G$8),AND(G1553&gt;=$H$8,G1553&lt;=$I$8),AND(G1553&gt;=$J$8,G1553&lt;=$K$8),AND(G1553&gt;=$L$8,G1553&lt;=$M$8),AND(G1553&gt;=$N$8,G1553&lt;=$O$8),AND(G1553&gt;=$P$8,G1553&lt;=$Q$8),AND(G1553&gt;=$R$8,G1553&lt;=$S$8),AND(G1553&gt;=$T$8,G1553&lt;=$U$8)),IF(COUNTIF($H$537:H1553,"CMO")&gt;90,"Demi-traitement","Plein traitement"),""))</f>
        <v/>
      </c>
    </row>
    <row r="1554" spans="7:9" x14ac:dyDescent="0.25">
      <c r="G1554" s="1">
        <v>44118</v>
      </c>
      <c r="H1554" t="str">
        <f t="shared" si="28"/>
        <v/>
      </c>
      <c r="I1554" s="2" t="str">
        <f>IF(OR(AND(G1554&gt;=$D$19,G1554&lt;=$E$19),AND(G1554&gt;=$F$19,G1554&lt;=$G$19),AND(G1554&gt;=$H$19,G1554&lt;=$I$19),AND(G1554&gt;=$J$19,G1554&lt;=$K$19),AND(G1554&gt;=$L$19,G1554&lt;=$M$19),AND(G1554&gt;=$N$19,G1554&lt;=$O$19),AND(G1554&gt;=$P$19,G1554&lt;=$Q$19),AND(G1554&gt;=$R$19,G1554&lt;=$S$19),AND(G1554&gt;=$T$19,G1554&lt;=$U$19)),IF(COUNTIF(I1190:I1553,"Plein traitement")=90,"Demi-traitement","Plein traitement"),IF(OR(AND(G1554&gt;=$D$8,G1554&lt;=$E$8),AND(G1554&gt;=$F$8,G1554&lt;=$G$8),AND(G1554&gt;=$H$8,G1554&lt;=$I$8),AND(G1554&gt;=$J$8,G1554&lt;=$K$8),AND(G1554&gt;=$L$8,G1554&lt;=$M$8),AND(G1554&gt;=$N$8,G1554&lt;=$O$8),AND(G1554&gt;=$P$8,G1554&lt;=$Q$8),AND(G1554&gt;=$R$8,G1554&lt;=$S$8),AND(G1554&gt;=$T$8,G1554&lt;=$U$8)),IF(COUNTIF($H$537:H1554,"CMO")&gt;90,"Demi-traitement","Plein traitement"),""))</f>
        <v/>
      </c>
    </row>
    <row r="1555" spans="7:9" x14ac:dyDescent="0.25">
      <c r="G1555" s="1">
        <v>44119</v>
      </c>
      <c r="H1555" t="str">
        <f t="shared" si="28"/>
        <v/>
      </c>
      <c r="I1555" s="2" t="str">
        <f>IF(OR(AND(G1555&gt;=$D$19,G1555&lt;=$E$19),AND(G1555&gt;=$F$19,G1555&lt;=$G$19),AND(G1555&gt;=$H$19,G1555&lt;=$I$19),AND(G1555&gt;=$J$19,G1555&lt;=$K$19),AND(G1555&gt;=$L$19,G1555&lt;=$M$19),AND(G1555&gt;=$N$19,G1555&lt;=$O$19),AND(G1555&gt;=$P$19,G1555&lt;=$Q$19),AND(G1555&gt;=$R$19,G1555&lt;=$S$19),AND(G1555&gt;=$T$19,G1555&lt;=$U$19)),IF(COUNTIF(I1191:I1554,"Plein traitement")=90,"Demi-traitement","Plein traitement"),IF(OR(AND(G1555&gt;=$D$8,G1555&lt;=$E$8),AND(G1555&gt;=$F$8,G1555&lt;=$G$8),AND(G1555&gt;=$H$8,G1555&lt;=$I$8),AND(G1555&gt;=$J$8,G1555&lt;=$K$8),AND(G1555&gt;=$L$8,G1555&lt;=$M$8),AND(G1555&gt;=$N$8,G1555&lt;=$O$8),AND(G1555&gt;=$P$8,G1555&lt;=$Q$8),AND(G1555&gt;=$R$8,G1555&lt;=$S$8),AND(G1555&gt;=$T$8,G1555&lt;=$U$8)),IF(COUNTIF($H$537:H1555,"CMO")&gt;90,"Demi-traitement","Plein traitement"),""))</f>
        <v/>
      </c>
    </row>
    <row r="1556" spans="7:9" x14ac:dyDescent="0.25">
      <c r="G1556" s="1">
        <v>44120</v>
      </c>
      <c r="H1556" t="str">
        <f t="shared" si="28"/>
        <v/>
      </c>
      <c r="I1556" s="2" t="str">
        <f>IF(OR(AND(G1556&gt;=$D$19,G1556&lt;=$E$19),AND(G1556&gt;=$F$19,G1556&lt;=$G$19),AND(G1556&gt;=$H$19,G1556&lt;=$I$19),AND(G1556&gt;=$J$19,G1556&lt;=$K$19),AND(G1556&gt;=$L$19,G1556&lt;=$M$19),AND(G1556&gt;=$N$19,G1556&lt;=$O$19),AND(G1556&gt;=$P$19,G1556&lt;=$Q$19),AND(G1556&gt;=$R$19,G1556&lt;=$S$19),AND(G1556&gt;=$T$19,G1556&lt;=$U$19)),IF(COUNTIF(I1192:I1555,"Plein traitement")=90,"Demi-traitement","Plein traitement"),IF(OR(AND(G1556&gt;=$D$8,G1556&lt;=$E$8),AND(G1556&gt;=$F$8,G1556&lt;=$G$8),AND(G1556&gt;=$H$8,G1556&lt;=$I$8),AND(G1556&gt;=$J$8,G1556&lt;=$K$8),AND(G1556&gt;=$L$8,G1556&lt;=$M$8),AND(G1556&gt;=$N$8,G1556&lt;=$O$8),AND(G1556&gt;=$P$8,G1556&lt;=$Q$8),AND(G1556&gt;=$R$8,G1556&lt;=$S$8),AND(G1556&gt;=$T$8,G1556&lt;=$U$8)),IF(COUNTIF($H$537:H1556,"CMO")&gt;90,"Demi-traitement","Plein traitement"),""))</f>
        <v/>
      </c>
    </row>
    <row r="1557" spans="7:9" x14ac:dyDescent="0.25">
      <c r="G1557" s="1">
        <v>44121</v>
      </c>
      <c r="H1557" t="str">
        <f t="shared" si="28"/>
        <v/>
      </c>
      <c r="I1557" s="2" t="str">
        <f>IF(OR(AND(G1557&gt;=$D$19,G1557&lt;=$E$19),AND(G1557&gt;=$F$19,G1557&lt;=$G$19),AND(G1557&gt;=$H$19,G1557&lt;=$I$19),AND(G1557&gt;=$J$19,G1557&lt;=$K$19),AND(G1557&gt;=$L$19,G1557&lt;=$M$19),AND(G1557&gt;=$N$19,G1557&lt;=$O$19),AND(G1557&gt;=$P$19,G1557&lt;=$Q$19),AND(G1557&gt;=$R$19,G1557&lt;=$S$19),AND(G1557&gt;=$T$19,G1557&lt;=$U$19)),IF(COUNTIF(I1193:I1556,"Plein traitement")=90,"Demi-traitement","Plein traitement"),IF(OR(AND(G1557&gt;=$D$8,G1557&lt;=$E$8),AND(G1557&gt;=$F$8,G1557&lt;=$G$8),AND(G1557&gt;=$H$8,G1557&lt;=$I$8),AND(G1557&gt;=$J$8,G1557&lt;=$K$8),AND(G1557&gt;=$L$8,G1557&lt;=$M$8),AND(G1557&gt;=$N$8,G1557&lt;=$O$8),AND(G1557&gt;=$P$8,G1557&lt;=$Q$8),AND(G1557&gt;=$R$8,G1557&lt;=$S$8),AND(G1557&gt;=$T$8,G1557&lt;=$U$8)),IF(COUNTIF($H$537:H1557,"CMO")&gt;90,"Demi-traitement","Plein traitement"),""))</f>
        <v/>
      </c>
    </row>
    <row r="1558" spans="7:9" x14ac:dyDescent="0.25">
      <c r="G1558" s="1">
        <v>44122</v>
      </c>
      <c r="H1558" t="str">
        <f t="shared" si="28"/>
        <v/>
      </c>
      <c r="I1558" s="2" t="str">
        <f>IF(OR(AND(G1558&gt;=$D$19,G1558&lt;=$E$19),AND(G1558&gt;=$F$19,G1558&lt;=$G$19),AND(G1558&gt;=$H$19,G1558&lt;=$I$19),AND(G1558&gt;=$J$19,G1558&lt;=$K$19),AND(G1558&gt;=$L$19,G1558&lt;=$M$19),AND(G1558&gt;=$N$19,G1558&lt;=$O$19),AND(G1558&gt;=$P$19,G1558&lt;=$Q$19),AND(G1558&gt;=$R$19,G1558&lt;=$S$19),AND(G1558&gt;=$T$19,G1558&lt;=$U$19)),IF(COUNTIF(I1194:I1557,"Plein traitement")=90,"Demi-traitement","Plein traitement"),IF(OR(AND(G1558&gt;=$D$8,G1558&lt;=$E$8),AND(G1558&gt;=$F$8,G1558&lt;=$G$8),AND(G1558&gt;=$H$8,G1558&lt;=$I$8),AND(G1558&gt;=$J$8,G1558&lt;=$K$8),AND(G1558&gt;=$L$8,G1558&lt;=$M$8),AND(G1558&gt;=$N$8,G1558&lt;=$O$8),AND(G1558&gt;=$P$8,G1558&lt;=$Q$8),AND(G1558&gt;=$R$8,G1558&lt;=$S$8),AND(G1558&gt;=$T$8,G1558&lt;=$U$8)),IF(COUNTIF($H$537:H1558,"CMO")&gt;90,"Demi-traitement","Plein traitement"),""))</f>
        <v/>
      </c>
    </row>
    <row r="1559" spans="7:9" x14ac:dyDescent="0.25">
      <c r="G1559" s="1">
        <v>44123</v>
      </c>
      <c r="H1559" t="str">
        <f t="shared" si="28"/>
        <v/>
      </c>
      <c r="I1559" s="2" t="str">
        <f>IF(OR(AND(G1559&gt;=$D$19,G1559&lt;=$E$19),AND(G1559&gt;=$F$19,G1559&lt;=$G$19),AND(G1559&gt;=$H$19,G1559&lt;=$I$19),AND(G1559&gt;=$J$19,G1559&lt;=$K$19),AND(G1559&gt;=$L$19,G1559&lt;=$M$19),AND(G1559&gt;=$N$19,G1559&lt;=$O$19),AND(G1559&gt;=$P$19,G1559&lt;=$Q$19),AND(G1559&gt;=$R$19,G1559&lt;=$S$19),AND(G1559&gt;=$T$19,G1559&lt;=$U$19)),IF(COUNTIF(I1195:I1558,"Plein traitement")=90,"Demi-traitement","Plein traitement"),IF(OR(AND(G1559&gt;=$D$8,G1559&lt;=$E$8),AND(G1559&gt;=$F$8,G1559&lt;=$G$8),AND(G1559&gt;=$H$8,G1559&lt;=$I$8),AND(G1559&gt;=$J$8,G1559&lt;=$K$8),AND(G1559&gt;=$L$8,G1559&lt;=$M$8),AND(G1559&gt;=$N$8,G1559&lt;=$O$8),AND(G1559&gt;=$P$8,G1559&lt;=$Q$8),AND(G1559&gt;=$R$8,G1559&lt;=$S$8),AND(G1559&gt;=$T$8,G1559&lt;=$U$8)),IF(COUNTIF($H$537:H1559,"CMO")&gt;90,"Demi-traitement","Plein traitement"),""))</f>
        <v/>
      </c>
    </row>
    <row r="1560" spans="7:9" x14ac:dyDescent="0.25">
      <c r="G1560" s="1">
        <v>44124</v>
      </c>
      <c r="H1560" t="str">
        <f t="shared" si="28"/>
        <v/>
      </c>
      <c r="I1560" s="2" t="str">
        <f>IF(OR(AND(G1560&gt;=$D$19,G1560&lt;=$E$19),AND(G1560&gt;=$F$19,G1560&lt;=$G$19),AND(G1560&gt;=$H$19,G1560&lt;=$I$19),AND(G1560&gt;=$J$19,G1560&lt;=$K$19),AND(G1560&gt;=$L$19,G1560&lt;=$M$19),AND(G1560&gt;=$N$19,G1560&lt;=$O$19),AND(G1560&gt;=$P$19,G1560&lt;=$Q$19),AND(G1560&gt;=$R$19,G1560&lt;=$S$19),AND(G1560&gt;=$T$19,G1560&lt;=$U$19)),IF(COUNTIF(I1196:I1559,"Plein traitement")=90,"Demi-traitement","Plein traitement"),IF(OR(AND(G1560&gt;=$D$8,G1560&lt;=$E$8),AND(G1560&gt;=$F$8,G1560&lt;=$G$8),AND(G1560&gt;=$H$8,G1560&lt;=$I$8),AND(G1560&gt;=$J$8,G1560&lt;=$K$8),AND(G1560&gt;=$L$8,G1560&lt;=$M$8),AND(G1560&gt;=$N$8,G1560&lt;=$O$8),AND(G1560&gt;=$P$8,G1560&lt;=$Q$8),AND(G1560&gt;=$R$8,G1560&lt;=$S$8),AND(G1560&gt;=$T$8,G1560&lt;=$U$8)),IF(COUNTIF($H$537:H1560,"CMO")&gt;90,"Demi-traitement","Plein traitement"),""))</f>
        <v/>
      </c>
    </row>
    <row r="1561" spans="7:9" x14ac:dyDescent="0.25">
      <c r="G1561" s="1">
        <v>44125</v>
      </c>
      <c r="H1561" t="str">
        <f t="shared" si="28"/>
        <v/>
      </c>
      <c r="I1561" s="2" t="str">
        <f>IF(OR(AND(G1561&gt;=$D$19,G1561&lt;=$E$19),AND(G1561&gt;=$F$19,G1561&lt;=$G$19),AND(G1561&gt;=$H$19,G1561&lt;=$I$19),AND(G1561&gt;=$J$19,G1561&lt;=$K$19),AND(G1561&gt;=$L$19,G1561&lt;=$M$19),AND(G1561&gt;=$N$19,G1561&lt;=$O$19),AND(G1561&gt;=$P$19,G1561&lt;=$Q$19),AND(G1561&gt;=$R$19,G1561&lt;=$S$19),AND(G1561&gt;=$T$19,G1561&lt;=$U$19)),IF(COUNTIF(I1197:I1560,"Plein traitement")=90,"Demi-traitement","Plein traitement"),IF(OR(AND(G1561&gt;=$D$8,G1561&lt;=$E$8),AND(G1561&gt;=$F$8,G1561&lt;=$G$8),AND(G1561&gt;=$H$8,G1561&lt;=$I$8),AND(G1561&gt;=$J$8,G1561&lt;=$K$8),AND(G1561&gt;=$L$8,G1561&lt;=$M$8),AND(G1561&gt;=$N$8,G1561&lt;=$O$8),AND(G1561&gt;=$P$8,G1561&lt;=$Q$8),AND(G1561&gt;=$R$8,G1561&lt;=$S$8),AND(G1561&gt;=$T$8,G1561&lt;=$U$8)),IF(COUNTIF($H$537:H1561,"CMO")&gt;90,"Demi-traitement","Plein traitement"),""))</f>
        <v/>
      </c>
    </row>
    <row r="1562" spans="7:9" x14ac:dyDescent="0.25">
      <c r="G1562" s="1">
        <v>44126</v>
      </c>
      <c r="H1562" t="str">
        <f t="shared" si="28"/>
        <v/>
      </c>
      <c r="I1562" s="2" t="str">
        <f>IF(OR(AND(G1562&gt;=$D$19,G1562&lt;=$E$19),AND(G1562&gt;=$F$19,G1562&lt;=$G$19),AND(G1562&gt;=$H$19,G1562&lt;=$I$19),AND(G1562&gt;=$J$19,G1562&lt;=$K$19),AND(G1562&gt;=$L$19,G1562&lt;=$M$19),AND(G1562&gt;=$N$19,G1562&lt;=$O$19),AND(G1562&gt;=$P$19,G1562&lt;=$Q$19),AND(G1562&gt;=$R$19,G1562&lt;=$S$19),AND(G1562&gt;=$T$19,G1562&lt;=$U$19)),IF(COUNTIF(I1198:I1561,"Plein traitement")=90,"Demi-traitement","Plein traitement"),IF(OR(AND(G1562&gt;=$D$8,G1562&lt;=$E$8),AND(G1562&gt;=$F$8,G1562&lt;=$G$8),AND(G1562&gt;=$H$8,G1562&lt;=$I$8),AND(G1562&gt;=$J$8,G1562&lt;=$K$8),AND(G1562&gt;=$L$8,G1562&lt;=$M$8),AND(G1562&gt;=$N$8,G1562&lt;=$O$8),AND(G1562&gt;=$P$8,G1562&lt;=$Q$8),AND(G1562&gt;=$R$8,G1562&lt;=$S$8),AND(G1562&gt;=$T$8,G1562&lt;=$U$8)),IF(COUNTIF($H$537:H1562,"CMO")&gt;90,"Demi-traitement","Plein traitement"),""))</f>
        <v/>
      </c>
    </row>
    <row r="1563" spans="7:9" x14ac:dyDescent="0.25">
      <c r="G1563" s="1">
        <v>44127</v>
      </c>
      <c r="H1563" t="str">
        <f t="shared" si="28"/>
        <v/>
      </c>
      <c r="I1563" s="2" t="str">
        <f>IF(OR(AND(G1563&gt;=$D$19,G1563&lt;=$E$19),AND(G1563&gt;=$F$19,G1563&lt;=$G$19),AND(G1563&gt;=$H$19,G1563&lt;=$I$19),AND(G1563&gt;=$J$19,G1563&lt;=$K$19),AND(G1563&gt;=$L$19,G1563&lt;=$M$19),AND(G1563&gt;=$N$19,G1563&lt;=$O$19),AND(G1563&gt;=$P$19,G1563&lt;=$Q$19),AND(G1563&gt;=$R$19,G1563&lt;=$S$19),AND(G1563&gt;=$T$19,G1563&lt;=$U$19)),IF(COUNTIF(I1199:I1562,"Plein traitement")=90,"Demi-traitement","Plein traitement"),IF(OR(AND(G1563&gt;=$D$8,G1563&lt;=$E$8),AND(G1563&gt;=$F$8,G1563&lt;=$G$8),AND(G1563&gt;=$H$8,G1563&lt;=$I$8),AND(G1563&gt;=$J$8,G1563&lt;=$K$8),AND(G1563&gt;=$L$8,G1563&lt;=$M$8),AND(G1563&gt;=$N$8,G1563&lt;=$O$8),AND(G1563&gt;=$P$8,G1563&lt;=$Q$8),AND(G1563&gt;=$R$8,G1563&lt;=$S$8),AND(G1563&gt;=$T$8,G1563&lt;=$U$8)),IF(COUNTIF($H$537:H1563,"CMO")&gt;90,"Demi-traitement","Plein traitement"),""))</f>
        <v/>
      </c>
    </row>
    <row r="1564" spans="7:9" x14ac:dyDescent="0.25">
      <c r="G1564" s="1">
        <v>44128</v>
      </c>
      <c r="H1564" t="str">
        <f t="shared" si="28"/>
        <v/>
      </c>
      <c r="I1564" s="2" t="str">
        <f>IF(OR(AND(G1564&gt;=$D$19,G1564&lt;=$E$19),AND(G1564&gt;=$F$19,G1564&lt;=$G$19),AND(G1564&gt;=$H$19,G1564&lt;=$I$19),AND(G1564&gt;=$J$19,G1564&lt;=$K$19),AND(G1564&gt;=$L$19,G1564&lt;=$M$19),AND(G1564&gt;=$N$19,G1564&lt;=$O$19),AND(G1564&gt;=$P$19,G1564&lt;=$Q$19),AND(G1564&gt;=$R$19,G1564&lt;=$S$19),AND(G1564&gt;=$T$19,G1564&lt;=$U$19)),IF(COUNTIF(I1200:I1563,"Plein traitement")=90,"Demi-traitement","Plein traitement"),IF(OR(AND(G1564&gt;=$D$8,G1564&lt;=$E$8),AND(G1564&gt;=$F$8,G1564&lt;=$G$8),AND(G1564&gt;=$H$8,G1564&lt;=$I$8),AND(G1564&gt;=$J$8,G1564&lt;=$K$8),AND(G1564&gt;=$L$8,G1564&lt;=$M$8),AND(G1564&gt;=$N$8,G1564&lt;=$O$8),AND(G1564&gt;=$P$8,G1564&lt;=$Q$8),AND(G1564&gt;=$R$8,G1564&lt;=$S$8),AND(G1564&gt;=$T$8,G1564&lt;=$U$8)),IF(COUNTIF($H$537:H1564,"CMO")&gt;90,"Demi-traitement","Plein traitement"),""))</f>
        <v/>
      </c>
    </row>
    <row r="1565" spans="7:9" x14ac:dyDescent="0.25">
      <c r="G1565" s="1">
        <v>44129</v>
      </c>
      <c r="H1565" t="str">
        <f t="shared" si="28"/>
        <v/>
      </c>
      <c r="I1565" s="2" t="str">
        <f>IF(OR(AND(G1565&gt;=$D$19,G1565&lt;=$E$19),AND(G1565&gt;=$F$19,G1565&lt;=$G$19),AND(G1565&gt;=$H$19,G1565&lt;=$I$19),AND(G1565&gt;=$J$19,G1565&lt;=$K$19),AND(G1565&gt;=$L$19,G1565&lt;=$M$19),AND(G1565&gt;=$N$19,G1565&lt;=$O$19),AND(G1565&gt;=$P$19,G1565&lt;=$Q$19),AND(G1565&gt;=$R$19,G1565&lt;=$S$19),AND(G1565&gt;=$T$19,G1565&lt;=$U$19)),IF(COUNTIF(I1201:I1564,"Plein traitement")=90,"Demi-traitement","Plein traitement"),IF(OR(AND(G1565&gt;=$D$8,G1565&lt;=$E$8),AND(G1565&gt;=$F$8,G1565&lt;=$G$8),AND(G1565&gt;=$H$8,G1565&lt;=$I$8),AND(G1565&gt;=$J$8,G1565&lt;=$K$8),AND(G1565&gt;=$L$8,G1565&lt;=$M$8),AND(G1565&gt;=$N$8,G1565&lt;=$O$8),AND(G1565&gt;=$P$8,G1565&lt;=$Q$8),AND(G1565&gt;=$R$8,G1565&lt;=$S$8),AND(G1565&gt;=$T$8,G1565&lt;=$U$8)),IF(COUNTIF($H$537:H1565,"CMO")&gt;90,"Demi-traitement","Plein traitement"),""))</f>
        <v/>
      </c>
    </row>
    <row r="1566" spans="7:9" x14ac:dyDescent="0.25">
      <c r="G1566" s="1">
        <v>44130</v>
      </c>
      <c r="H1566" t="str">
        <f t="shared" si="28"/>
        <v/>
      </c>
      <c r="I1566" s="2" t="str">
        <f>IF(OR(AND(G1566&gt;=$D$19,G1566&lt;=$E$19),AND(G1566&gt;=$F$19,G1566&lt;=$G$19),AND(G1566&gt;=$H$19,G1566&lt;=$I$19),AND(G1566&gt;=$J$19,G1566&lt;=$K$19),AND(G1566&gt;=$L$19,G1566&lt;=$M$19),AND(G1566&gt;=$N$19,G1566&lt;=$O$19),AND(G1566&gt;=$P$19,G1566&lt;=$Q$19),AND(G1566&gt;=$R$19,G1566&lt;=$S$19),AND(G1566&gt;=$T$19,G1566&lt;=$U$19)),IF(COUNTIF(I1202:I1565,"Plein traitement")=90,"Demi-traitement","Plein traitement"),IF(OR(AND(G1566&gt;=$D$8,G1566&lt;=$E$8),AND(G1566&gt;=$F$8,G1566&lt;=$G$8),AND(G1566&gt;=$H$8,G1566&lt;=$I$8),AND(G1566&gt;=$J$8,G1566&lt;=$K$8),AND(G1566&gt;=$L$8,G1566&lt;=$M$8),AND(G1566&gt;=$N$8,G1566&lt;=$O$8),AND(G1566&gt;=$P$8,G1566&lt;=$Q$8),AND(G1566&gt;=$R$8,G1566&lt;=$S$8),AND(G1566&gt;=$T$8,G1566&lt;=$U$8)),IF(COUNTIF($H$537:H1566,"CMO")&gt;90,"Demi-traitement","Plein traitement"),""))</f>
        <v/>
      </c>
    </row>
    <row r="1567" spans="7:9" x14ac:dyDescent="0.25">
      <c r="G1567" s="1">
        <v>44131</v>
      </c>
      <c r="H1567" t="str">
        <f t="shared" si="28"/>
        <v/>
      </c>
      <c r="I1567" s="2" t="str">
        <f>IF(OR(AND(G1567&gt;=$D$19,G1567&lt;=$E$19),AND(G1567&gt;=$F$19,G1567&lt;=$G$19),AND(G1567&gt;=$H$19,G1567&lt;=$I$19),AND(G1567&gt;=$J$19,G1567&lt;=$K$19),AND(G1567&gt;=$L$19,G1567&lt;=$M$19),AND(G1567&gt;=$N$19,G1567&lt;=$O$19),AND(G1567&gt;=$P$19,G1567&lt;=$Q$19),AND(G1567&gt;=$R$19,G1567&lt;=$S$19),AND(G1567&gt;=$T$19,G1567&lt;=$U$19)),IF(COUNTIF(I1203:I1566,"Plein traitement")=90,"Demi-traitement","Plein traitement"),IF(OR(AND(G1567&gt;=$D$8,G1567&lt;=$E$8),AND(G1567&gt;=$F$8,G1567&lt;=$G$8),AND(G1567&gt;=$H$8,G1567&lt;=$I$8),AND(G1567&gt;=$J$8,G1567&lt;=$K$8),AND(G1567&gt;=$L$8,G1567&lt;=$M$8),AND(G1567&gt;=$N$8,G1567&lt;=$O$8),AND(G1567&gt;=$P$8,G1567&lt;=$Q$8),AND(G1567&gt;=$R$8,G1567&lt;=$S$8),AND(G1567&gt;=$T$8,G1567&lt;=$U$8)),IF(COUNTIF($H$537:H1567,"CMO")&gt;90,"Demi-traitement","Plein traitement"),""))</f>
        <v/>
      </c>
    </row>
    <row r="1568" spans="7:9" x14ac:dyDescent="0.25">
      <c r="G1568" s="1">
        <v>44132</v>
      </c>
      <c r="H1568" t="str">
        <f t="shared" si="28"/>
        <v/>
      </c>
      <c r="I1568" s="2" t="str">
        <f>IF(OR(AND(G1568&gt;=$D$19,G1568&lt;=$E$19),AND(G1568&gt;=$F$19,G1568&lt;=$G$19),AND(G1568&gt;=$H$19,G1568&lt;=$I$19),AND(G1568&gt;=$J$19,G1568&lt;=$K$19),AND(G1568&gt;=$L$19,G1568&lt;=$M$19),AND(G1568&gt;=$N$19,G1568&lt;=$O$19),AND(G1568&gt;=$P$19,G1568&lt;=$Q$19),AND(G1568&gt;=$R$19,G1568&lt;=$S$19),AND(G1568&gt;=$T$19,G1568&lt;=$U$19)),IF(COUNTIF(I1204:I1567,"Plein traitement")=90,"Demi-traitement","Plein traitement"),IF(OR(AND(G1568&gt;=$D$8,G1568&lt;=$E$8),AND(G1568&gt;=$F$8,G1568&lt;=$G$8),AND(G1568&gt;=$H$8,G1568&lt;=$I$8),AND(G1568&gt;=$J$8,G1568&lt;=$K$8),AND(G1568&gt;=$L$8,G1568&lt;=$M$8),AND(G1568&gt;=$N$8,G1568&lt;=$O$8),AND(G1568&gt;=$P$8,G1568&lt;=$Q$8),AND(G1568&gt;=$R$8,G1568&lt;=$S$8),AND(G1568&gt;=$T$8,G1568&lt;=$U$8)),IF(COUNTIF($H$537:H1568,"CMO")&gt;90,"Demi-traitement","Plein traitement"),""))</f>
        <v/>
      </c>
    </row>
    <row r="1569" spans="7:9" x14ac:dyDescent="0.25">
      <c r="G1569" s="1">
        <v>44133</v>
      </c>
      <c r="H1569" t="str">
        <f t="shared" si="28"/>
        <v/>
      </c>
      <c r="I1569" s="2" t="str">
        <f>IF(OR(AND(G1569&gt;=$D$19,G1569&lt;=$E$19),AND(G1569&gt;=$F$19,G1569&lt;=$G$19),AND(G1569&gt;=$H$19,G1569&lt;=$I$19),AND(G1569&gt;=$J$19,G1569&lt;=$K$19),AND(G1569&gt;=$L$19,G1569&lt;=$M$19),AND(G1569&gt;=$N$19,G1569&lt;=$O$19),AND(G1569&gt;=$P$19,G1569&lt;=$Q$19),AND(G1569&gt;=$R$19,G1569&lt;=$S$19),AND(G1569&gt;=$T$19,G1569&lt;=$U$19)),IF(COUNTIF(I1205:I1568,"Plein traitement")=90,"Demi-traitement","Plein traitement"),IF(OR(AND(G1569&gt;=$D$8,G1569&lt;=$E$8),AND(G1569&gt;=$F$8,G1569&lt;=$G$8),AND(G1569&gt;=$H$8,G1569&lt;=$I$8),AND(G1569&gt;=$J$8,G1569&lt;=$K$8),AND(G1569&gt;=$L$8,G1569&lt;=$M$8),AND(G1569&gt;=$N$8,G1569&lt;=$O$8),AND(G1569&gt;=$P$8,G1569&lt;=$Q$8),AND(G1569&gt;=$R$8,G1569&lt;=$S$8),AND(G1569&gt;=$T$8,G1569&lt;=$U$8)),IF(COUNTIF($H$537:H1569,"CMO")&gt;90,"Demi-traitement","Plein traitement"),""))</f>
        <v/>
      </c>
    </row>
    <row r="1570" spans="7:9" x14ac:dyDescent="0.25">
      <c r="G1570" s="1">
        <v>44134</v>
      </c>
      <c r="H1570" t="str">
        <f t="shared" si="28"/>
        <v/>
      </c>
      <c r="I1570" s="2" t="str">
        <f>IF(OR(AND(G1570&gt;=$D$19,G1570&lt;=$E$19),AND(G1570&gt;=$F$19,G1570&lt;=$G$19),AND(G1570&gt;=$H$19,G1570&lt;=$I$19),AND(G1570&gt;=$J$19,G1570&lt;=$K$19),AND(G1570&gt;=$L$19,G1570&lt;=$M$19),AND(G1570&gt;=$N$19,G1570&lt;=$O$19),AND(G1570&gt;=$P$19,G1570&lt;=$Q$19),AND(G1570&gt;=$R$19,G1570&lt;=$S$19),AND(G1570&gt;=$T$19,G1570&lt;=$U$19)),IF(COUNTIF(I1206:I1569,"Plein traitement")=90,"Demi-traitement","Plein traitement"),IF(OR(AND(G1570&gt;=$D$8,G1570&lt;=$E$8),AND(G1570&gt;=$F$8,G1570&lt;=$G$8),AND(G1570&gt;=$H$8,G1570&lt;=$I$8),AND(G1570&gt;=$J$8,G1570&lt;=$K$8),AND(G1570&gt;=$L$8,G1570&lt;=$M$8),AND(G1570&gt;=$N$8,G1570&lt;=$O$8),AND(G1570&gt;=$P$8,G1570&lt;=$Q$8),AND(G1570&gt;=$R$8,G1570&lt;=$S$8),AND(G1570&gt;=$T$8,G1570&lt;=$U$8)),IF(COUNTIF($H$537:H1570,"CMO")&gt;90,"Demi-traitement","Plein traitement"),""))</f>
        <v/>
      </c>
    </row>
    <row r="1571" spans="7:9" x14ac:dyDescent="0.25">
      <c r="G1571" s="1">
        <v>44135</v>
      </c>
      <c r="H1571" t="str">
        <f t="shared" si="28"/>
        <v/>
      </c>
      <c r="I1571" s="2" t="str">
        <f>IF(OR(AND(G1571&gt;=$D$19,G1571&lt;=$E$19),AND(G1571&gt;=$F$19,G1571&lt;=$G$19),AND(G1571&gt;=$H$19,G1571&lt;=$I$19),AND(G1571&gt;=$J$19,G1571&lt;=$K$19),AND(G1571&gt;=$L$19,G1571&lt;=$M$19),AND(G1571&gt;=$N$19,G1571&lt;=$O$19),AND(G1571&gt;=$P$19,G1571&lt;=$Q$19),AND(G1571&gt;=$R$19,G1571&lt;=$S$19),AND(G1571&gt;=$T$19,G1571&lt;=$U$19)),IF(COUNTIF(I1207:I1570,"Plein traitement")=90,"Demi-traitement","Plein traitement"),IF(OR(AND(G1571&gt;=$D$8,G1571&lt;=$E$8),AND(G1571&gt;=$F$8,G1571&lt;=$G$8),AND(G1571&gt;=$H$8,G1571&lt;=$I$8),AND(G1571&gt;=$J$8,G1571&lt;=$K$8),AND(G1571&gt;=$L$8,G1571&lt;=$M$8),AND(G1571&gt;=$N$8,G1571&lt;=$O$8),AND(G1571&gt;=$P$8,G1571&lt;=$Q$8),AND(G1571&gt;=$R$8,G1571&lt;=$S$8),AND(G1571&gt;=$T$8,G1571&lt;=$U$8)),IF(COUNTIF($H$537:H1571,"CMO")&gt;90,"Demi-traitement","Plein traitement"),""))</f>
        <v/>
      </c>
    </row>
    <row r="1572" spans="7:9" x14ac:dyDescent="0.25">
      <c r="G1572" s="1">
        <v>44136</v>
      </c>
      <c r="H1572" t="str">
        <f t="shared" si="28"/>
        <v/>
      </c>
      <c r="I1572" s="2" t="str">
        <f>IF(OR(AND(G1572&gt;=$D$19,G1572&lt;=$E$19),AND(G1572&gt;=$F$19,G1572&lt;=$G$19),AND(G1572&gt;=$H$19,G1572&lt;=$I$19),AND(G1572&gt;=$J$19,G1572&lt;=$K$19),AND(G1572&gt;=$L$19,G1572&lt;=$M$19),AND(G1572&gt;=$N$19,G1572&lt;=$O$19),AND(G1572&gt;=$P$19,G1572&lt;=$Q$19),AND(G1572&gt;=$R$19,G1572&lt;=$S$19),AND(G1572&gt;=$T$19,G1572&lt;=$U$19)),IF(COUNTIF(I1208:I1571,"Plein traitement")=90,"Demi-traitement","Plein traitement"),IF(OR(AND(G1572&gt;=$D$8,G1572&lt;=$E$8),AND(G1572&gt;=$F$8,G1572&lt;=$G$8),AND(G1572&gt;=$H$8,G1572&lt;=$I$8),AND(G1572&gt;=$J$8,G1572&lt;=$K$8),AND(G1572&gt;=$L$8,G1572&lt;=$M$8),AND(G1572&gt;=$N$8,G1572&lt;=$O$8),AND(G1572&gt;=$P$8,G1572&lt;=$Q$8),AND(G1572&gt;=$R$8,G1572&lt;=$S$8),AND(G1572&gt;=$T$8,G1572&lt;=$U$8)),IF(COUNTIF($H$537:H1572,"CMO")&gt;90,"Demi-traitement","Plein traitement"),""))</f>
        <v/>
      </c>
    </row>
    <row r="1573" spans="7:9" x14ac:dyDescent="0.25">
      <c r="G1573" s="1">
        <v>44137</v>
      </c>
      <c r="H1573" t="str">
        <f t="shared" si="28"/>
        <v/>
      </c>
      <c r="I1573" s="2" t="str">
        <f>IF(OR(AND(G1573&gt;=$D$19,G1573&lt;=$E$19),AND(G1573&gt;=$F$19,G1573&lt;=$G$19),AND(G1573&gt;=$H$19,G1573&lt;=$I$19),AND(G1573&gt;=$J$19,G1573&lt;=$K$19),AND(G1573&gt;=$L$19,G1573&lt;=$M$19),AND(G1573&gt;=$N$19,G1573&lt;=$O$19),AND(G1573&gt;=$P$19,G1573&lt;=$Q$19),AND(G1573&gt;=$R$19,G1573&lt;=$S$19),AND(G1573&gt;=$T$19,G1573&lt;=$U$19)),IF(COUNTIF(I1209:I1572,"Plein traitement")=90,"Demi-traitement","Plein traitement"),IF(OR(AND(G1573&gt;=$D$8,G1573&lt;=$E$8),AND(G1573&gt;=$F$8,G1573&lt;=$G$8),AND(G1573&gt;=$H$8,G1573&lt;=$I$8),AND(G1573&gt;=$J$8,G1573&lt;=$K$8),AND(G1573&gt;=$L$8,G1573&lt;=$M$8),AND(G1573&gt;=$N$8,G1573&lt;=$O$8),AND(G1573&gt;=$P$8,G1573&lt;=$Q$8),AND(G1573&gt;=$R$8,G1573&lt;=$S$8),AND(G1573&gt;=$T$8,G1573&lt;=$U$8)),IF(COUNTIF($H$537:H1573,"CMO")&gt;90,"Demi-traitement","Plein traitement"),""))</f>
        <v/>
      </c>
    </row>
    <row r="1574" spans="7:9" x14ac:dyDescent="0.25">
      <c r="G1574" s="1">
        <v>44138</v>
      </c>
      <c r="H1574" t="str">
        <f t="shared" si="28"/>
        <v/>
      </c>
      <c r="I1574" s="2" t="str">
        <f>IF(OR(AND(G1574&gt;=$D$19,G1574&lt;=$E$19),AND(G1574&gt;=$F$19,G1574&lt;=$G$19),AND(G1574&gt;=$H$19,G1574&lt;=$I$19),AND(G1574&gt;=$J$19,G1574&lt;=$K$19),AND(G1574&gt;=$L$19,G1574&lt;=$M$19),AND(G1574&gt;=$N$19,G1574&lt;=$O$19),AND(G1574&gt;=$P$19,G1574&lt;=$Q$19),AND(G1574&gt;=$R$19,G1574&lt;=$S$19),AND(G1574&gt;=$T$19,G1574&lt;=$U$19)),IF(COUNTIF(I1210:I1573,"Plein traitement")=90,"Demi-traitement","Plein traitement"),IF(OR(AND(G1574&gt;=$D$8,G1574&lt;=$E$8),AND(G1574&gt;=$F$8,G1574&lt;=$G$8),AND(G1574&gt;=$H$8,G1574&lt;=$I$8),AND(G1574&gt;=$J$8,G1574&lt;=$K$8),AND(G1574&gt;=$L$8,G1574&lt;=$M$8),AND(G1574&gt;=$N$8,G1574&lt;=$O$8),AND(G1574&gt;=$P$8,G1574&lt;=$Q$8),AND(G1574&gt;=$R$8,G1574&lt;=$S$8),AND(G1574&gt;=$T$8,G1574&lt;=$U$8)),IF(COUNTIF($H$537:H1574,"CMO")&gt;90,"Demi-traitement","Plein traitement"),""))</f>
        <v/>
      </c>
    </row>
    <row r="1575" spans="7:9" x14ac:dyDescent="0.25">
      <c r="G1575" s="1">
        <v>44139</v>
      </c>
      <c r="H1575" t="str">
        <f t="shared" si="28"/>
        <v/>
      </c>
      <c r="I1575" s="2" t="str">
        <f>IF(OR(AND(G1575&gt;=$D$19,G1575&lt;=$E$19),AND(G1575&gt;=$F$19,G1575&lt;=$G$19),AND(G1575&gt;=$H$19,G1575&lt;=$I$19),AND(G1575&gt;=$J$19,G1575&lt;=$K$19),AND(G1575&gt;=$L$19,G1575&lt;=$M$19),AND(G1575&gt;=$N$19,G1575&lt;=$O$19),AND(G1575&gt;=$P$19,G1575&lt;=$Q$19),AND(G1575&gt;=$R$19,G1575&lt;=$S$19),AND(G1575&gt;=$T$19,G1575&lt;=$U$19)),IF(COUNTIF(I1211:I1574,"Plein traitement")=90,"Demi-traitement","Plein traitement"),IF(OR(AND(G1575&gt;=$D$8,G1575&lt;=$E$8),AND(G1575&gt;=$F$8,G1575&lt;=$G$8),AND(G1575&gt;=$H$8,G1575&lt;=$I$8),AND(G1575&gt;=$J$8,G1575&lt;=$K$8),AND(G1575&gt;=$L$8,G1575&lt;=$M$8),AND(G1575&gt;=$N$8,G1575&lt;=$O$8),AND(G1575&gt;=$P$8,G1575&lt;=$Q$8),AND(G1575&gt;=$R$8,G1575&lt;=$S$8),AND(G1575&gt;=$T$8,G1575&lt;=$U$8)),IF(COUNTIF($H$537:H1575,"CMO")&gt;90,"Demi-traitement","Plein traitement"),""))</f>
        <v/>
      </c>
    </row>
    <row r="1576" spans="7:9" x14ac:dyDescent="0.25">
      <c r="G1576" s="1">
        <v>44140</v>
      </c>
      <c r="H1576" t="str">
        <f t="shared" si="28"/>
        <v/>
      </c>
      <c r="I1576" s="2" t="str">
        <f>IF(OR(AND(G1576&gt;=$D$19,G1576&lt;=$E$19),AND(G1576&gt;=$F$19,G1576&lt;=$G$19),AND(G1576&gt;=$H$19,G1576&lt;=$I$19),AND(G1576&gt;=$J$19,G1576&lt;=$K$19),AND(G1576&gt;=$L$19,G1576&lt;=$M$19),AND(G1576&gt;=$N$19,G1576&lt;=$O$19),AND(G1576&gt;=$P$19,G1576&lt;=$Q$19),AND(G1576&gt;=$R$19,G1576&lt;=$S$19),AND(G1576&gt;=$T$19,G1576&lt;=$U$19)),IF(COUNTIF(I1212:I1575,"Plein traitement")=90,"Demi-traitement","Plein traitement"),IF(OR(AND(G1576&gt;=$D$8,G1576&lt;=$E$8),AND(G1576&gt;=$F$8,G1576&lt;=$G$8),AND(G1576&gt;=$H$8,G1576&lt;=$I$8),AND(G1576&gt;=$J$8,G1576&lt;=$K$8),AND(G1576&gt;=$L$8,G1576&lt;=$M$8),AND(G1576&gt;=$N$8,G1576&lt;=$O$8),AND(G1576&gt;=$P$8,G1576&lt;=$Q$8),AND(G1576&gt;=$R$8,G1576&lt;=$S$8),AND(G1576&gt;=$T$8,G1576&lt;=$U$8)),IF(COUNTIF($H$537:H1576,"CMO")&gt;90,"Demi-traitement","Plein traitement"),""))</f>
        <v/>
      </c>
    </row>
    <row r="1577" spans="7:9" x14ac:dyDescent="0.25">
      <c r="G1577" s="1">
        <v>44141</v>
      </c>
      <c r="H1577" t="str">
        <f t="shared" si="28"/>
        <v/>
      </c>
      <c r="I1577" s="2" t="str">
        <f>IF(OR(AND(G1577&gt;=$D$19,G1577&lt;=$E$19),AND(G1577&gt;=$F$19,G1577&lt;=$G$19),AND(G1577&gt;=$H$19,G1577&lt;=$I$19),AND(G1577&gt;=$J$19,G1577&lt;=$K$19),AND(G1577&gt;=$L$19,G1577&lt;=$M$19),AND(G1577&gt;=$N$19,G1577&lt;=$O$19),AND(G1577&gt;=$P$19,G1577&lt;=$Q$19),AND(G1577&gt;=$R$19,G1577&lt;=$S$19),AND(G1577&gt;=$T$19,G1577&lt;=$U$19)),IF(COUNTIF(I1213:I1576,"Plein traitement")=90,"Demi-traitement","Plein traitement"),IF(OR(AND(G1577&gt;=$D$8,G1577&lt;=$E$8),AND(G1577&gt;=$F$8,G1577&lt;=$G$8),AND(G1577&gt;=$H$8,G1577&lt;=$I$8),AND(G1577&gt;=$J$8,G1577&lt;=$K$8),AND(G1577&gt;=$L$8,G1577&lt;=$M$8),AND(G1577&gt;=$N$8,G1577&lt;=$O$8),AND(G1577&gt;=$P$8,G1577&lt;=$Q$8),AND(G1577&gt;=$R$8,G1577&lt;=$S$8),AND(G1577&gt;=$T$8,G1577&lt;=$U$8)),IF(COUNTIF($H$537:H1577,"CMO")&gt;90,"Demi-traitement","Plein traitement"),""))</f>
        <v/>
      </c>
    </row>
    <row r="1578" spans="7:9" x14ac:dyDescent="0.25">
      <c r="G1578" s="1">
        <v>44142</v>
      </c>
      <c r="H1578" t="str">
        <f t="shared" si="28"/>
        <v/>
      </c>
      <c r="I1578" s="2" t="str">
        <f>IF(OR(AND(G1578&gt;=$D$19,G1578&lt;=$E$19),AND(G1578&gt;=$F$19,G1578&lt;=$G$19),AND(G1578&gt;=$H$19,G1578&lt;=$I$19),AND(G1578&gt;=$J$19,G1578&lt;=$K$19),AND(G1578&gt;=$L$19,G1578&lt;=$M$19),AND(G1578&gt;=$N$19,G1578&lt;=$O$19),AND(G1578&gt;=$P$19,G1578&lt;=$Q$19),AND(G1578&gt;=$R$19,G1578&lt;=$S$19),AND(G1578&gt;=$T$19,G1578&lt;=$U$19)),IF(COUNTIF(I1214:I1577,"Plein traitement")=90,"Demi-traitement","Plein traitement"),IF(OR(AND(G1578&gt;=$D$8,G1578&lt;=$E$8),AND(G1578&gt;=$F$8,G1578&lt;=$G$8),AND(G1578&gt;=$H$8,G1578&lt;=$I$8),AND(G1578&gt;=$J$8,G1578&lt;=$K$8),AND(G1578&gt;=$L$8,G1578&lt;=$M$8),AND(G1578&gt;=$N$8,G1578&lt;=$O$8),AND(G1578&gt;=$P$8,G1578&lt;=$Q$8),AND(G1578&gt;=$R$8,G1578&lt;=$S$8),AND(G1578&gt;=$T$8,G1578&lt;=$U$8)),IF(COUNTIF($H$537:H1578,"CMO")&gt;90,"Demi-traitement","Plein traitement"),""))</f>
        <v/>
      </c>
    </row>
    <row r="1579" spans="7:9" x14ac:dyDescent="0.25">
      <c r="G1579" s="1">
        <v>44143</v>
      </c>
      <c r="H1579" t="str">
        <f t="shared" si="28"/>
        <v/>
      </c>
      <c r="I1579" s="2" t="str">
        <f>IF(OR(AND(G1579&gt;=$D$19,G1579&lt;=$E$19),AND(G1579&gt;=$F$19,G1579&lt;=$G$19),AND(G1579&gt;=$H$19,G1579&lt;=$I$19),AND(G1579&gt;=$J$19,G1579&lt;=$K$19),AND(G1579&gt;=$L$19,G1579&lt;=$M$19),AND(G1579&gt;=$N$19,G1579&lt;=$O$19),AND(G1579&gt;=$P$19,G1579&lt;=$Q$19),AND(G1579&gt;=$R$19,G1579&lt;=$S$19),AND(G1579&gt;=$T$19,G1579&lt;=$U$19)),IF(COUNTIF(I1215:I1578,"Plein traitement")=90,"Demi-traitement","Plein traitement"),IF(OR(AND(G1579&gt;=$D$8,G1579&lt;=$E$8),AND(G1579&gt;=$F$8,G1579&lt;=$G$8),AND(G1579&gt;=$H$8,G1579&lt;=$I$8),AND(G1579&gt;=$J$8,G1579&lt;=$K$8),AND(G1579&gt;=$L$8,G1579&lt;=$M$8),AND(G1579&gt;=$N$8,G1579&lt;=$O$8),AND(G1579&gt;=$P$8,G1579&lt;=$Q$8),AND(G1579&gt;=$R$8,G1579&lt;=$S$8),AND(G1579&gt;=$T$8,G1579&lt;=$U$8)),IF(COUNTIF($H$537:H1579,"CMO")&gt;90,"Demi-traitement","Plein traitement"),""))</f>
        <v/>
      </c>
    </row>
    <row r="1580" spans="7:9" x14ac:dyDescent="0.25">
      <c r="G1580" s="1">
        <v>44144</v>
      </c>
      <c r="H1580" t="str">
        <f t="shared" si="28"/>
        <v/>
      </c>
      <c r="I1580" s="2" t="str">
        <f>IF(OR(AND(G1580&gt;=$D$19,G1580&lt;=$E$19),AND(G1580&gt;=$F$19,G1580&lt;=$G$19),AND(G1580&gt;=$H$19,G1580&lt;=$I$19),AND(G1580&gt;=$J$19,G1580&lt;=$K$19),AND(G1580&gt;=$L$19,G1580&lt;=$M$19),AND(G1580&gt;=$N$19,G1580&lt;=$O$19),AND(G1580&gt;=$P$19,G1580&lt;=$Q$19),AND(G1580&gt;=$R$19,G1580&lt;=$S$19),AND(G1580&gt;=$T$19,G1580&lt;=$U$19)),IF(COUNTIF(I1216:I1579,"Plein traitement")=90,"Demi-traitement","Plein traitement"),IF(OR(AND(G1580&gt;=$D$8,G1580&lt;=$E$8),AND(G1580&gt;=$F$8,G1580&lt;=$G$8),AND(G1580&gt;=$H$8,G1580&lt;=$I$8),AND(G1580&gt;=$J$8,G1580&lt;=$K$8),AND(G1580&gt;=$L$8,G1580&lt;=$M$8),AND(G1580&gt;=$N$8,G1580&lt;=$O$8),AND(G1580&gt;=$P$8,G1580&lt;=$Q$8),AND(G1580&gt;=$R$8,G1580&lt;=$S$8),AND(G1580&gt;=$T$8,G1580&lt;=$U$8)),IF(COUNTIF($H$537:H1580,"CMO")&gt;90,"Demi-traitement","Plein traitement"),""))</f>
        <v/>
      </c>
    </row>
    <row r="1581" spans="7:9" x14ac:dyDescent="0.25">
      <c r="G1581" s="1">
        <v>44145</v>
      </c>
      <c r="H1581" t="str">
        <f t="shared" si="28"/>
        <v/>
      </c>
      <c r="I1581" s="2" t="str">
        <f>IF(OR(AND(G1581&gt;=$D$19,G1581&lt;=$E$19),AND(G1581&gt;=$F$19,G1581&lt;=$G$19),AND(G1581&gt;=$H$19,G1581&lt;=$I$19),AND(G1581&gt;=$J$19,G1581&lt;=$K$19),AND(G1581&gt;=$L$19,G1581&lt;=$M$19),AND(G1581&gt;=$N$19,G1581&lt;=$O$19),AND(G1581&gt;=$P$19,G1581&lt;=$Q$19),AND(G1581&gt;=$R$19,G1581&lt;=$S$19),AND(G1581&gt;=$T$19,G1581&lt;=$U$19)),IF(COUNTIF(I1217:I1580,"Plein traitement")=90,"Demi-traitement","Plein traitement"),IF(OR(AND(G1581&gt;=$D$8,G1581&lt;=$E$8),AND(G1581&gt;=$F$8,G1581&lt;=$G$8),AND(G1581&gt;=$H$8,G1581&lt;=$I$8),AND(G1581&gt;=$J$8,G1581&lt;=$K$8),AND(G1581&gt;=$L$8,G1581&lt;=$M$8),AND(G1581&gt;=$N$8,G1581&lt;=$O$8),AND(G1581&gt;=$P$8,G1581&lt;=$Q$8),AND(G1581&gt;=$R$8,G1581&lt;=$S$8),AND(G1581&gt;=$T$8,G1581&lt;=$U$8)),IF(COUNTIF($H$537:H1581,"CMO")&gt;90,"Demi-traitement","Plein traitement"),""))</f>
        <v/>
      </c>
    </row>
    <row r="1582" spans="7:9" x14ac:dyDescent="0.25">
      <c r="G1582" s="1">
        <v>44146</v>
      </c>
      <c r="H1582" t="str">
        <f t="shared" si="28"/>
        <v/>
      </c>
      <c r="I1582" s="2" t="str">
        <f>IF(OR(AND(G1582&gt;=$D$19,G1582&lt;=$E$19),AND(G1582&gt;=$F$19,G1582&lt;=$G$19),AND(G1582&gt;=$H$19,G1582&lt;=$I$19),AND(G1582&gt;=$J$19,G1582&lt;=$K$19),AND(G1582&gt;=$L$19,G1582&lt;=$M$19),AND(G1582&gt;=$N$19,G1582&lt;=$O$19),AND(G1582&gt;=$P$19,G1582&lt;=$Q$19),AND(G1582&gt;=$R$19,G1582&lt;=$S$19),AND(G1582&gt;=$T$19,G1582&lt;=$U$19)),IF(COUNTIF(I1218:I1581,"Plein traitement")=90,"Demi-traitement","Plein traitement"),IF(OR(AND(G1582&gt;=$D$8,G1582&lt;=$E$8),AND(G1582&gt;=$F$8,G1582&lt;=$G$8),AND(G1582&gt;=$H$8,G1582&lt;=$I$8),AND(G1582&gt;=$J$8,G1582&lt;=$K$8),AND(G1582&gt;=$L$8,G1582&lt;=$M$8),AND(G1582&gt;=$N$8,G1582&lt;=$O$8),AND(G1582&gt;=$P$8,G1582&lt;=$Q$8),AND(G1582&gt;=$R$8,G1582&lt;=$S$8),AND(G1582&gt;=$T$8,G1582&lt;=$U$8)),IF(COUNTIF($H$537:H1582,"CMO")&gt;90,"Demi-traitement","Plein traitement"),""))</f>
        <v/>
      </c>
    </row>
    <row r="1583" spans="7:9" x14ac:dyDescent="0.25">
      <c r="G1583" s="1">
        <v>44147</v>
      </c>
      <c r="H1583" t="str">
        <f t="shared" si="28"/>
        <v/>
      </c>
      <c r="I1583" s="2" t="str">
        <f>IF(OR(AND(G1583&gt;=$D$19,G1583&lt;=$E$19),AND(G1583&gt;=$F$19,G1583&lt;=$G$19),AND(G1583&gt;=$H$19,G1583&lt;=$I$19),AND(G1583&gt;=$J$19,G1583&lt;=$K$19),AND(G1583&gt;=$L$19,G1583&lt;=$M$19),AND(G1583&gt;=$N$19,G1583&lt;=$O$19),AND(G1583&gt;=$P$19,G1583&lt;=$Q$19),AND(G1583&gt;=$R$19,G1583&lt;=$S$19),AND(G1583&gt;=$T$19,G1583&lt;=$U$19)),IF(COUNTIF(I1219:I1582,"Plein traitement")=90,"Demi-traitement","Plein traitement"),IF(OR(AND(G1583&gt;=$D$8,G1583&lt;=$E$8),AND(G1583&gt;=$F$8,G1583&lt;=$G$8),AND(G1583&gt;=$H$8,G1583&lt;=$I$8),AND(G1583&gt;=$J$8,G1583&lt;=$K$8),AND(G1583&gt;=$L$8,G1583&lt;=$M$8),AND(G1583&gt;=$N$8,G1583&lt;=$O$8),AND(G1583&gt;=$P$8,G1583&lt;=$Q$8),AND(G1583&gt;=$R$8,G1583&lt;=$S$8),AND(G1583&gt;=$T$8,G1583&lt;=$U$8)),IF(COUNTIF($H$537:H1583,"CMO")&gt;90,"Demi-traitement","Plein traitement"),""))</f>
        <v/>
      </c>
    </row>
    <row r="1584" spans="7:9" x14ac:dyDescent="0.25">
      <c r="G1584" s="1">
        <v>44148</v>
      </c>
      <c r="H1584" t="str">
        <f t="shared" si="28"/>
        <v/>
      </c>
      <c r="I1584" s="2" t="str">
        <f>IF(OR(AND(G1584&gt;=$D$19,G1584&lt;=$E$19),AND(G1584&gt;=$F$19,G1584&lt;=$G$19),AND(G1584&gt;=$H$19,G1584&lt;=$I$19),AND(G1584&gt;=$J$19,G1584&lt;=$K$19),AND(G1584&gt;=$L$19,G1584&lt;=$M$19),AND(G1584&gt;=$N$19,G1584&lt;=$O$19),AND(G1584&gt;=$P$19,G1584&lt;=$Q$19),AND(G1584&gt;=$R$19,G1584&lt;=$S$19),AND(G1584&gt;=$T$19,G1584&lt;=$U$19)),IF(COUNTIF(I1220:I1583,"Plein traitement")=90,"Demi-traitement","Plein traitement"),IF(OR(AND(G1584&gt;=$D$8,G1584&lt;=$E$8),AND(G1584&gt;=$F$8,G1584&lt;=$G$8),AND(G1584&gt;=$H$8,G1584&lt;=$I$8),AND(G1584&gt;=$J$8,G1584&lt;=$K$8),AND(G1584&gt;=$L$8,G1584&lt;=$M$8),AND(G1584&gt;=$N$8,G1584&lt;=$O$8),AND(G1584&gt;=$P$8,G1584&lt;=$Q$8),AND(G1584&gt;=$R$8,G1584&lt;=$S$8),AND(G1584&gt;=$T$8,G1584&lt;=$U$8)),IF(COUNTIF($H$537:H1584,"CMO")&gt;90,"Demi-traitement","Plein traitement"),""))</f>
        <v/>
      </c>
    </row>
    <row r="1585" spans="7:9" x14ac:dyDescent="0.25">
      <c r="G1585" s="1">
        <v>44149</v>
      </c>
      <c r="H1585" t="str">
        <f t="shared" si="28"/>
        <v/>
      </c>
      <c r="I1585" s="2" t="str">
        <f>IF(OR(AND(G1585&gt;=$D$19,G1585&lt;=$E$19),AND(G1585&gt;=$F$19,G1585&lt;=$G$19),AND(G1585&gt;=$H$19,G1585&lt;=$I$19),AND(G1585&gt;=$J$19,G1585&lt;=$K$19),AND(G1585&gt;=$L$19,G1585&lt;=$M$19),AND(G1585&gt;=$N$19,G1585&lt;=$O$19),AND(G1585&gt;=$P$19,G1585&lt;=$Q$19),AND(G1585&gt;=$R$19,G1585&lt;=$S$19),AND(G1585&gt;=$T$19,G1585&lt;=$U$19)),IF(COUNTIF(I1221:I1584,"Plein traitement")=90,"Demi-traitement","Plein traitement"),IF(OR(AND(G1585&gt;=$D$8,G1585&lt;=$E$8),AND(G1585&gt;=$F$8,G1585&lt;=$G$8),AND(G1585&gt;=$H$8,G1585&lt;=$I$8),AND(G1585&gt;=$J$8,G1585&lt;=$K$8),AND(G1585&gt;=$L$8,G1585&lt;=$M$8),AND(G1585&gt;=$N$8,G1585&lt;=$O$8),AND(G1585&gt;=$P$8,G1585&lt;=$Q$8),AND(G1585&gt;=$R$8,G1585&lt;=$S$8),AND(G1585&gt;=$T$8,G1585&lt;=$U$8)),IF(COUNTIF($H$537:H1585,"CMO")&gt;90,"Demi-traitement","Plein traitement"),""))</f>
        <v/>
      </c>
    </row>
    <row r="1586" spans="7:9" x14ac:dyDescent="0.25">
      <c r="G1586" s="1">
        <v>44150</v>
      </c>
      <c r="H1586" t="str">
        <f t="shared" si="28"/>
        <v/>
      </c>
      <c r="I1586" s="2" t="str">
        <f>IF(OR(AND(G1586&gt;=$D$19,G1586&lt;=$E$19),AND(G1586&gt;=$F$19,G1586&lt;=$G$19),AND(G1586&gt;=$H$19,G1586&lt;=$I$19),AND(G1586&gt;=$J$19,G1586&lt;=$K$19),AND(G1586&gt;=$L$19,G1586&lt;=$M$19),AND(G1586&gt;=$N$19,G1586&lt;=$O$19),AND(G1586&gt;=$P$19,G1586&lt;=$Q$19),AND(G1586&gt;=$R$19,G1586&lt;=$S$19),AND(G1586&gt;=$T$19,G1586&lt;=$U$19)),IF(COUNTIF(I1222:I1585,"Plein traitement")=90,"Demi-traitement","Plein traitement"),IF(OR(AND(G1586&gt;=$D$8,G1586&lt;=$E$8),AND(G1586&gt;=$F$8,G1586&lt;=$G$8),AND(G1586&gt;=$H$8,G1586&lt;=$I$8),AND(G1586&gt;=$J$8,G1586&lt;=$K$8),AND(G1586&gt;=$L$8,G1586&lt;=$M$8),AND(G1586&gt;=$N$8,G1586&lt;=$O$8),AND(G1586&gt;=$P$8,G1586&lt;=$Q$8),AND(G1586&gt;=$R$8,G1586&lt;=$S$8),AND(G1586&gt;=$T$8,G1586&lt;=$U$8)),IF(COUNTIF($H$537:H1586,"CMO")&gt;90,"Demi-traitement","Plein traitement"),""))</f>
        <v/>
      </c>
    </row>
    <row r="1587" spans="7:9" x14ac:dyDescent="0.25">
      <c r="G1587" s="1">
        <v>44151</v>
      </c>
      <c r="H1587" t="str">
        <f t="shared" si="28"/>
        <v/>
      </c>
      <c r="I1587" s="2" t="str">
        <f>IF(OR(AND(G1587&gt;=$D$19,G1587&lt;=$E$19),AND(G1587&gt;=$F$19,G1587&lt;=$G$19),AND(G1587&gt;=$H$19,G1587&lt;=$I$19),AND(G1587&gt;=$J$19,G1587&lt;=$K$19),AND(G1587&gt;=$L$19,G1587&lt;=$M$19),AND(G1587&gt;=$N$19,G1587&lt;=$O$19),AND(G1587&gt;=$P$19,G1587&lt;=$Q$19),AND(G1587&gt;=$R$19,G1587&lt;=$S$19),AND(G1587&gt;=$T$19,G1587&lt;=$U$19)),IF(COUNTIF(I1223:I1586,"Plein traitement")=90,"Demi-traitement","Plein traitement"),IF(OR(AND(G1587&gt;=$D$8,G1587&lt;=$E$8),AND(G1587&gt;=$F$8,G1587&lt;=$G$8),AND(G1587&gt;=$H$8,G1587&lt;=$I$8),AND(G1587&gt;=$J$8,G1587&lt;=$K$8),AND(G1587&gt;=$L$8,G1587&lt;=$M$8),AND(G1587&gt;=$N$8,G1587&lt;=$O$8),AND(G1587&gt;=$P$8,G1587&lt;=$Q$8),AND(G1587&gt;=$R$8,G1587&lt;=$S$8),AND(G1587&gt;=$T$8,G1587&lt;=$U$8)),IF(COUNTIF($H$537:H1587,"CMO")&gt;90,"Demi-traitement","Plein traitement"),""))</f>
        <v/>
      </c>
    </row>
    <row r="1588" spans="7:9" x14ac:dyDescent="0.25">
      <c r="G1588" s="1">
        <v>44152</v>
      </c>
      <c r="H1588" t="str">
        <f t="shared" si="28"/>
        <v/>
      </c>
      <c r="I1588" s="2" t="str">
        <f>IF(OR(AND(G1588&gt;=$D$19,G1588&lt;=$E$19),AND(G1588&gt;=$F$19,G1588&lt;=$G$19),AND(G1588&gt;=$H$19,G1588&lt;=$I$19),AND(G1588&gt;=$J$19,G1588&lt;=$K$19),AND(G1588&gt;=$L$19,G1588&lt;=$M$19),AND(G1588&gt;=$N$19,G1588&lt;=$O$19),AND(G1588&gt;=$P$19,G1588&lt;=$Q$19),AND(G1588&gt;=$R$19,G1588&lt;=$S$19),AND(G1588&gt;=$T$19,G1588&lt;=$U$19)),IF(COUNTIF(I1224:I1587,"Plein traitement")=90,"Demi-traitement","Plein traitement"),IF(OR(AND(G1588&gt;=$D$8,G1588&lt;=$E$8),AND(G1588&gt;=$F$8,G1588&lt;=$G$8),AND(G1588&gt;=$H$8,G1588&lt;=$I$8),AND(G1588&gt;=$J$8,G1588&lt;=$K$8),AND(G1588&gt;=$L$8,G1588&lt;=$M$8),AND(G1588&gt;=$N$8,G1588&lt;=$O$8),AND(G1588&gt;=$P$8,G1588&lt;=$Q$8),AND(G1588&gt;=$R$8,G1588&lt;=$S$8),AND(G1588&gt;=$T$8,G1588&lt;=$U$8)),IF(COUNTIF($H$537:H1588,"CMO")&gt;90,"Demi-traitement","Plein traitement"),""))</f>
        <v/>
      </c>
    </row>
    <row r="1589" spans="7:9" x14ac:dyDescent="0.25">
      <c r="G1589" s="1">
        <v>44153</v>
      </c>
      <c r="H1589" t="str">
        <f t="shared" ref="H1589:H1652" si="29">IF(OR(AND(G1589&gt;=$D$8,G1589&lt;=$E$8),AND(G1589&gt;=$F$8,G1589&lt;=$G$8),AND(G1589&gt;=$H$8,G1589&lt;=$I$8),AND(G1589&gt;=$J$8,G1589&lt;=$K$8),AND(G1589&gt;=$L$8,G1589&lt;=$M$8),AND(G1589&gt;=$N$8,G1589&lt;=$O$8),AND(G1589&gt;=$P$8,G1589&lt;=$Q$8),AND(G1589&gt;=$R$8,G1589&lt;=$S$8),AND(G1589&gt;=$T$8,G1589&lt;=$U$8)),"CMO","")</f>
        <v/>
      </c>
      <c r="I1589" s="2" t="str">
        <f>IF(OR(AND(G1589&gt;=$D$19,G1589&lt;=$E$19),AND(G1589&gt;=$F$19,G1589&lt;=$G$19),AND(G1589&gt;=$H$19,G1589&lt;=$I$19),AND(G1589&gt;=$J$19,G1589&lt;=$K$19),AND(G1589&gt;=$L$19,G1589&lt;=$M$19),AND(G1589&gt;=$N$19,G1589&lt;=$O$19),AND(G1589&gt;=$P$19,G1589&lt;=$Q$19),AND(G1589&gt;=$R$19,G1589&lt;=$S$19),AND(G1589&gt;=$T$19,G1589&lt;=$U$19)),IF(COUNTIF(I1225:I1588,"Plein traitement")=90,"Demi-traitement","Plein traitement"),IF(OR(AND(G1589&gt;=$D$8,G1589&lt;=$E$8),AND(G1589&gt;=$F$8,G1589&lt;=$G$8),AND(G1589&gt;=$H$8,G1589&lt;=$I$8),AND(G1589&gt;=$J$8,G1589&lt;=$K$8),AND(G1589&gt;=$L$8,G1589&lt;=$M$8),AND(G1589&gt;=$N$8,G1589&lt;=$O$8),AND(G1589&gt;=$P$8,G1589&lt;=$Q$8),AND(G1589&gt;=$R$8,G1589&lt;=$S$8),AND(G1589&gt;=$T$8,G1589&lt;=$U$8)),IF(COUNTIF($H$537:H1589,"CMO")&gt;90,"Demi-traitement","Plein traitement"),""))</f>
        <v/>
      </c>
    </row>
    <row r="1590" spans="7:9" x14ac:dyDescent="0.25">
      <c r="G1590" s="1">
        <v>44154</v>
      </c>
      <c r="H1590" t="str">
        <f t="shared" si="29"/>
        <v/>
      </c>
      <c r="I1590" s="2" t="str">
        <f>IF(OR(AND(G1590&gt;=$D$19,G1590&lt;=$E$19),AND(G1590&gt;=$F$19,G1590&lt;=$G$19),AND(G1590&gt;=$H$19,G1590&lt;=$I$19),AND(G1590&gt;=$J$19,G1590&lt;=$K$19),AND(G1590&gt;=$L$19,G1590&lt;=$M$19),AND(G1590&gt;=$N$19,G1590&lt;=$O$19),AND(G1590&gt;=$P$19,G1590&lt;=$Q$19),AND(G1590&gt;=$R$19,G1590&lt;=$S$19),AND(G1590&gt;=$T$19,G1590&lt;=$U$19)),IF(COUNTIF(I1226:I1589,"Plein traitement")=90,"Demi-traitement","Plein traitement"),IF(OR(AND(G1590&gt;=$D$8,G1590&lt;=$E$8),AND(G1590&gt;=$F$8,G1590&lt;=$G$8),AND(G1590&gt;=$H$8,G1590&lt;=$I$8),AND(G1590&gt;=$J$8,G1590&lt;=$K$8),AND(G1590&gt;=$L$8,G1590&lt;=$M$8),AND(G1590&gt;=$N$8,G1590&lt;=$O$8),AND(G1590&gt;=$P$8,G1590&lt;=$Q$8),AND(G1590&gt;=$R$8,G1590&lt;=$S$8),AND(G1590&gt;=$T$8,G1590&lt;=$U$8)),IF(COUNTIF($H$537:H1590,"CMO")&gt;90,"Demi-traitement","Plein traitement"),""))</f>
        <v/>
      </c>
    </row>
    <row r="1591" spans="7:9" x14ac:dyDescent="0.25">
      <c r="G1591" s="1">
        <v>44155</v>
      </c>
      <c r="H1591" t="str">
        <f t="shared" si="29"/>
        <v/>
      </c>
      <c r="I1591" s="2" t="str">
        <f>IF(OR(AND(G1591&gt;=$D$19,G1591&lt;=$E$19),AND(G1591&gt;=$F$19,G1591&lt;=$G$19),AND(G1591&gt;=$H$19,G1591&lt;=$I$19),AND(G1591&gt;=$J$19,G1591&lt;=$K$19),AND(G1591&gt;=$L$19,G1591&lt;=$M$19),AND(G1591&gt;=$N$19,G1591&lt;=$O$19),AND(G1591&gt;=$P$19,G1591&lt;=$Q$19),AND(G1591&gt;=$R$19,G1591&lt;=$S$19),AND(G1591&gt;=$T$19,G1591&lt;=$U$19)),IF(COUNTIF(I1227:I1590,"Plein traitement")=90,"Demi-traitement","Plein traitement"),IF(OR(AND(G1591&gt;=$D$8,G1591&lt;=$E$8),AND(G1591&gt;=$F$8,G1591&lt;=$G$8),AND(G1591&gt;=$H$8,G1591&lt;=$I$8),AND(G1591&gt;=$J$8,G1591&lt;=$K$8),AND(G1591&gt;=$L$8,G1591&lt;=$M$8),AND(G1591&gt;=$N$8,G1591&lt;=$O$8),AND(G1591&gt;=$P$8,G1591&lt;=$Q$8),AND(G1591&gt;=$R$8,G1591&lt;=$S$8),AND(G1591&gt;=$T$8,G1591&lt;=$U$8)),IF(COUNTIF($H$537:H1591,"CMO")&gt;90,"Demi-traitement","Plein traitement"),""))</f>
        <v/>
      </c>
    </row>
    <row r="1592" spans="7:9" x14ac:dyDescent="0.25">
      <c r="G1592" s="1">
        <v>44156</v>
      </c>
      <c r="H1592" t="str">
        <f t="shared" si="29"/>
        <v/>
      </c>
      <c r="I1592" s="2" t="str">
        <f>IF(OR(AND(G1592&gt;=$D$19,G1592&lt;=$E$19),AND(G1592&gt;=$F$19,G1592&lt;=$G$19),AND(G1592&gt;=$H$19,G1592&lt;=$I$19),AND(G1592&gt;=$J$19,G1592&lt;=$K$19),AND(G1592&gt;=$L$19,G1592&lt;=$M$19),AND(G1592&gt;=$N$19,G1592&lt;=$O$19),AND(G1592&gt;=$P$19,G1592&lt;=$Q$19),AND(G1592&gt;=$R$19,G1592&lt;=$S$19),AND(G1592&gt;=$T$19,G1592&lt;=$U$19)),IF(COUNTIF(I1228:I1591,"Plein traitement")=90,"Demi-traitement","Plein traitement"),IF(OR(AND(G1592&gt;=$D$8,G1592&lt;=$E$8),AND(G1592&gt;=$F$8,G1592&lt;=$G$8),AND(G1592&gt;=$H$8,G1592&lt;=$I$8),AND(G1592&gt;=$J$8,G1592&lt;=$K$8),AND(G1592&gt;=$L$8,G1592&lt;=$M$8),AND(G1592&gt;=$N$8,G1592&lt;=$O$8),AND(G1592&gt;=$P$8,G1592&lt;=$Q$8),AND(G1592&gt;=$R$8,G1592&lt;=$S$8),AND(G1592&gt;=$T$8,G1592&lt;=$U$8)),IF(COUNTIF($H$537:H1592,"CMO")&gt;90,"Demi-traitement","Plein traitement"),""))</f>
        <v/>
      </c>
    </row>
    <row r="1593" spans="7:9" x14ac:dyDescent="0.25">
      <c r="G1593" s="1">
        <v>44157</v>
      </c>
      <c r="H1593" t="str">
        <f t="shared" si="29"/>
        <v/>
      </c>
      <c r="I1593" s="2" t="str">
        <f>IF(OR(AND(G1593&gt;=$D$19,G1593&lt;=$E$19),AND(G1593&gt;=$F$19,G1593&lt;=$G$19),AND(G1593&gt;=$H$19,G1593&lt;=$I$19),AND(G1593&gt;=$J$19,G1593&lt;=$K$19),AND(G1593&gt;=$L$19,G1593&lt;=$M$19),AND(G1593&gt;=$N$19,G1593&lt;=$O$19),AND(G1593&gt;=$P$19,G1593&lt;=$Q$19),AND(G1593&gt;=$R$19,G1593&lt;=$S$19),AND(G1593&gt;=$T$19,G1593&lt;=$U$19)),IF(COUNTIF(I1229:I1592,"Plein traitement")=90,"Demi-traitement","Plein traitement"),IF(OR(AND(G1593&gt;=$D$8,G1593&lt;=$E$8),AND(G1593&gt;=$F$8,G1593&lt;=$G$8),AND(G1593&gt;=$H$8,G1593&lt;=$I$8),AND(G1593&gt;=$J$8,G1593&lt;=$K$8),AND(G1593&gt;=$L$8,G1593&lt;=$M$8),AND(G1593&gt;=$N$8,G1593&lt;=$O$8),AND(G1593&gt;=$P$8,G1593&lt;=$Q$8),AND(G1593&gt;=$R$8,G1593&lt;=$S$8),AND(G1593&gt;=$T$8,G1593&lt;=$U$8)),IF(COUNTIF($H$537:H1593,"CMO")&gt;90,"Demi-traitement","Plein traitement"),""))</f>
        <v/>
      </c>
    </row>
    <row r="1594" spans="7:9" x14ac:dyDescent="0.25">
      <c r="G1594" s="1">
        <v>44158</v>
      </c>
      <c r="H1594" t="str">
        <f t="shared" si="29"/>
        <v/>
      </c>
      <c r="I1594" s="2" t="str">
        <f>IF(OR(AND(G1594&gt;=$D$19,G1594&lt;=$E$19),AND(G1594&gt;=$F$19,G1594&lt;=$G$19),AND(G1594&gt;=$H$19,G1594&lt;=$I$19),AND(G1594&gt;=$J$19,G1594&lt;=$K$19),AND(G1594&gt;=$L$19,G1594&lt;=$M$19),AND(G1594&gt;=$N$19,G1594&lt;=$O$19),AND(G1594&gt;=$P$19,G1594&lt;=$Q$19),AND(G1594&gt;=$R$19,G1594&lt;=$S$19),AND(G1594&gt;=$T$19,G1594&lt;=$U$19)),IF(COUNTIF(I1230:I1593,"Plein traitement")=90,"Demi-traitement","Plein traitement"),IF(OR(AND(G1594&gt;=$D$8,G1594&lt;=$E$8),AND(G1594&gt;=$F$8,G1594&lt;=$G$8),AND(G1594&gt;=$H$8,G1594&lt;=$I$8),AND(G1594&gt;=$J$8,G1594&lt;=$K$8),AND(G1594&gt;=$L$8,G1594&lt;=$M$8),AND(G1594&gt;=$N$8,G1594&lt;=$O$8),AND(G1594&gt;=$P$8,G1594&lt;=$Q$8),AND(G1594&gt;=$R$8,G1594&lt;=$S$8),AND(G1594&gt;=$T$8,G1594&lt;=$U$8)),IF(COUNTIF($H$537:H1594,"CMO")&gt;90,"Demi-traitement","Plein traitement"),""))</f>
        <v/>
      </c>
    </row>
    <row r="1595" spans="7:9" x14ac:dyDescent="0.25">
      <c r="G1595" s="1">
        <v>44159</v>
      </c>
      <c r="H1595" t="str">
        <f t="shared" si="29"/>
        <v/>
      </c>
      <c r="I1595" s="2" t="str">
        <f>IF(OR(AND(G1595&gt;=$D$19,G1595&lt;=$E$19),AND(G1595&gt;=$F$19,G1595&lt;=$G$19),AND(G1595&gt;=$H$19,G1595&lt;=$I$19),AND(G1595&gt;=$J$19,G1595&lt;=$K$19),AND(G1595&gt;=$L$19,G1595&lt;=$M$19),AND(G1595&gt;=$N$19,G1595&lt;=$O$19),AND(G1595&gt;=$P$19,G1595&lt;=$Q$19),AND(G1595&gt;=$R$19,G1595&lt;=$S$19),AND(G1595&gt;=$T$19,G1595&lt;=$U$19)),IF(COUNTIF(I1231:I1594,"Plein traitement")=90,"Demi-traitement","Plein traitement"),IF(OR(AND(G1595&gt;=$D$8,G1595&lt;=$E$8),AND(G1595&gt;=$F$8,G1595&lt;=$G$8),AND(G1595&gt;=$H$8,G1595&lt;=$I$8),AND(G1595&gt;=$J$8,G1595&lt;=$K$8),AND(G1595&gt;=$L$8,G1595&lt;=$M$8),AND(G1595&gt;=$N$8,G1595&lt;=$O$8),AND(G1595&gt;=$P$8,G1595&lt;=$Q$8),AND(G1595&gt;=$R$8,G1595&lt;=$S$8),AND(G1595&gt;=$T$8,G1595&lt;=$U$8)),IF(COUNTIF($H$537:H1595,"CMO")&gt;90,"Demi-traitement","Plein traitement"),""))</f>
        <v/>
      </c>
    </row>
    <row r="1596" spans="7:9" x14ac:dyDescent="0.25">
      <c r="G1596" s="1">
        <v>44160</v>
      </c>
      <c r="H1596" t="str">
        <f t="shared" si="29"/>
        <v/>
      </c>
      <c r="I1596" s="2" t="str">
        <f>IF(OR(AND(G1596&gt;=$D$19,G1596&lt;=$E$19),AND(G1596&gt;=$F$19,G1596&lt;=$G$19),AND(G1596&gt;=$H$19,G1596&lt;=$I$19),AND(G1596&gt;=$J$19,G1596&lt;=$K$19),AND(G1596&gt;=$L$19,G1596&lt;=$M$19),AND(G1596&gt;=$N$19,G1596&lt;=$O$19),AND(G1596&gt;=$P$19,G1596&lt;=$Q$19),AND(G1596&gt;=$R$19,G1596&lt;=$S$19),AND(G1596&gt;=$T$19,G1596&lt;=$U$19)),IF(COUNTIF(I1232:I1595,"Plein traitement")=90,"Demi-traitement","Plein traitement"),IF(OR(AND(G1596&gt;=$D$8,G1596&lt;=$E$8),AND(G1596&gt;=$F$8,G1596&lt;=$G$8),AND(G1596&gt;=$H$8,G1596&lt;=$I$8),AND(G1596&gt;=$J$8,G1596&lt;=$K$8),AND(G1596&gt;=$L$8,G1596&lt;=$M$8),AND(G1596&gt;=$N$8,G1596&lt;=$O$8),AND(G1596&gt;=$P$8,G1596&lt;=$Q$8),AND(G1596&gt;=$R$8,G1596&lt;=$S$8),AND(G1596&gt;=$T$8,G1596&lt;=$U$8)),IF(COUNTIF($H$537:H1596,"CMO")&gt;90,"Demi-traitement","Plein traitement"),""))</f>
        <v/>
      </c>
    </row>
    <row r="1597" spans="7:9" x14ac:dyDescent="0.25">
      <c r="G1597" s="1">
        <v>44161</v>
      </c>
      <c r="H1597" t="str">
        <f t="shared" si="29"/>
        <v/>
      </c>
      <c r="I1597" s="2" t="str">
        <f>IF(OR(AND(G1597&gt;=$D$19,G1597&lt;=$E$19),AND(G1597&gt;=$F$19,G1597&lt;=$G$19),AND(G1597&gt;=$H$19,G1597&lt;=$I$19),AND(G1597&gt;=$J$19,G1597&lt;=$K$19),AND(G1597&gt;=$L$19,G1597&lt;=$M$19),AND(G1597&gt;=$N$19,G1597&lt;=$O$19),AND(G1597&gt;=$P$19,G1597&lt;=$Q$19),AND(G1597&gt;=$R$19,G1597&lt;=$S$19),AND(G1597&gt;=$T$19,G1597&lt;=$U$19)),IF(COUNTIF(I1233:I1596,"Plein traitement")=90,"Demi-traitement","Plein traitement"),IF(OR(AND(G1597&gt;=$D$8,G1597&lt;=$E$8),AND(G1597&gt;=$F$8,G1597&lt;=$G$8),AND(G1597&gt;=$H$8,G1597&lt;=$I$8),AND(G1597&gt;=$J$8,G1597&lt;=$K$8),AND(G1597&gt;=$L$8,G1597&lt;=$M$8),AND(G1597&gt;=$N$8,G1597&lt;=$O$8),AND(G1597&gt;=$P$8,G1597&lt;=$Q$8),AND(G1597&gt;=$R$8,G1597&lt;=$S$8),AND(G1597&gt;=$T$8,G1597&lt;=$U$8)),IF(COUNTIF($H$537:H1597,"CMO")&gt;90,"Demi-traitement","Plein traitement"),""))</f>
        <v/>
      </c>
    </row>
    <row r="1598" spans="7:9" x14ac:dyDescent="0.25">
      <c r="G1598" s="1">
        <v>44162</v>
      </c>
      <c r="H1598" t="str">
        <f t="shared" si="29"/>
        <v/>
      </c>
      <c r="I1598" s="2" t="str">
        <f>IF(OR(AND(G1598&gt;=$D$19,G1598&lt;=$E$19),AND(G1598&gt;=$F$19,G1598&lt;=$G$19),AND(G1598&gt;=$H$19,G1598&lt;=$I$19),AND(G1598&gt;=$J$19,G1598&lt;=$K$19),AND(G1598&gt;=$L$19,G1598&lt;=$M$19),AND(G1598&gt;=$N$19,G1598&lt;=$O$19),AND(G1598&gt;=$P$19,G1598&lt;=$Q$19),AND(G1598&gt;=$R$19,G1598&lt;=$S$19),AND(G1598&gt;=$T$19,G1598&lt;=$U$19)),IF(COUNTIF(I1234:I1597,"Plein traitement")=90,"Demi-traitement","Plein traitement"),IF(OR(AND(G1598&gt;=$D$8,G1598&lt;=$E$8),AND(G1598&gt;=$F$8,G1598&lt;=$G$8),AND(G1598&gt;=$H$8,G1598&lt;=$I$8),AND(G1598&gt;=$J$8,G1598&lt;=$K$8),AND(G1598&gt;=$L$8,G1598&lt;=$M$8),AND(G1598&gt;=$N$8,G1598&lt;=$O$8),AND(G1598&gt;=$P$8,G1598&lt;=$Q$8),AND(G1598&gt;=$R$8,G1598&lt;=$S$8),AND(G1598&gt;=$T$8,G1598&lt;=$U$8)),IF(COUNTIF($H$537:H1598,"CMO")&gt;90,"Demi-traitement","Plein traitement"),""))</f>
        <v/>
      </c>
    </row>
    <row r="1599" spans="7:9" x14ac:dyDescent="0.25">
      <c r="G1599" s="1">
        <v>44163</v>
      </c>
      <c r="H1599" t="str">
        <f t="shared" si="29"/>
        <v/>
      </c>
      <c r="I1599" s="2" t="str">
        <f>IF(OR(AND(G1599&gt;=$D$19,G1599&lt;=$E$19),AND(G1599&gt;=$F$19,G1599&lt;=$G$19),AND(G1599&gt;=$H$19,G1599&lt;=$I$19),AND(G1599&gt;=$J$19,G1599&lt;=$K$19),AND(G1599&gt;=$L$19,G1599&lt;=$M$19),AND(G1599&gt;=$N$19,G1599&lt;=$O$19),AND(G1599&gt;=$P$19,G1599&lt;=$Q$19),AND(G1599&gt;=$R$19,G1599&lt;=$S$19),AND(G1599&gt;=$T$19,G1599&lt;=$U$19)),IF(COUNTIF(I1235:I1598,"Plein traitement")=90,"Demi-traitement","Plein traitement"),IF(OR(AND(G1599&gt;=$D$8,G1599&lt;=$E$8),AND(G1599&gt;=$F$8,G1599&lt;=$G$8),AND(G1599&gt;=$H$8,G1599&lt;=$I$8),AND(G1599&gt;=$J$8,G1599&lt;=$K$8),AND(G1599&gt;=$L$8,G1599&lt;=$M$8),AND(G1599&gt;=$N$8,G1599&lt;=$O$8),AND(G1599&gt;=$P$8,G1599&lt;=$Q$8),AND(G1599&gt;=$R$8,G1599&lt;=$S$8),AND(G1599&gt;=$T$8,G1599&lt;=$U$8)),IF(COUNTIF($H$537:H1599,"CMO")&gt;90,"Demi-traitement","Plein traitement"),""))</f>
        <v/>
      </c>
    </row>
    <row r="1600" spans="7:9" x14ac:dyDescent="0.25">
      <c r="G1600" s="1">
        <v>44164</v>
      </c>
      <c r="H1600" t="str">
        <f t="shared" si="29"/>
        <v/>
      </c>
      <c r="I1600" s="2" t="str">
        <f>IF(OR(AND(G1600&gt;=$D$19,G1600&lt;=$E$19),AND(G1600&gt;=$F$19,G1600&lt;=$G$19),AND(G1600&gt;=$H$19,G1600&lt;=$I$19),AND(G1600&gt;=$J$19,G1600&lt;=$K$19),AND(G1600&gt;=$L$19,G1600&lt;=$M$19),AND(G1600&gt;=$N$19,G1600&lt;=$O$19),AND(G1600&gt;=$P$19,G1600&lt;=$Q$19),AND(G1600&gt;=$R$19,G1600&lt;=$S$19),AND(G1600&gt;=$T$19,G1600&lt;=$U$19)),IF(COUNTIF(I1236:I1599,"Plein traitement")=90,"Demi-traitement","Plein traitement"),IF(OR(AND(G1600&gt;=$D$8,G1600&lt;=$E$8),AND(G1600&gt;=$F$8,G1600&lt;=$G$8),AND(G1600&gt;=$H$8,G1600&lt;=$I$8),AND(G1600&gt;=$J$8,G1600&lt;=$K$8),AND(G1600&gt;=$L$8,G1600&lt;=$M$8),AND(G1600&gt;=$N$8,G1600&lt;=$O$8),AND(G1600&gt;=$P$8,G1600&lt;=$Q$8),AND(G1600&gt;=$R$8,G1600&lt;=$S$8),AND(G1600&gt;=$T$8,G1600&lt;=$U$8)),IF(COUNTIF($H$537:H1600,"CMO")&gt;90,"Demi-traitement","Plein traitement"),""))</f>
        <v/>
      </c>
    </row>
    <row r="1601" spans="7:9" x14ac:dyDescent="0.25">
      <c r="G1601" s="1">
        <v>44165</v>
      </c>
      <c r="H1601" t="str">
        <f t="shared" si="29"/>
        <v/>
      </c>
      <c r="I1601" s="2" t="str">
        <f>IF(OR(AND(G1601&gt;=$D$19,G1601&lt;=$E$19),AND(G1601&gt;=$F$19,G1601&lt;=$G$19),AND(G1601&gt;=$H$19,G1601&lt;=$I$19),AND(G1601&gt;=$J$19,G1601&lt;=$K$19),AND(G1601&gt;=$L$19,G1601&lt;=$M$19),AND(G1601&gt;=$N$19,G1601&lt;=$O$19),AND(G1601&gt;=$P$19,G1601&lt;=$Q$19),AND(G1601&gt;=$R$19,G1601&lt;=$S$19),AND(G1601&gt;=$T$19,G1601&lt;=$U$19)),IF(COUNTIF(I1237:I1600,"Plein traitement")=90,"Demi-traitement","Plein traitement"),IF(OR(AND(G1601&gt;=$D$8,G1601&lt;=$E$8),AND(G1601&gt;=$F$8,G1601&lt;=$G$8),AND(G1601&gt;=$H$8,G1601&lt;=$I$8),AND(G1601&gt;=$J$8,G1601&lt;=$K$8),AND(G1601&gt;=$L$8,G1601&lt;=$M$8),AND(G1601&gt;=$N$8,G1601&lt;=$O$8),AND(G1601&gt;=$P$8,G1601&lt;=$Q$8),AND(G1601&gt;=$R$8,G1601&lt;=$S$8),AND(G1601&gt;=$T$8,G1601&lt;=$U$8)),IF(COUNTIF($H$537:H1601,"CMO")&gt;90,"Demi-traitement","Plein traitement"),""))</f>
        <v/>
      </c>
    </row>
    <row r="1602" spans="7:9" x14ac:dyDescent="0.25">
      <c r="G1602" s="1">
        <v>44166</v>
      </c>
      <c r="H1602" t="str">
        <f t="shared" si="29"/>
        <v/>
      </c>
      <c r="I1602" s="2" t="str">
        <f>IF(OR(AND(G1602&gt;=$D$19,G1602&lt;=$E$19),AND(G1602&gt;=$F$19,G1602&lt;=$G$19),AND(G1602&gt;=$H$19,G1602&lt;=$I$19),AND(G1602&gt;=$J$19,G1602&lt;=$K$19),AND(G1602&gt;=$L$19,G1602&lt;=$M$19),AND(G1602&gt;=$N$19,G1602&lt;=$O$19),AND(G1602&gt;=$P$19,G1602&lt;=$Q$19),AND(G1602&gt;=$R$19,G1602&lt;=$S$19),AND(G1602&gt;=$T$19,G1602&lt;=$U$19)),IF(COUNTIF(I1238:I1601,"Plein traitement")=90,"Demi-traitement","Plein traitement"),IF(OR(AND(G1602&gt;=$D$8,G1602&lt;=$E$8),AND(G1602&gt;=$F$8,G1602&lt;=$G$8),AND(G1602&gt;=$H$8,G1602&lt;=$I$8),AND(G1602&gt;=$J$8,G1602&lt;=$K$8),AND(G1602&gt;=$L$8,G1602&lt;=$M$8),AND(G1602&gt;=$N$8,G1602&lt;=$O$8),AND(G1602&gt;=$P$8,G1602&lt;=$Q$8),AND(G1602&gt;=$R$8,G1602&lt;=$S$8),AND(G1602&gt;=$T$8,G1602&lt;=$U$8)),IF(COUNTIF($H$537:H1602,"CMO")&gt;90,"Demi-traitement","Plein traitement"),""))</f>
        <v/>
      </c>
    </row>
    <row r="1603" spans="7:9" x14ac:dyDescent="0.25">
      <c r="G1603" s="1">
        <v>44167</v>
      </c>
      <c r="H1603" t="str">
        <f t="shared" si="29"/>
        <v/>
      </c>
      <c r="I1603" s="2" t="str">
        <f>IF(OR(AND(G1603&gt;=$D$19,G1603&lt;=$E$19),AND(G1603&gt;=$F$19,G1603&lt;=$G$19),AND(G1603&gt;=$H$19,G1603&lt;=$I$19),AND(G1603&gt;=$J$19,G1603&lt;=$K$19),AND(G1603&gt;=$L$19,G1603&lt;=$M$19),AND(G1603&gt;=$N$19,G1603&lt;=$O$19),AND(G1603&gt;=$P$19,G1603&lt;=$Q$19),AND(G1603&gt;=$R$19,G1603&lt;=$S$19),AND(G1603&gt;=$T$19,G1603&lt;=$U$19)),IF(COUNTIF(I1239:I1602,"Plein traitement")=90,"Demi-traitement","Plein traitement"),IF(OR(AND(G1603&gt;=$D$8,G1603&lt;=$E$8),AND(G1603&gt;=$F$8,G1603&lt;=$G$8),AND(G1603&gt;=$H$8,G1603&lt;=$I$8),AND(G1603&gt;=$J$8,G1603&lt;=$K$8),AND(G1603&gt;=$L$8,G1603&lt;=$M$8),AND(G1603&gt;=$N$8,G1603&lt;=$O$8),AND(G1603&gt;=$P$8,G1603&lt;=$Q$8),AND(G1603&gt;=$R$8,G1603&lt;=$S$8),AND(G1603&gt;=$T$8,G1603&lt;=$U$8)),IF(COUNTIF($H$537:H1603,"CMO")&gt;90,"Demi-traitement","Plein traitement"),""))</f>
        <v/>
      </c>
    </row>
    <row r="1604" spans="7:9" x14ac:dyDescent="0.25">
      <c r="G1604" s="1">
        <v>44168</v>
      </c>
      <c r="H1604" t="str">
        <f t="shared" si="29"/>
        <v/>
      </c>
      <c r="I1604" s="2" t="str">
        <f>IF(OR(AND(G1604&gt;=$D$19,G1604&lt;=$E$19),AND(G1604&gt;=$F$19,G1604&lt;=$G$19),AND(G1604&gt;=$H$19,G1604&lt;=$I$19),AND(G1604&gt;=$J$19,G1604&lt;=$K$19),AND(G1604&gt;=$L$19,G1604&lt;=$M$19),AND(G1604&gt;=$N$19,G1604&lt;=$O$19),AND(G1604&gt;=$P$19,G1604&lt;=$Q$19),AND(G1604&gt;=$R$19,G1604&lt;=$S$19),AND(G1604&gt;=$T$19,G1604&lt;=$U$19)),IF(COUNTIF(I1240:I1603,"Plein traitement")=90,"Demi-traitement","Plein traitement"),IF(OR(AND(G1604&gt;=$D$8,G1604&lt;=$E$8),AND(G1604&gt;=$F$8,G1604&lt;=$G$8),AND(G1604&gt;=$H$8,G1604&lt;=$I$8),AND(G1604&gt;=$J$8,G1604&lt;=$K$8),AND(G1604&gt;=$L$8,G1604&lt;=$M$8),AND(G1604&gt;=$N$8,G1604&lt;=$O$8),AND(G1604&gt;=$P$8,G1604&lt;=$Q$8),AND(G1604&gt;=$R$8,G1604&lt;=$S$8),AND(G1604&gt;=$T$8,G1604&lt;=$U$8)),IF(COUNTIF($H$537:H1604,"CMO")&gt;90,"Demi-traitement","Plein traitement"),""))</f>
        <v/>
      </c>
    </row>
    <row r="1605" spans="7:9" x14ac:dyDescent="0.25">
      <c r="G1605" s="1">
        <v>44169</v>
      </c>
      <c r="H1605" t="str">
        <f t="shared" si="29"/>
        <v/>
      </c>
      <c r="I1605" s="2" t="str">
        <f>IF(OR(AND(G1605&gt;=$D$19,G1605&lt;=$E$19),AND(G1605&gt;=$F$19,G1605&lt;=$G$19),AND(G1605&gt;=$H$19,G1605&lt;=$I$19),AND(G1605&gt;=$J$19,G1605&lt;=$K$19),AND(G1605&gt;=$L$19,G1605&lt;=$M$19),AND(G1605&gt;=$N$19,G1605&lt;=$O$19),AND(G1605&gt;=$P$19,G1605&lt;=$Q$19),AND(G1605&gt;=$R$19,G1605&lt;=$S$19),AND(G1605&gt;=$T$19,G1605&lt;=$U$19)),IF(COUNTIF(I1241:I1604,"Plein traitement")=90,"Demi-traitement","Plein traitement"),IF(OR(AND(G1605&gt;=$D$8,G1605&lt;=$E$8),AND(G1605&gt;=$F$8,G1605&lt;=$G$8),AND(G1605&gt;=$H$8,G1605&lt;=$I$8),AND(G1605&gt;=$J$8,G1605&lt;=$K$8),AND(G1605&gt;=$L$8,G1605&lt;=$M$8),AND(G1605&gt;=$N$8,G1605&lt;=$O$8),AND(G1605&gt;=$P$8,G1605&lt;=$Q$8),AND(G1605&gt;=$R$8,G1605&lt;=$S$8),AND(G1605&gt;=$T$8,G1605&lt;=$U$8)),IF(COUNTIF($H$537:H1605,"CMO")&gt;90,"Demi-traitement","Plein traitement"),""))</f>
        <v/>
      </c>
    </row>
    <row r="1606" spans="7:9" x14ac:dyDescent="0.25">
      <c r="G1606" s="1">
        <v>44170</v>
      </c>
      <c r="H1606" t="str">
        <f t="shared" si="29"/>
        <v/>
      </c>
      <c r="I1606" s="2" t="str">
        <f>IF(OR(AND(G1606&gt;=$D$19,G1606&lt;=$E$19),AND(G1606&gt;=$F$19,G1606&lt;=$G$19),AND(G1606&gt;=$H$19,G1606&lt;=$I$19),AND(G1606&gt;=$J$19,G1606&lt;=$K$19),AND(G1606&gt;=$L$19,G1606&lt;=$M$19),AND(G1606&gt;=$N$19,G1606&lt;=$O$19),AND(G1606&gt;=$P$19,G1606&lt;=$Q$19),AND(G1606&gt;=$R$19,G1606&lt;=$S$19),AND(G1606&gt;=$T$19,G1606&lt;=$U$19)),IF(COUNTIF(I1242:I1605,"Plein traitement")=90,"Demi-traitement","Plein traitement"),IF(OR(AND(G1606&gt;=$D$8,G1606&lt;=$E$8),AND(G1606&gt;=$F$8,G1606&lt;=$G$8),AND(G1606&gt;=$H$8,G1606&lt;=$I$8),AND(G1606&gt;=$J$8,G1606&lt;=$K$8),AND(G1606&gt;=$L$8,G1606&lt;=$M$8),AND(G1606&gt;=$N$8,G1606&lt;=$O$8),AND(G1606&gt;=$P$8,G1606&lt;=$Q$8),AND(G1606&gt;=$R$8,G1606&lt;=$S$8),AND(G1606&gt;=$T$8,G1606&lt;=$U$8)),IF(COUNTIF($H$537:H1606,"CMO")&gt;90,"Demi-traitement","Plein traitement"),""))</f>
        <v/>
      </c>
    </row>
    <row r="1607" spans="7:9" x14ac:dyDescent="0.25">
      <c r="G1607" s="1">
        <v>44171</v>
      </c>
      <c r="H1607" t="str">
        <f t="shared" si="29"/>
        <v/>
      </c>
      <c r="I1607" s="2" t="str">
        <f>IF(OR(AND(G1607&gt;=$D$19,G1607&lt;=$E$19),AND(G1607&gt;=$F$19,G1607&lt;=$G$19),AND(G1607&gt;=$H$19,G1607&lt;=$I$19),AND(G1607&gt;=$J$19,G1607&lt;=$K$19),AND(G1607&gt;=$L$19,G1607&lt;=$M$19),AND(G1607&gt;=$N$19,G1607&lt;=$O$19),AND(G1607&gt;=$P$19,G1607&lt;=$Q$19),AND(G1607&gt;=$R$19,G1607&lt;=$S$19),AND(G1607&gt;=$T$19,G1607&lt;=$U$19)),IF(COUNTIF(I1243:I1606,"Plein traitement")=90,"Demi-traitement","Plein traitement"),IF(OR(AND(G1607&gt;=$D$8,G1607&lt;=$E$8),AND(G1607&gt;=$F$8,G1607&lt;=$G$8),AND(G1607&gt;=$H$8,G1607&lt;=$I$8),AND(G1607&gt;=$J$8,G1607&lt;=$K$8),AND(G1607&gt;=$L$8,G1607&lt;=$M$8),AND(G1607&gt;=$N$8,G1607&lt;=$O$8),AND(G1607&gt;=$P$8,G1607&lt;=$Q$8),AND(G1607&gt;=$R$8,G1607&lt;=$S$8),AND(G1607&gt;=$T$8,G1607&lt;=$U$8)),IF(COUNTIF($H$537:H1607,"CMO")&gt;90,"Demi-traitement","Plein traitement"),""))</f>
        <v/>
      </c>
    </row>
    <row r="1608" spans="7:9" x14ac:dyDescent="0.25">
      <c r="G1608" s="1">
        <v>44172</v>
      </c>
      <c r="H1608" t="str">
        <f t="shared" si="29"/>
        <v/>
      </c>
      <c r="I1608" s="2" t="str">
        <f>IF(OR(AND(G1608&gt;=$D$19,G1608&lt;=$E$19),AND(G1608&gt;=$F$19,G1608&lt;=$G$19),AND(G1608&gt;=$H$19,G1608&lt;=$I$19),AND(G1608&gt;=$J$19,G1608&lt;=$K$19),AND(G1608&gt;=$L$19,G1608&lt;=$M$19),AND(G1608&gt;=$N$19,G1608&lt;=$O$19),AND(G1608&gt;=$P$19,G1608&lt;=$Q$19),AND(G1608&gt;=$R$19,G1608&lt;=$S$19),AND(G1608&gt;=$T$19,G1608&lt;=$U$19)),IF(COUNTIF(I1244:I1607,"Plein traitement")=90,"Demi-traitement","Plein traitement"),IF(OR(AND(G1608&gt;=$D$8,G1608&lt;=$E$8),AND(G1608&gt;=$F$8,G1608&lt;=$G$8),AND(G1608&gt;=$H$8,G1608&lt;=$I$8),AND(G1608&gt;=$J$8,G1608&lt;=$K$8),AND(G1608&gt;=$L$8,G1608&lt;=$M$8),AND(G1608&gt;=$N$8,G1608&lt;=$O$8),AND(G1608&gt;=$P$8,G1608&lt;=$Q$8),AND(G1608&gt;=$R$8,G1608&lt;=$S$8),AND(G1608&gt;=$T$8,G1608&lt;=$U$8)),IF(COUNTIF($H$537:H1608,"CMO")&gt;90,"Demi-traitement","Plein traitement"),""))</f>
        <v/>
      </c>
    </row>
    <row r="1609" spans="7:9" x14ac:dyDescent="0.25">
      <c r="G1609" s="1">
        <v>44173</v>
      </c>
      <c r="H1609" t="str">
        <f t="shared" si="29"/>
        <v/>
      </c>
      <c r="I1609" s="2" t="str">
        <f>IF(OR(AND(G1609&gt;=$D$19,G1609&lt;=$E$19),AND(G1609&gt;=$F$19,G1609&lt;=$G$19),AND(G1609&gt;=$H$19,G1609&lt;=$I$19),AND(G1609&gt;=$J$19,G1609&lt;=$K$19),AND(G1609&gt;=$L$19,G1609&lt;=$M$19),AND(G1609&gt;=$N$19,G1609&lt;=$O$19),AND(G1609&gt;=$P$19,G1609&lt;=$Q$19),AND(G1609&gt;=$R$19,G1609&lt;=$S$19),AND(G1609&gt;=$T$19,G1609&lt;=$U$19)),IF(COUNTIF(I1245:I1608,"Plein traitement")=90,"Demi-traitement","Plein traitement"),IF(OR(AND(G1609&gt;=$D$8,G1609&lt;=$E$8),AND(G1609&gt;=$F$8,G1609&lt;=$G$8),AND(G1609&gt;=$H$8,G1609&lt;=$I$8),AND(G1609&gt;=$J$8,G1609&lt;=$K$8),AND(G1609&gt;=$L$8,G1609&lt;=$M$8),AND(G1609&gt;=$N$8,G1609&lt;=$O$8),AND(G1609&gt;=$P$8,G1609&lt;=$Q$8),AND(G1609&gt;=$R$8,G1609&lt;=$S$8),AND(G1609&gt;=$T$8,G1609&lt;=$U$8)),IF(COUNTIF($H$537:H1609,"CMO")&gt;90,"Demi-traitement","Plein traitement"),""))</f>
        <v/>
      </c>
    </row>
    <row r="1610" spans="7:9" x14ac:dyDescent="0.25">
      <c r="G1610" s="1">
        <v>44174</v>
      </c>
      <c r="H1610" t="str">
        <f t="shared" si="29"/>
        <v/>
      </c>
      <c r="I1610" s="2" t="str">
        <f>IF(OR(AND(G1610&gt;=$D$19,G1610&lt;=$E$19),AND(G1610&gt;=$F$19,G1610&lt;=$G$19),AND(G1610&gt;=$H$19,G1610&lt;=$I$19),AND(G1610&gt;=$J$19,G1610&lt;=$K$19),AND(G1610&gt;=$L$19,G1610&lt;=$M$19),AND(G1610&gt;=$N$19,G1610&lt;=$O$19),AND(G1610&gt;=$P$19,G1610&lt;=$Q$19),AND(G1610&gt;=$R$19,G1610&lt;=$S$19),AND(G1610&gt;=$T$19,G1610&lt;=$U$19)),IF(COUNTIF(I1246:I1609,"Plein traitement")=90,"Demi-traitement","Plein traitement"),IF(OR(AND(G1610&gt;=$D$8,G1610&lt;=$E$8),AND(G1610&gt;=$F$8,G1610&lt;=$G$8),AND(G1610&gt;=$H$8,G1610&lt;=$I$8),AND(G1610&gt;=$J$8,G1610&lt;=$K$8),AND(G1610&gt;=$L$8,G1610&lt;=$M$8),AND(G1610&gt;=$N$8,G1610&lt;=$O$8),AND(G1610&gt;=$P$8,G1610&lt;=$Q$8),AND(G1610&gt;=$R$8,G1610&lt;=$S$8),AND(G1610&gt;=$T$8,G1610&lt;=$U$8)),IF(COUNTIF($H$537:H1610,"CMO")&gt;90,"Demi-traitement","Plein traitement"),""))</f>
        <v/>
      </c>
    </row>
    <row r="1611" spans="7:9" x14ac:dyDescent="0.25">
      <c r="G1611" s="1">
        <v>44175</v>
      </c>
      <c r="H1611" t="str">
        <f t="shared" si="29"/>
        <v/>
      </c>
      <c r="I1611" s="2" t="str">
        <f>IF(OR(AND(G1611&gt;=$D$19,G1611&lt;=$E$19),AND(G1611&gt;=$F$19,G1611&lt;=$G$19),AND(G1611&gt;=$H$19,G1611&lt;=$I$19),AND(G1611&gt;=$J$19,G1611&lt;=$K$19),AND(G1611&gt;=$L$19,G1611&lt;=$M$19),AND(G1611&gt;=$N$19,G1611&lt;=$O$19),AND(G1611&gt;=$P$19,G1611&lt;=$Q$19),AND(G1611&gt;=$R$19,G1611&lt;=$S$19),AND(G1611&gt;=$T$19,G1611&lt;=$U$19)),IF(COUNTIF(I1247:I1610,"Plein traitement")=90,"Demi-traitement","Plein traitement"),IF(OR(AND(G1611&gt;=$D$8,G1611&lt;=$E$8),AND(G1611&gt;=$F$8,G1611&lt;=$G$8),AND(G1611&gt;=$H$8,G1611&lt;=$I$8),AND(G1611&gt;=$J$8,G1611&lt;=$K$8),AND(G1611&gt;=$L$8,G1611&lt;=$M$8),AND(G1611&gt;=$N$8,G1611&lt;=$O$8),AND(G1611&gt;=$P$8,G1611&lt;=$Q$8),AND(G1611&gt;=$R$8,G1611&lt;=$S$8),AND(G1611&gt;=$T$8,G1611&lt;=$U$8)),IF(COUNTIF($H$537:H1611,"CMO")&gt;90,"Demi-traitement","Plein traitement"),""))</f>
        <v/>
      </c>
    </row>
    <row r="1612" spans="7:9" x14ac:dyDescent="0.25">
      <c r="G1612" s="1">
        <v>44176</v>
      </c>
      <c r="H1612" t="str">
        <f t="shared" si="29"/>
        <v/>
      </c>
      <c r="I1612" s="2" t="str">
        <f>IF(OR(AND(G1612&gt;=$D$19,G1612&lt;=$E$19),AND(G1612&gt;=$F$19,G1612&lt;=$G$19),AND(G1612&gt;=$H$19,G1612&lt;=$I$19),AND(G1612&gt;=$J$19,G1612&lt;=$K$19),AND(G1612&gt;=$L$19,G1612&lt;=$M$19),AND(G1612&gt;=$N$19,G1612&lt;=$O$19),AND(G1612&gt;=$P$19,G1612&lt;=$Q$19),AND(G1612&gt;=$R$19,G1612&lt;=$S$19),AND(G1612&gt;=$T$19,G1612&lt;=$U$19)),IF(COUNTIF(I1248:I1611,"Plein traitement")=90,"Demi-traitement","Plein traitement"),IF(OR(AND(G1612&gt;=$D$8,G1612&lt;=$E$8),AND(G1612&gt;=$F$8,G1612&lt;=$G$8),AND(G1612&gt;=$H$8,G1612&lt;=$I$8),AND(G1612&gt;=$J$8,G1612&lt;=$K$8),AND(G1612&gt;=$L$8,G1612&lt;=$M$8),AND(G1612&gt;=$N$8,G1612&lt;=$O$8),AND(G1612&gt;=$P$8,G1612&lt;=$Q$8),AND(G1612&gt;=$R$8,G1612&lt;=$S$8),AND(G1612&gt;=$T$8,G1612&lt;=$U$8)),IF(COUNTIF($H$537:H1612,"CMO")&gt;90,"Demi-traitement","Plein traitement"),""))</f>
        <v/>
      </c>
    </row>
    <row r="1613" spans="7:9" x14ac:dyDescent="0.25">
      <c r="G1613" s="1">
        <v>44177</v>
      </c>
      <c r="H1613" t="str">
        <f t="shared" si="29"/>
        <v/>
      </c>
      <c r="I1613" s="2" t="str">
        <f>IF(OR(AND(G1613&gt;=$D$19,G1613&lt;=$E$19),AND(G1613&gt;=$F$19,G1613&lt;=$G$19),AND(G1613&gt;=$H$19,G1613&lt;=$I$19),AND(G1613&gt;=$J$19,G1613&lt;=$K$19),AND(G1613&gt;=$L$19,G1613&lt;=$M$19),AND(G1613&gt;=$N$19,G1613&lt;=$O$19),AND(G1613&gt;=$P$19,G1613&lt;=$Q$19),AND(G1613&gt;=$R$19,G1613&lt;=$S$19),AND(G1613&gt;=$T$19,G1613&lt;=$U$19)),IF(COUNTIF(I1249:I1612,"Plein traitement")=90,"Demi-traitement","Plein traitement"),IF(OR(AND(G1613&gt;=$D$8,G1613&lt;=$E$8),AND(G1613&gt;=$F$8,G1613&lt;=$G$8),AND(G1613&gt;=$H$8,G1613&lt;=$I$8),AND(G1613&gt;=$J$8,G1613&lt;=$K$8),AND(G1613&gt;=$L$8,G1613&lt;=$M$8),AND(G1613&gt;=$N$8,G1613&lt;=$O$8),AND(G1613&gt;=$P$8,G1613&lt;=$Q$8),AND(G1613&gt;=$R$8,G1613&lt;=$S$8),AND(G1613&gt;=$T$8,G1613&lt;=$U$8)),IF(COUNTIF($H$537:H1613,"CMO")&gt;90,"Demi-traitement","Plein traitement"),""))</f>
        <v/>
      </c>
    </row>
    <row r="1614" spans="7:9" x14ac:dyDescent="0.25">
      <c r="G1614" s="1">
        <v>44178</v>
      </c>
      <c r="H1614" t="str">
        <f t="shared" si="29"/>
        <v/>
      </c>
      <c r="I1614" s="2" t="str">
        <f>IF(OR(AND(G1614&gt;=$D$19,G1614&lt;=$E$19),AND(G1614&gt;=$F$19,G1614&lt;=$G$19),AND(G1614&gt;=$H$19,G1614&lt;=$I$19),AND(G1614&gt;=$J$19,G1614&lt;=$K$19),AND(G1614&gt;=$L$19,G1614&lt;=$M$19),AND(G1614&gt;=$N$19,G1614&lt;=$O$19),AND(G1614&gt;=$P$19,G1614&lt;=$Q$19),AND(G1614&gt;=$R$19,G1614&lt;=$S$19),AND(G1614&gt;=$T$19,G1614&lt;=$U$19)),IF(COUNTIF(I1250:I1613,"Plein traitement")=90,"Demi-traitement","Plein traitement"),IF(OR(AND(G1614&gt;=$D$8,G1614&lt;=$E$8),AND(G1614&gt;=$F$8,G1614&lt;=$G$8),AND(G1614&gt;=$H$8,G1614&lt;=$I$8),AND(G1614&gt;=$J$8,G1614&lt;=$K$8),AND(G1614&gt;=$L$8,G1614&lt;=$M$8),AND(G1614&gt;=$N$8,G1614&lt;=$O$8),AND(G1614&gt;=$P$8,G1614&lt;=$Q$8),AND(G1614&gt;=$R$8,G1614&lt;=$S$8),AND(G1614&gt;=$T$8,G1614&lt;=$U$8)),IF(COUNTIF($H$537:H1614,"CMO")&gt;90,"Demi-traitement","Plein traitement"),""))</f>
        <v/>
      </c>
    </row>
    <row r="1615" spans="7:9" x14ac:dyDescent="0.25">
      <c r="G1615" s="1">
        <v>44179</v>
      </c>
      <c r="H1615" t="str">
        <f t="shared" si="29"/>
        <v/>
      </c>
      <c r="I1615" s="2" t="str">
        <f>IF(OR(AND(G1615&gt;=$D$19,G1615&lt;=$E$19),AND(G1615&gt;=$F$19,G1615&lt;=$G$19),AND(G1615&gt;=$H$19,G1615&lt;=$I$19),AND(G1615&gt;=$J$19,G1615&lt;=$K$19),AND(G1615&gt;=$L$19,G1615&lt;=$M$19),AND(G1615&gt;=$N$19,G1615&lt;=$O$19),AND(G1615&gt;=$P$19,G1615&lt;=$Q$19),AND(G1615&gt;=$R$19,G1615&lt;=$S$19),AND(G1615&gt;=$T$19,G1615&lt;=$U$19)),IF(COUNTIF(I1251:I1614,"Plein traitement")=90,"Demi-traitement","Plein traitement"),IF(OR(AND(G1615&gt;=$D$8,G1615&lt;=$E$8),AND(G1615&gt;=$F$8,G1615&lt;=$G$8),AND(G1615&gt;=$H$8,G1615&lt;=$I$8),AND(G1615&gt;=$J$8,G1615&lt;=$K$8),AND(G1615&gt;=$L$8,G1615&lt;=$M$8),AND(G1615&gt;=$N$8,G1615&lt;=$O$8),AND(G1615&gt;=$P$8,G1615&lt;=$Q$8),AND(G1615&gt;=$R$8,G1615&lt;=$S$8),AND(G1615&gt;=$T$8,G1615&lt;=$U$8)),IF(COUNTIF($H$537:H1615,"CMO")&gt;90,"Demi-traitement","Plein traitement"),""))</f>
        <v/>
      </c>
    </row>
    <row r="1616" spans="7:9" x14ac:dyDescent="0.25">
      <c r="G1616" s="1">
        <v>44180</v>
      </c>
      <c r="H1616" t="str">
        <f t="shared" si="29"/>
        <v/>
      </c>
      <c r="I1616" s="2" t="str">
        <f>IF(OR(AND(G1616&gt;=$D$19,G1616&lt;=$E$19),AND(G1616&gt;=$F$19,G1616&lt;=$G$19),AND(G1616&gt;=$H$19,G1616&lt;=$I$19),AND(G1616&gt;=$J$19,G1616&lt;=$K$19),AND(G1616&gt;=$L$19,G1616&lt;=$M$19),AND(G1616&gt;=$N$19,G1616&lt;=$O$19),AND(G1616&gt;=$P$19,G1616&lt;=$Q$19),AND(G1616&gt;=$R$19,G1616&lt;=$S$19),AND(G1616&gt;=$T$19,G1616&lt;=$U$19)),IF(COUNTIF(I1252:I1615,"Plein traitement")=90,"Demi-traitement","Plein traitement"),IF(OR(AND(G1616&gt;=$D$8,G1616&lt;=$E$8),AND(G1616&gt;=$F$8,G1616&lt;=$G$8),AND(G1616&gt;=$H$8,G1616&lt;=$I$8),AND(G1616&gt;=$J$8,G1616&lt;=$K$8),AND(G1616&gt;=$L$8,G1616&lt;=$M$8),AND(G1616&gt;=$N$8,G1616&lt;=$O$8),AND(G1616&gt;=$P$8,G1616&lt;=$Q$8),AND(G1616&gt;=$R$8,G1616&lt;=$S$8),AND(G1616&gt;=$T$8,G1616&lt;=$U$8)),IF(COUNTIF($H$537:H1616,"CMO")&gt;90,"Demi-traitement","Plein traitement"),""))</f>
        <v/>
      </c>
    </row>
    <row r="1617" spans="7:9" x14ac:dyDescent="0.25">
      <c r="G1617" s="1">
        <v>44181</v>
      </c>
      <c r="H1617" t="str">
        <f t="shared" si="29"/>
        <v/>
      </c>
      <c r="I1617" s="2" t="str">
        <f>IF(OR(AND(G1617&gt;=$D$19,G1617&lt;=$E$19),AND(G1617&gt;=$F$19,G1617&lt;=$G$19),AND(G1617&gt;=$H$19,G1617&lt;=$I$19),AND(G1617&gt;=$J$19,G1617&lt;=$K$19),AND(G1617&gt;=$L$19,G1617&lt;=$M$19),AND(G1617&gt;=$N$19,G1617&lt;=$O$19),AND(G1617&gt;=$P$19,G1617&lt;=$Q$19),AND(G1617&gt;=$R$19,G1617&lt;=$S$19),AND(G1617&gt;=$T$19,G1617&lt;=$U$19)),IF(COUNTIF(I1253:I1616,"Plein traitement")=90,"Demi-traitement","Plein traitement"),IF(OR(AND(G1617&gt;=$D$8,G1617&lt;=$E$8),AND(G1617&gt;=$F$8,G1617&lt;=$G$8),AND(G1617&gt;=$H$8,G1617&lt;=$I$8),AND(G1617&gt;=$J$8,G1617&lt;=$K$8),AND(G1617&gt;=$L$8,G1617&lt;=$M$8),AND(G1617&gt;=$N$8,G1617&lt;=$O$8),AND(G1617&gt;=$P$8,G1617&lt;=$Q$8),AND(G1617&gt;=$R$8,G1617&lt;=$S$8),AND(G1617&gt;=$T$8,G1617&lt;=$U$8)),IF(COUNTIF($H$537:H1617,"CMO")&gt;90,"Demi-traitement","Plein traitement"),""))</f>
        <v/>
      </c>
    </row>
    <row r="1618" spans="7:9" x14ac:dyDescent="0.25">
      <c r="G1618" s="1">
        <v>44182</v>
      </c>
      <c r="H1618" t="str">
        <f t="shared" si="29"/>
        <v/>
      </c>
      <c r="I1618" s="2" t="str">
        <f>IF(OR(AND(G1618&gt;=$D$19,G1618&lt;=$E$19),AND(G1618&gt;=$F$19,G1618&lt;=$G$19),AND(G1618&gt;=$H$19,G1618&lt;=$I$19),AND(G1618&gt;=$J$19,G1618&lt;=$K$19),AND(G1618&gt;=$L$19,G1618&lt;=$M$19),AND(G1618&gt;=$N$19,G1618&lt;=$O$19),AND(G1618&gt;=$P$19,G1618&lt;=$Q$19),AND(G1618&gt;=$R$19,G1618&lt;=$S$19),AND(G1618&gt;=$T$19,G1618&lt;=$U$19)),IF(COUNTIF(I1254:I1617,"Plein traitement")=90,"Demi-traitement","Plein traitement"),IF(OR(AND(G1618&gt;=$D$8,G1618&lt;=$E$8),AND(G1618&gt;=$F$8,G1618&lt;=$G$8),AND(G1618&gt;=$H$8,G1618&lt;=$I$8),AND(G1618&gt;=$J$8,G1618&lt;=$K$8),AND(G1618&gt;=$L$8,G1618&lt;=$M$8),AND(G1618&gt;=$N$8,G1618&lt;=$O$8),AND(G1618&gt;=$P$8,G1618&lt;=$Q$8),AND(G1618&gt;=$R$8,G1618&lt;=$S$8),AND(G1618&gt;=$T$8,G1618&lt;=$U$8)),IF(COUNTIF($H$537:H1618,"CMO")&gt;90,"Demi-traitement","Plein traitement"),""))</f>
        <v/>
      </c>
    </row>
    <row r="1619" spans="7:9" x14ac:dyDescent="0.25">
      <c r="G1619" s="1">
        <v>44183</v>
      </c>
      <c r="H1619" t="str">
        <f t="shared" si="29"/>
        <v/>
      </c>
      <c r="I1619" s="2" t="str">
        <f>IF(OR(AND(G1619&gt;=$D$19,G1619&lt;=$E$19),AND(G1619&gt;=$F$19,G1619&lt;=$G$19),AND(G1619&gt;=$H$19,G1619&lt;=$I$19),AND(G1619&gt;=$J$19,G1619&lt;=$K$19),AND(G1619&gt;=$L$19,G1619&lt;=$M$19),AND(G1619&gt;=$N$19,G1619&lt;=$O$19),AND(G1619&gt;=$P$19,G1619&lt;=$Q$19),AND(G1619&gt;=$R$19,G1619&lt;=$S$19),AND(G1619&gt;=$T$19,G1619&lt;=$U$19)),IF(COUNTIF(I1255:I1618,"Plein traitement")=90,"Demi-traitement","Plein traitement"),IF(OR(AND(G1619&gt;=$D$8,G1619&lt;=$E$8),AND(G1619&gt;=$F$8,G1619&lt;=$G$8),AND(G1619&gt;=$H$8,G1619&lt;=$I$8),AND(G1619&gt;=$J$8,G1619&lt;=$K$8),AND(G1619&gt;=$L$8,G1619&lt;=$M$8),AND(G1619&gt;=$N$8,G1619&lt;=$O$8),AND(G1619&gt;=$P$8,G1619&lt;=$Q$8),AND(G1619&gt;=$R$8,G1619&lt;=$S$8),AND(G1619&gt;=$T$8,G1619&lt;=$U$8)),IF(COUNTIF($H$537:H1619,"CMO")&gt;90,"Demi-traitement","Plein traitement"),""))</f>
        <v/>
      </c>
    </row>
    <row r="1620" spans="7:9" x14ac:dyDescent="0.25">
      <c r="G1620" s="1">
        <v>44184</v>
      </c>
      <c r="H1620" t="str">
        <f t="shared" si="29"/>
        <v/>
      </c>
      <c r="I1620" s="2" t="str">
        <f>IF(OR(AND(G1620&gt;=$D$19,G1620&lt;=$E$19),AND(G1620&gt;=$F$19,G1620&lt;=$G$19),AND(G1620&gt;=$H$19,G1620&lt;=$I$19),AND(G1620&gt;=$J$19,G1620&lt;=$K$19),AND(G1620&gt;=$L$19,G1620&lt;=$M$19),AND(G1620&gt;=$N$19,G1620&lt;=$O$19),AND(G1620&gt;=$P$19,G1620&lt;=$Q$19),AND(G1620&gt;=$R$19,G1620&lt;=$S$19),AND(G1620&gt;=$T$19,G1620&lt;=$U$19)),IF(COUNTIF(I1256:I1619,"Plein traitement")=90,"Demi-traitement","Plein traitement"),IF(OR(AND(G1620&gt;=$D$8,G1620&lt;=$E$8),AND(G1620&gt;=$F$8,G1620&lt;=$G$8),AND(G1620&gt;=$H$8,G1620&lt;=$I$8),AND(G1620&gt;=$J$8,G1620&lt;=$K$8),AND(G1620&gt;=$L$8,G1620&lt;=$M$8),AND(G1620&gt;=$N$8,G1620&lt;=$O$8),AND(G1620&gt;=$P$8,G1620&lt;=$Q$8),AND(G1620&gt;=$R$8,G1620&lt;=$S$8),AND(G1620&gt;=$T$8,G1620&lt;=$U$8)),IF(COUNTIF($H$537:H1620,"CMO")&gt;90,"Demi-traitement","Plein traitement"),""))</f>
        <v/>
      </c>
    </row>
    <row r="1621" spans="7:9" x14ac:dyDescent="0.25">
      <c r="G1621" s="1">
        <v>44185</v>
      </c>
      <c r="H1621" t="str">
        <f t="shared" si="29"/>
        <v/>
      </c>
      <c r="I1621" s="2" t="str">
        <f>IF(OR(AND(G1621&gt;=$D$19,G1621&lt;=$E$19),AND(G1621&gt;=$F$19,G1621&lt;=$G$19),AND(G1621&gt;=$H$19,G1621&lt;=$I$19),AND(G1621&gt;=$J$19,G1621&lt;=$K$19),AND(G1621&gt;=$L$19,G1621&lt;=$M$19),AND(G1621&gt;=$N$19,G1621&lt;=$O$19),AND(G1621&gt;=$P$19,G1621&lt;=$Q$19),AND(G1621&gt;=$R$19,G1621&lt;=$S$19),AND(G1621&gt;=$T$19,G1621&lt;=$U$19)),IF(COUNTIF(I1257:I1620,"Plein traitement")=90,"Demi-traitement","Plein traitement"),IF(OR(AND(G1621&gt;=$D$8,G1621&lt;=$E$8),AND(G1621&gt;=$F$8,G1621&lt;=$G$8),AND(G1621&gt;=$H$8,G1621&lt;=$I$8),AND(G1621&gt;=$J$8,G1621&lt;=$K$8),AND(G1621&gt;=$L$8,G1621&lt;=$M$8),AND(G1621&gt;=$N$8,G1621&lt;=$O$8),AND(G1621&gt;=$P$8,G1621&lt;=$Q$8),AND(G1621&gt;=$R$8,G1621&lt;=$S$8),AND(G1621&gt;=$T$8,G1621&lt;=$U$8)),IF(COUNTIF($H$537:H1621,"CMO")&gt;90,"Demi-traitement","Plein traitement"),""))</f>
        <v/>
      </c>
    </row>
    <row r="1622" spans="7:9" x14ac:dyDescent="0.25">
      <c r="G1622" s="1">
        <v>44186</v>
      </c>
      <c r="H1622" t="str">
        <f t="shared" si="29"/>
        <v/>
      </c>
      <c r="I1622" s="2" t="str">
        <f>IF(OR(AND(G1622&gt;=$D$19,G1622&lt;=$E$19),AND(G1622&gt;=$F$19,G1622&lt;=$G$19),AND(G1622&gt;=$H$19,G1622&lt;=$I$19),AND(G1622&gt;=$J$19,G1622&lt;=$K$19),AND(G1622&gt;=$L$19,G1622&lt;=$M$19),AND(G1622&gt;=$N$19,G1622&lt;=$O$19),AND(G1622&gt;=$P$19,G1622&lt;=$Q$19),AND(G1622&gt;=$R$19,G1622&lt;=$S$19),AND(G1622&gt;=$T$19,G1622&lt;=$U$19)),IF(COUNTIF(I1258:I1621,"Plein traitement")=90,"Demi-traitement","Plein traitement"),IF(OR(AND(G1622&gt;=$D$8,G1622&lt;=$E$8),AND(G1622&gt;=$F$8,G1622&lt;=$G$8),AND(G1622&gt;=$H$8,G1622&lt;=$I$8),AND(G1622&gt;=$J$8,G1622&lt;=$K$8),AND(G1622&gt;=$L$8,G1622&lt;=$M$8),AND(G1622&gt;=$N$8,G1622&lt;=$O$8),AND(G1622&gt;=$P$8,G1622&lt;=$Q$8),AND(G1622&gt;=$R$8,G1622&lt;=$S$8),AND(G1622&gt;=$T$8,G1622&lt;=$U$8)),IF(COUNTIF($H$537:H1622,"CMO")&gt;90,"Demi-traitement","Plein traitement"),""))</f>
        <v/>
      </c>
    </row>
    <row r="1623" spans="7:9" x14ac:dyDescent="0.25">
      <c r="G1623" s="1">
        <v>44187</v>
      </c>
      <c r="H1623" t="str">
        <f t="shared" si="29"/>
        <v/>
      </c>
      <c r="I1623" s="2" t="str">
        <f>IF(OR(AND(G1623&gt;=$D$19,G1623&lt;=$E$19),AND(G1623&gt;=$F$19,G1623&lt;=$G$19),AND(G1623&gt;=$H$19,G1623&lt;=$I$19),AND(G1623&gt;=$J$19,G1623&lt;=$K$19),AND(G1623&gt;=$L$19,G1623&lt;=$M$19),AND(G1623&gt;=$N$19,G1623&lt;=$O$19),AND(G1623&gt;=$P$19,G1623&lt;=$Q$19),AND(G1623&gt;=$R$19,G1623&lt;=$S$19),AND(G1623&gt;=$T$19,G1623&lt;=$U$19)),IF(COUNTIF(I1259:I1622,"Plein traitement")=90,"Demi-traitement","Plein traitement"),IF(OR(AND(G1623&gt;=$D$8,G1623&lt;=$E$8),AND(G1623&gt;=$F$8,G1623&lt;=$G$8),AND(G1623&gt;=$H$8,G1623&lt;=$I$8),AND(G1623&gt;=$J$8,G1623&lt;=$K$8),AND(G1623&gt;=$L$8,G1623&lt;=$M$8),AND(G1623&gt;=$N$8,G1623&lt;=$O$8),AND(G1623&gt;=$P$8,G1623&lt;=$Q$8),AND(G1623&gt;=$R$8,G1623&lt;=$S$8),AND(G1623&gt;=$T$8,G1623&lt;=$U$8)),IF(COUNTIF($H$537:H1623,"CMO")&gt;90,"Demi-traitement","Plein traitement"),""))</f>
        <v/>
      </c>
    </row>
    <row r="1624" spans="7:9" x14ac:dyDescent="0.25">
      <c r="G1624" s="1">
        <v>44188</v>
      </c>
      <c r="H1624" t="str">
        <f t="shared" si="29"/>
        <v/>
      </c>
      <c r="I1624" s="2" t="str">
        <f>IF(OR(AND(G1624&gt;=$D$19,G1624&lt;=$E$19),AND(G1624&gt;=$F$19,G1624&lt;=$G$19),AND(G1624&gt;=$H$19,G1624&lt;=$I$19),AND(G1624&gt;=$J$19,G1624&lt;=$K$19),AND(G1624&gt;=$L$19,G1624&lt;=$M$19),AND(G1624&gt;=$N$19,G1624&lt;=$O$19),AND(G1624&gt;=$P$19,G1624&lt;=$Q$19),AND(G1624&gt;=$R$19,G1624&lt;=$S$19),AND(G1624&gt;=$T$19,G1624&lt;=$U$19)),IF(COUNTIF(I1260:I1623,"Plein traitement")=90,"Demi-traitement","Plein traitement"),IF(OR(AND(G1624&gt;=$D$8,G1624&lt;=$E$8),AND(G1624&gt;=$F$8,G1624&lt;=$G$8),AND(G1624&gt;=$H$8,G1624&lt;=$I$8),AND(G1624&gt;=$J$8,G1624&lt;=$K$8),AND(G1624&gt;=$L$8,G1624&lt;=$M$8),AND(G1624&gt;=$N$8,G1624&lt;=$O$8),AND(G1624&gt;=$P$8,G1624&lt;=$Q$8),AND(G1624&gt;=$R$8,G1624&lt;=$S$8),AND(G1624&gt;=$T$8,G1624&lt;=$U$8)),IF(COUNTIF($H$537:H1624,"CMO")&gt;90,"Demi-traitement","Plein traitement"),""))</f>
        <v/>
      </c>
    </row>
    <row r="1625" spans="7:9" x14ac:dyDescent="0.25">
      <c r="G1625" s="1">
        <v>44189</v>
      </c>
      <c r="H1625" t="str">
        <f t="shared" si="29"/>
        <v/>
      </c>
      <c r="I1625" s="2" t="str">
        <f>IF(OR(AND(G1625&gt;=$D$19,G1625&lt;=$E$19),AND(G1625&gt;=$F$19,G1625&lt;=$G$19),AND(G1625&gt;=$H$19,G1625&lt;=$I$19),AND(G1625&gt;=$J$19,G1625&lt;=$K$19),AND(G1625&gt;=$L$19,G1625&lt;=$M$19),AND(G1625&gt;=$N$19,G1625&lt;=$O$19),AND(G1625&gt;=$P$19,G1625&lt;=$Q$19),AND(G1625&gt;=$R$19,G1625&lt;=$S$19),AND(G1625&gt;=$T$19,G1625&lt;=$U$19)),IF(COUNTIF(I1261:I1624,"Plein traitement")=90,"Demi-traitement","Plein traitement"),IF(OR(AND(G1625&gt;=$D$8,G1625&lt;=$E$8),AND(G1625&gt;=$F$8,G1625&lt;=$G$8),AND(G1625&gt;=$H$8,G1625&lt;=$I$8),AND(G1625&gt;=$J$8,G1625&lt;=$K$8),AND(G1625&gt;=$L$8,G1625&lt;=$M$8),AND(G1625&gt;=$N$8,G1625&lt;=$O$8),AND(G1625&gt;=$P$8,G1625&lt;=$Q$8),AND(G1625&gt;=$R$8,G1625&lt;=$S$8),AND(G1625&gt;=$T$8,G1625&lt;=$U$8)),IF(COUNTIF($H$537:H1625,"CMO")&gt;90,"Demi-traitement","Plein traitement"),""))</f>
        <v/>
      </c>
    </row>
    <row r="1626" spans="7:9" x14ac:dyDescent="0.25">
      <c r="G1626" s="1">
        <v>44190</v>
      </c>
      <c r="H1626" t="str">
        <f t="shared" si="29"/>
        <v/>
      </c>
      <c r="I1626" s="2" t="str">
        <f>IF(OR(AND(G1626&gt;=$D$19,G1626&lt;=$E$19),AND(G1626&gt;=$F$19,G1626&lt;=$G$19),AND(G1626&gt;=$H$19,G1626&lt;=$I$19),AND(G1626&gt;=$J$19,G1626&lt;=$K$19),AND(G1626&gt;=$L$19,G1626&lt;=$M$19),AND(G1626&gt;=$N$19,G1626&lt;=$O$19),AND(G1626&gt;=$P$19,G1626&lt;=$Q$19),AND(G1626&gt;=$R$19,G1626&lt;=$S$19),AND(G1626&gt;=$T$19,G1626&lt;=$U$19)),IF(COUNTIF(I1262:I1625,"Plein traitement")=90,"Demi-traitement","Plein traitement"),IF(OR(AND(G1626&gt;=$D$8,G1626&lt;=$E$8),AND(G1626&gt;=$F$8,G1626&lt;=$G$8),AND(G1626&gt;=$H$8,G1626&lt;=$I$8),AND(G1626&gt;=$J$8,G1626&lt;=$K$8),AND(G1626&gt;=$L$8,G1626&lt;=$M$8),AND(G1626&gt;=$N$8,G1626&lt;=$O$8),AND(G1626&gt;=$P$8,G1626&lt;=$Q$8),AND(G1626&gt;=$R$8,G1626&lt;=$S$8),AND(G1626&gt;=$T$8,G1626&lt;=$U$8)),IF(COUNTIF($H$537:H1626,"CMO")&gt;90,"Demi-traitement","Plein traitement"),""))</f>
        <v/>
      </c>
    </row>
    <row r="1627" spans="7:9" x14ac:dyDescent="0.25">
      <c r="G1627" s="1">
        <v>44191</v>
      </c>
      <c r="H1627" t="str">
        <f t="shared" si="29"/>
        <v/>
      </c>
      <c r="I1627" s="2" t="str">
        <f>IF(OR(AND(G1627&gt;=$D$19,G1627&lt;=$E$19),AND(G1627&gt;=$F$19,G1627&lt;=$G$19),AND(G1627&gt;=$H$19,G1627&lt;=$I$19),AND(G1627&gt;=$J$19,G1627&lt;=$K$19),AND(G1627&gt;=$L$19,G1627&lt;=$M$19),AND(G1627&gt;=$N$19,G1627&lt;=$O$19),AND(G1627&gt;=$P$19,G1627&lt;=$Q$19),AND(G1627&gt;=$R$19,G1627&lt;=$S$19),AND(G1627&gt;=$T$19,G1627&lt;=$U$19)),IF(COUNTIF(I1263:I1626,"Plein traitement")=90,"Demi-traitement","Plein traitement"),IF(OR(AND(G1627&gt;=$D$8,G1627&lt;=$E$8),AND(G1627&gt;=$F$8,G1627&lt;=$G$8),AND(G1627&gt;=$H$8,G1627&lt;=$I$8),AND(G1627&gt;=$J$8,G1627&lt;=$K$8),AND(G1627&gt;=$L$8,G1627&lt;=$M$8),AND(G1627&gt;=$N$8,G1627&lt;=$O$8),AND(G1627&gt;=$P$8,G1627&lt;=$Q$8),AND(G1627&gt;=$R$8,G1627&lt;=$S$8),AND(G1627&gt;=$T$8,G1627&lt;=$U$8)),IF(COUNTIF($H$537:H1627,"CMO")&gt;90,"Demi-traitement","Plein traitement"),""))</f>
        <v/>
      </c>
    </row>
    <row r="1628" spans="7:9" x14ac:dyDescent="0.25">
      <c r="G1628" s="1">
        <v>44192</v>
      </c>
      <c r="H1628" t="str">
        <f t="shared" si="29"/>
        <v/>
      </c>
      <c r="I1628" s="2" t="str">
        <f>IF(OR(AND(G1628&gt;=$D$19,G1628&lt;=$E$19),AND(G1628&gt;=$F$19,G1628&lt;=$G$19),AND(G1628&gt;=$H$19,G1628&lt;=$I$19),AND(G1628&gt;=$J$19,G1628&lt;=$K$19),AND(G1628&gt;=$L$19,G1628&lt;=$M$19),AND(G1628&gt;=$N$19,G1628&lt;=$O$19),AND(G1628&gt;=$P$19,G1628&lt;=$Q$19),AND(G1628&gt;=$R$19,G1628&lt;=$S$19),AND(G1628&gt;=$T$19,G1628&lt;=$U$19)),IF(COUNTIF(I1264:I1627,"Plein traitement")=90,"Demi-traitement","Plein traitement"),IF(OR(AND(G1628&gt;=$D$8,G1628&lt;=$E$8),AND(G1628&gt;=$F$8,G1628&lt;=$G$8),AND(G1628&gt;=$H$8,G1628&lt;=$I$8),AND(G1628&gt;=$J$8,G1628&lt;=$K$8),AND(G1628&gt;=$L$8,G1628&lt;=$M$8),AND(G1628&gt;=$N$8,G1628&lt;=$O$8),AND(G1628&gt;=$P$8,G1628&lt;=$Q$8),AND(G1628&gt;=$R$8,G1628&lt;=$S$8),AND(G1628&gt;=$T$8,G1628&lt;=$U$8)),IF(COUNTIF($H$537:H1628,"CMO")&gt;90,"Demi-traitement","Plein traitement"),""))</f>
        <v/>
      </c>
    </row>
    <row r="1629" spans="7:9" x14ac:dyDescent="0.25">
      <c r="G1629" s="1">
        <v>44193</v>
      </c>
      <c r="H1629" t="str">
        <f t="shared" si="29"/>
        <v/>
      </c>
      <c r="I1629" s="2" t="str">
        <f>IF(OR(AND(G1629&gt;=$D$19,G1629&lt;=$E$19),AND(G1629&gt;=$F$19,G1629&lt;=$G$19),AND(G1629&gt;=$H$19,G1629&lt;=$I$19),AND(G1629&gt;=$J$19,G1629&lt;=$K$19),AND(G1629&gt;=$L$19,G1629&lt;=$M$19),AND(G1629&gt;=$N$19,G1629&lt;=$O$19),AND(G1629&gt;=$P$19,G1629&lt;=$Q$19),AND(G1629&gt;=$R$19,G1629&lt;=$S$19),AND(G1629&gt;=$T$19,G1629&lt;=$U$19)),IF(COUNTIF(I1265:I1628,"Plein traitement")=90,"Demi-traitement","Plein traitement"),IF(OR(AND(G1629&gt;=$D$8,G1629&lt;=$E$8),AND(G1629&gt;=$F$8,G1629&lt;=$G$8),AND(G1629&gt;=$H$8,G1629&lt;=$I$8),AND(G1629&gt;=$J$8,G1629&lt;=$K$8),AND(G1629&gt;=$L$8,G1629&lt;=$M$8),AND(G1629&gt;=$N$8,G1629&lt;=$O$8),AND(G1629&gt;=$P$8,G1629&lt;=$Q$8),AND(G1629&gt;=$R$8,G1629&lt;=$S$8),AND(G1629&gt;=$T$8,G1629&lt;=$U$8)),IF(COUNTIF($H$537:H1629,"CMO")&gt;90,"Demi-traitement","Plein traitement"),""))</f>
        <v/>
      </c>
    </row>
    <row r="1630" spans="7:9" x14ac:dyDescent="0.25">
      <c r="G1630" s="1">
        <v>44194</v>
      </c>
      <c r="H1630" t="str">
        <f t="shared" si="29"/>
        <v/>
      </c>
      <c r="I1630" s="2" t="str">
        <f>IF(OR(AND(G1630&gt;=$D$19,G1630&lt;=$E$19),AND(G1630&gt;=$F$19,G1630&lt;=$G$19),AND(G1630&gt;=$H$19,G1630&lt;=$I$19),AND(G1630&gt;=$J$19,G1630&lt;=$K$19),AND(G1630&gt;=$L$19,G1630&lt;=$M$19),AND(G1630&gt;=$N$19,G1630&lt;=$O$19),AND(G1630&gt;=$P$19,G1630&lt;=$Q$19),AND(G1630&gt;=$R$19,G1630&lt;=$S$19),AND(G1630&gt;=$T$19,G1630&lt;=$U$19)),IF(COUNTIF(I1266:I1629,"Plein traitement")=90,"Demi-traitement","Plein traitement"),IF(OR(AND(G1630&gt;=$D$8,G1630&lt;=$E$8),AND(G1630&gt;=$F$8,G1630&lt;=$G$8),AND(G1630&gt;=$H$8,G1630&lt;=$I$8),AND(G1630&gt;=$J$8,G1630&lt;=$K$8),AND(G1630&gt;=$L$8,G1630&lt;=$M$8),AND(G1630&gt;=$N$8,G1630&lt;=$O$8),AND(G1630&gt;=$P$8,G1630&lt;=$Q$8),AND(G1630&gt;=$R$8,G1630&lt;=$S$8),AND(G1630&gt;=$T$8,G1630&lt;=$U$8)),IF(COUNTIF($H$537:H1630,"CMO")&gt;90,"Demi-traitement","Plein traitement"),""))</f>
        <v/>
      </c>
    </row>
    <row r="1631" spans="7:9" x14ac:dyDescent="0.25">
      <c r="G1631" s="1">
        <v>44195</v>
      </c>
      <c r="H1631" t="str">
        <f t="shared" si="29"/>
        <v/>
      </c>
      <c r="I1631" s="2" t="str">
        <f>IF(OR(AND(G1631&gt;=$D$19,G1631&lt;=$E$19),AND(G1631&gt;=$F$19,G1631&lt;=$G$19),AND(G1631&gt;=$H$19,G1631&lt;=$I$19),AND(G1631&gt;=$J$19,G1631&lt;=$K$19),AND(G1631&gt;=$L$19,G1631&lt;=$M$19),AND(G1631&gt;=$N$19,G1631&lt;=$O$19),AND(G1631&gt;=$P$19,G1631&lt;=$Q$19),AND(G1631&gt;=$R$19,G1631&lt;=$S$19),AND(G1631&gt;=$T$19,G1631&lt;=$U$19)),IF(COUNTIF(I1267:I1630,"Plein traitement")=90,"Demi-traitement","Plein traitement"),IF(OR(AND(G1631&gt;=$D$8,G1631&lt;=$E$8),AND(G1631&gt;=$F$8,G1631&lt;=$G$8),AND(G1631&gt;=$H$8,G1631&lt;=$I$8),AND(G1631&gt;=$J$8,G1631&lt;=$K$8),AND(G1631&gt;=$L$8,G1631&lt;=$M$8),AND(G1631&gt;=$N$8,G1631&lt;=$O$8),AND(G1631&gt;=$P$8,G1631&lt;=$Q$8),AND(G1631&gt;=$R$8,G1631&lt;=$S$8),AND(G1631&gt;=$T$8,G1631&lt;=$U$8)),IF(COUNTIF($H$537:H1631,"CMO")&gt;90,"Demi-traitement","Plein traitement"),""))</f>
        <v/>
      </c>
    </row>
    <row r="1632" spans="7:9" x14ac:dyDescent="0.25">
      <c r="G1632" s="1">
        <v>44196</v>
      </c>
      <c r="H1632" t="str">
        <f t="shared" si="29"/>
        <v/>
      </c>
      <c r="I1632" s="2" t="str">
        <f>IF(OR(AND(G1632&gt;=$D$19,G1632&lt;=$E$19),AND(G1632&gt;=$F$19,G1632&lt;=$G$19),AND(G1632&gt;=$H$19,G1632&lt;=$I$19),AND(G1632&gt;=$J$19,G1632&lt;=$K$19),AND(G1632&gt;=$L$19,G1632&lt;=$M$19),AND(G1632&gt;=$N$19,G1632&lt;=$O$19),AND(G1632&gt;=$P$19,G1632&lt;=$Q$19),AND(G1632&gt;=$R$19,G1632&lt;=$S$19),AND(G1632&gt;=$T$19,G1632&lt;=$U$19)),IF(COUNTIF(I1268:I1631,"Plein traitement")=90,"Demi-traitement","Plein traitement"),IF(OR(AND(G1632&gt;=$D$8,G1632&lt;=$E$8),AND(G1632&gt;=$F$8,G1632&lt;=$G$8),AND(G1632&gt;=$H$8,G1632&lt;=$I$8),AND(G1632&gt;=$J$8,G1632&lt;=$K$8),AND(G1632&gt;=$L$8,G1632&lt;=$M$8),AND(G1632&gt;=$N$8,G1632&lt;=$O$8),AND(G1632&gt;=$P$8,G1632&lt;=$Q$8),AND(G1632&gt;=$R$8,G1632&lt;=$S$8),AND(G1632&gt;=$T$8,G1632&lt;=$U$8)),IF(COUNTIF($H$537:H1632,"CMO")&gt;90,"Demi-traitement","Plein traitement"),""))</f>
        <v/>
      </c>
    </row>
    <row r="1633" spans="7:9" x14ac:dyDescent="0.25">
      <c r="G1633" s="1">
        <v>44197</v>
      </c>
      <c r="H1633" t="str">
        <f t="shared" si="29"/>
        <v/>
      </c>
      <c r="I1633" s="2" t="str">
        <f>IF(OR(AND(G1633&gt;=$D$19,G1633&lt;=$E$19),AND(G1633&gt;=$F$19,G1633&lt;=$G$19),AND(G1633&gt;=$H$19,G1633&lt;=$I$19),AND(G1633&gt;=$J$19,G1633&lt;=$K$19),AND(G1633&gt;=$L$19,G1633&lt;=$M$19),AND(G1633&gt;=$N$19,G1633&lt;=$O$19),AND(G1633&gt;=$P$19,G1633&lt;=$Q$19),AND(G1633&gt;=$R$19,G1633&lt;=$S$19),AND(G1633&gt;=$T$19,G1633&lt;=$U$19)),IF(COUNTIF(I1269:I1632,"Plein traitement")=90,"Demi-traitement","Plein traitement"),IF(OR(AND(G1633&gt;=$D$8,G1633&lt;=$E$8),AND(G1633&gt;=$F$8,G1633&lt;=$G$8),AND(G1633&gt;=$H$8,G1633&lt;=$I$8),AND(G1633&gt;=$J$8,G1633&lt;=$K$8),AND(G1633&gt;=$L$8,G1633&lt;=$M$8),AND(G1633&gt;=$N$8,G1633&lt;=$O$8),AND(G1633&gt;=$P$8,G1633&lt;=$Q$8),AND(G1633&gt;=$R$8,G1633&lt;=$S$8),AND(G1633&gt;=$T$8,G1633&lt;=$U$8)),IF(COUNTIF($H$537:H1633,"CMO")&gt;90,"Demi-traitement","Plein traitement"),""))</f>
        <v/>
      </c>
    </row>
    <row r="1634" spans="7:9" x14ac:dyDescent="0.25">
      <c r="G1634" s="1">
        <v>44198</v>
      </c>
      <c r="H1634" t="str">
        <f t="shared" si="29"/>
        <v/>
      </c>
      <c r="I1634" s="2" t="str">
        <f>IF(OR(AND(G1634&gt;=$D$19,G1634&lt;=$E$19),AND(G1634&gt;=$F$19,G1634&lt;=$G$19),AND(G1634&gt;=$H$19,G1634&lt;=$I$19),AND(G1634&gt;=$J$19,G1634&lt;=$K$19),AND(G1634&gt;=$L$19,G1634&lt;=$M$19),AND(G1634&gt;=$N$19,G1634&lt;=$O$19),AND(G1634&gt;=$P$19,G1634&lt;=$Q$19),AND(G1634&gt;=$R$19,G1634&lt;=$S$19),AND(G1634&gt;=$T$19,G1634&lt;=$U$19)),IF(COUNTIF(I1270:I1633,"Plein traitement")=90,"Demi-traitement","Plein traitement"),IF(OR(AND(G1634&gt;=$D$8,G1634&lt;=$E$8),AND(G1634&gt;=$F$8,G1634&lt;=$G$8),AND(G1634&gt;=$H$8,G1634&lt;=$I$8),AND(G1634&gt;=$J$8,G1634&lt;=$K$8),AND(G1634&gt;=$L$8,G1634&lt;=$M$8),AND(G1634&gt;=$N$8,G1634&lt;=$O$8),AND(G1634&gt;=$P$8,G1634&lt;=$Q$8),AND(G1634&gt;=$R$8,G1634&lt;=$S$8),AND(G1634&gt;=$T$8,G1634&lt;=$U$8)),IF(COUNTIF($H$537:H1634,"CMO")&gt;90,"Demi-traitement","Plein traitement"),""))</f>
        <v/>
      </c>
    </row>
    <row r="1635" spans="7:9" x14ac:dyDescent="0.25">
      <c r="G1635" s="1">
        <v>44199</v>
      </c>
      <c r="H1635" t="str">
        <f t="shared" si="29"/>
        <v/>
      </c>
      <c r="I1635" s="2" t="str">
        <f>IF(OR(AND(G1635&gt;=$D$19,G1635&lt;=$E$19),AND(G1635&gt;=$F$19,G1635&lt;=$G$19),AND(G1635&gt;=$H$19,G1635&lt;=$I$19),AND(G1635&gt;=$J$19,G1635&lt;=$K$19),AND(G1635&gt;=$L$19,G1635&lt;=$M$19),AND(G1635&gt;=$N$19,G1635&lt;=$O$19),AND(G1635&gt;=$P$19,G1635&lt;=$Q$19),AND(G1635&gt;=$R$19,G1635&lt;=$S$19),AND(G1635&gt;=$T$19,G1635&lt;=$U$19)),IF(COUNTIF(I1271:I1634,"Plein traitement")=90,"Demi-traitement","Plein traitement"),IF(OR(AND(G1635&gt;=$D$8,G1635&lt;=$E$8),AND(G1635&gt;=$F$8,G1635&lt;=$G$8),AND(G1635&gt;=$H$8,G1635&lt;=$I$8),AND(G1635&gt;=$J$8,G1635&lt;=$K$8),AND(G1635&gt;=$L$8,G1635&lt;=$M$8),AND(G1635&gt;=$N$8,G1635&lt;=$O$8),AND(G1635&gt;=$P$8,G1635&lt;=$Q$8),AND(G1635&gt;=$R$8,G1635&lt;=$S$8),AND(G1635&gt;=$T$8,G1635&lt;=$U$8)),IF(COUNTIF($H$537:H1635,"CMO")&gt;90,"Demi-traitement","Plein traitement"),""))</f>
        <v/>
      </c>
    </row>
    <row r="1636" spans="7:9" x14ac:dyDescent="0.25">
      <c r="G1636" s="1">
        <v>44200</v>
      </c>
      <c r="H1636" t="str">
        <f t="shared" si="29"/>
        <v/>
      </c>
      <c r="I1636" s="2" t="str">
        <f>IF(OR(AND(G1636&gt;=$D$19,G1636&lt;=$E$19),AND(G1636&gt;=$F$19,G1636&lt;=$G$19),AND(G1636&gt;=$H$19,G1636&lt;=$I$19),AND(G1636&gt;=$J$19,G1636&lt;=$K$19),AND(G1636&gt;=$L$19,G1636&lt;=$M$19),AND(G1636&gt;=$N$19,G1636&lt;=$O$19),AND(G1636&gt;=$P$19,G1636&lt;=$Q$19),AND(G1636&gt;=$R$19,G1636&lt;=$S$19),AND(G1636&gt;=$T$19,G1636&lt;=$U$19)),IF(COUNTIF(I1272:I1635,"Plein traitement")=90,"Demi-traitement","Plein traitement"),IF(OR(AND(G1636&gt;=$D$8,G1636&lt;=$E$8),AND(G1636&gt;=$F$8,G1636&lt;=$G$8),AND(G1636&gt;=$H$8,G1636&lt;=$I$8),AND(G1636&gt;=$J$8,G1636&lt;=$K$8),AND(G1636&gt;=$L$8,G1636&lt;=$M$8),AND(G1636&gt;=$N$8,G1636&lt;=$O$8),AND(G1636&gt;=$P$8,G1636&lt;=$Q$8),AND(G1636&gt;=$R$8,G1636&lt;=$S$8),AND(G1636&gt;=$T$8,G1636&lt;=$U$8)),IF(COUNTIF($H$537:H1636,"CMO")&gt;90,"Demi-traitement","Plein traitement"),""))</f>
        <v/>
      </c>
    </row>
    <row r="1637" spans="7:9" x14ac:dyDescent="0.25">
      <c r="G1637" s="1">
        <v>44201</v>
      </c>
      <c r="H1637" t="str">
        <f t="shared" si="29"/>
        <v/>
      </c>
      <c r="I1637" s="2" t="str">
        <f>IF(OR(AND(G1637&gt;=$D$19,G1637&lt;=$E$19),AND(G1637&gt;=$F$19,G1637&lt;=$G$19),AND(G1637&gt;=$H$19,G1637&lt;=$I$19),AND(G1637&gt;=$J$19,G1637&lt;=$K$19),AND(G1637&gt;=$L$19,G1637&lt;=$M$19),AND(G1637&gt;=$N$19,G1637&lt;=$O$19),AND(G1637&gt;=$P$19,G1637&lt;=$Q$19),AND(G1637&gt;=$R$19,G1637&lt;=$S$19),AND(G1637&gt;=$T$19,G1637&lt;=$U$19)),IF(COUNTIF(I1273:I1636,"Plein traitement")=90,"Demi-traitement","Plein traitement"),IF(OR(AND(G1637&gt;=$D$8,G1637&lt;=$E$8),AND(G1637&gt;=$F$8,G1637&lt;=$G$8),AND(G1637&gt;=$H$8,G1637&lt;=$I$8),AND(G1637&gt;=$J$8,G1637&lt;=$K$8),AND(G1637&gt;=$L$8,G1637&lt;=$M$8),AND(G1637&gt;=$N$8,G1637&lt;=$O$8),AND(G1637&gt;=$P$8,G1637&lt;=$Q$8),AND(G1637&gt;=$R$8,G1637&lt;=$S$8),AND(G1637&gt;=$T$8,G1637&lt;=$U$8)),IF(COUNTIF($H$537:H1637,"CMO")&gt;90,"Demi-traitement","Plein traitement"),""))</f>
        <v/>
      </c>
    </row>
    <row r="1638" spans="7:9" x14ac:dyDescent="0.25">
      <c r="G1638" s="1">
        <v>44202</v>
      </c>
      <c r="H1638" t="str">
        <f t="shared" si="29"/>
        <v/>
      </c>
      <c r="I1638" s="2" t="str">
        <f>IF(OR(AND(G1638&gt;=$D$19,G1638&lt;=$E$19),AND(G1638&gt;=$F$19,G1638&lt;=$G$19),AND(G1638&gt;=$H$19,G1638&lt;=$I$19),AND(G1638&gt;=$J$19,G1638&lt;=$K$19),AND(G1638&gt;=$L$19,G1638&lt;=$M$19),AND(G1638&gt;=$N$19,G1638&lt;=$O$19),AND(G1638&gt;=$P$19,G1638&lt;=$Q$19),AND(G1638&gt;=$R$19,G1638&lt;=$S$19),AND(G1638&gt;=$T$19,G1638&lt;=$U$19)),IF(COUNTIF(I1274:I1637,"Plein traitement")=90,"Demi-traitement","Plein traitement"),IF(OR(AND(G1638&gt;=$D$8,G1638&lt;=$E$8),AND(G1638&gt;=$F$8,G1638&lt;=$G$8),AND(G1638&gt;=$H$8,G1638&lt;=$I$8),AND(G1638&gt;=$J$8,G1638&lt;=$K$8),AND(G1638&gt;=$L$8,G1638&lt;=$M$8),AND(G1638&gt;=$N$8,G1638&lt;=$O$8),AND(G1638&gt;=$P$8,G1638&lt;=$Q$8),AND(G1638&gt;=$R$8,G1638&lt;=$S$8),AND(G1638&gt;=$T$8,G1638&lt;=$U$8)),IF(COUNTIF($H$537:H1638,"CMO")&gt;90,"Demi-traitement","Plein traitement"),""))</f>
        <v/>
      </c>
    </row>
    <row r="1639" spans="7:9" x14ac:dyDescent="0.25">
      <c r="G1639" s="1">
        <v>44203</v>
      </c>
      <c r="H1639" t="str">
        <f t="shared" si="29"/>
        <v/>
      </c>
      <c r="I1639" s="2" t="str">
        <f>IF(OR(AND(G1639&gt;=$D$19,G1639&lt;=$E$19),AND(G1639&gt;=$F$19,G1639&lt;=$G$19),AND(G1639&gt;=$H$19,G1639&lt;=$I$19),AND(G1639&gt;=$J$19,G1639&lt;=$K$19),AND(G1639&gt;=$L$19,G1639&lt;=$M$19),AND(G1639&gt;=$N$19,G1639&lt;=$O$19),AND(G1639&gt;=$P$19,G1639&lt;=$Q$19),AND(G1639&gt;=$R$19,G1639&lt;=$S$19),AND(G1639&gt;=$T$19,G1639&lt;=$U$19)),IF(COUNTIF(I1275:I1638,"Plein traitement")=90,"Demi-traitement","Plein traitement"),IF(OR(AND(G1639&gt;=$D$8,G1639&lt;=$E$8),AND(G1639&gt;=$F$8,G1639&lt;=$G$8),AND(G1639&gt;=$H$8,G1639&lt;=$I$8),AND(G1639&gt;=$J$8,G1639&lt;=$K$8),AND(G1639&gt;=$L$8,G1639&lt;=$M$8),AND(G1639&gt;=$N$8,G1639&lt;=$O$8),AND(G1639&gt;=$P$8,G1639&lt;=$Q$8),AND(G1639&gt;=$R$8,G1639&lt;=$S$8),AND(G1639&gt;=$T$8,G1639&lt;=$U$8)),IF(COUNTIF($H$537:H1639,"CMO")&gt;90,"Demi-traitement","Plein traitement"),""))</f>
        <v/>
      </c>
    </row>
    <row r="1640" spans="7:9" x14ac:dyDescent="0.25">
      <c r="G1640" s="1">
        <v>44204</v>
      </c>
      <c r="H1640" t="str">
        <f t="shared" si="29"/>
        <v/>
      </c>
      <c r="I1640" s="2" t="str">
        <f>IF(OR(AND(G1640&gt;=$D$19,G1640&lt;=$E$19),AND(G1640&gt;=$F$19,G1640&lt;=$G$19),AND(G1640&gt;=$H$19,G1640&lt;=$I$19),AND(G1640&gt;=$J$19,G1640&lt;=$K$19),AND(G1640&gt;=$L$19,G1640&lt;=$M$19),AND(G1640&gt;=$N$19,G1640&lt;=$O$19),AND(G1640&gt;=$P$19,G1640&lt;=$Q$19),AND(G1640&gt;=$R$19,G1640&lt;=$S$19),AND(G1640&gt;=$T$19,G1640&lt;=$U$19)),IF(COUNTIF(I1276:I1639,"Plein traitement")=90,"Demi-traitement","Plein traitement"),IF(OR(AND(G1640&gt;=$D$8,G1640&lt;=$E$8),AND(G1640&gt;=$F$8,G1640&lt;=$G$8),AND(G1640&gt;=$H$8,G1640&lt;=$I$8),AND(G1640&gt;=$J$8,G1640&lt;=$K$8),AND(G1640&gt;=$L$8,G1640&lt;=$M$8),AND(G1640&gt;=$N$8,G1640&lt;=$O$8),AND(G1640&gt;=$P$8,G1640&lt;=$Q$8),AND(G1640&gt;=$R$8,G1640&lt;=$S$8),AND(G1640&gt;=$T$8,G1640&lt;=$U$8)),IF(COUNTIF($H$537:H1640,"CMO")&gt;90,"Demi-traitement","Plein traitement"),""))</f>
        <v/>
      </c>
    </row>
    <row r="1641" spans="7:9" x14ac:dyDescent="0.25">
      <c r="G1641" s="1">
        <v>44205</v>
      </c>
      <c r="H1641" t="str">
        <f t="shared" si="29"/>
        <v/>
      </c>
      <c r="I1641" s="2" t="str">
        <f>IF(OR(AND(G1641&gt;=$D$19,G1641&lt;=$E$19),AND(G1641&gt;=$F$19,G1641&lt;=$G$19),AND(G1641&gt;=$H$19,G1641&lt;=$I$19),AND(G1641&gt;=$J$19,G1641&lt;=$K$19),AND(G1641&gt;=$L$19,G1641&lt;=$M$19),AND(G1641&gt;=$N$19,G1641&lt;=$O$19),AND(G1641&gt;=$P$19,G1641&lt;=$Q$19),AND(G1641&gt;=$R$19,G1641&lt;=$S$19),AND(G1641&gt;=$T$19,G1641&lt;=$U$19)),IF(COUNTIF(I1277:I1640,"Plein traitement")=90,"Demi-traitement","Plein traitement"),IF(OR(AND(G1641&gt;=$D$8,G1641&lt;=$E$8),AND(G1641&gt;=$F$8,G1641&lt;=$G$8),AND(G1641&gt;=$H$8,G1641&lt;=$I$8),AND(G1641&gt;=$J$8,G1641&lt;=$K$8),AND(G1641&gt;=$L$8,G1641&lt;=$M$8),AND(G1641&gt;=$N$8,G1641&lt;=$O$8),AND(G1641&gt;=$P$8,G1641&lt;=$Q$8),AND(G1641&gt;=$R$8,G1641&lt;=$S$8),AND(G1641&gt;=$T$8,G1641&lt;=$U$8)),IF(COUNTIF($H$537:H1641,"CMO")&gt;90,"Demi-traitement","Plein traitement"),""))</f>
        <v/>
      </c>
    </row>
    <row r="1642" spans="7:9" x14ac:dyDescent="0.25">
      <c r="G1642" s="1">
        <v>44206</v>
      </c>
      <c r="H1642" t="str">
        <f t="shared" si="29"/>
        <v/>
      </c>
      <c r="I1642" s="2" t="str">
        <f>IF(OR(AND(G1642&gt;=$D$19,G1642&lt;=$E$19),AND(G1642&gt;=$F$19,G1642&lt;=$G$19),AND(G1642&gt;=$H$19,G1642&lt;=$I$19),AND(G1642&gt;=$J$19,G1642&lt;=$K$19),AND(G1642&gt;=$L$19,G1642&lt;=$M$19),AND(G1642&gt;=$N$19,G1642&lt;=$O$19),AND(G1642&gt;=$P$19,G1642&lt;=$Q$19),AND(G1642&gt;=$R$19,G1642&lt;=$S$19),AND(G1642&gt;=$T$19,G1642&lt;=$U$19)),IF(COUNTIF(I1278:I1641,"Plein traitement")=90,"Demi-traitement","Plein traitement"),IF(OR(AND(G1642&gt;=$D$8,G1642&lt;=$E$8),AND(G1642&gt;=$F$8,G1642&lt;=$G$8),AND(G1642&gt;=$H$8,G1642&lt;=$I$8),AND(G1642&gt;=$J$8,G1642&lt;=$K$8),AND(G1642&gt;=$L$8,G1642&lt;=$M$8),AND(G1642&gt;=$N$8,G1642&lt;=$O$8),AND(G1642&gt;=$P$8,G1642&lt;=$Q$8),AND(G1642&gt;=$R$8,G1642&lt;=$S$8),AND(G1642&gt;=$T$8,G1642&lt;=$U$8)),IF(COUNTIF($H$537:H1642,"CMO")&gt;90,"Demi-traitement","Plein traitement"),""))</f>
        <v/>
      </c>
    </row>
    <row r="1643" spans="7:9" x14ac:dyDescent="0.25">
      <c r="G1643" s="1">
        <v>44207</v>
      </c>
      <c r="H1643" t="str">
        <f t="shared" si="29"/>
        <v/>
      </c>
      <c r="I1643" s="2" t="str">
        <f>IF(OR(AND(G1643&gt;=$D$19,G1643&lt;=$E$19),AND(G1643&gt;=$F$19,G1643&lt;=$G$19),AND(G1643&gt;=$H$19,G1643&lt;=$I$19),AND(G1643&gt;=$J$19,G1643&lt;=$K$19),AND(G1643&gt;=$L$19,G1643&lt;=$M$19),AND(G1643&gt;=$N$19,G1643&lt;=$O$19),AND(G1643&gt;=$P$19,G1643&lt;=$Q$19),AND(G1643&gt;=$R$19,G1643&lt;=$S$19),AND(G1643&gt;=$T$19,G1643&lt;=$U$19)),IF(COUNTIF(I1279:I1642,"Plein traitement")=90,"Demi-traitement","Plein traitement"),IF(OR(AND(G1643&gt;=$D$8,G1643&lt;=$E$8),AND(G1643&gt;=$F$8,G1643&lt;=$G$8),AND(G1643&gt;=$H$8,G1643&lt;=$I$8),AND(G1643&gt;=$J$8,G1643&lt;=$K$8),AND(G1643&gt;=$L$8,G1643&lt;=$M$8),AND(G1643&gt;=$N$8,G1643&lt;=$O$8),AND(G1643&gt;=$P$8,G1643&lt;=$Q$8),AND(G1643&gt;=$R$8,G1643&lt;=$S$8),AND(G1643&gt;=$T$8,G1643&lt;=$U$8)),IF(COUNTIF($H$537:H1643,"CMO")&gt;90,"Demi-traitement","Plein traitement"),""))</f>
        <v/>
      </c>
    </row>
    <row r="1644" spans="7:9" x14ac:dyDescent="0.25">
      <c r="G1644" s="1">
        <v>44208</v>
      </c>
      <c r="H1644" t="str">
        <f t="shared" si="29"/>
        <v/>
      </c>
      <c r="I1644" s="2" t="str">
        <f>IF(OR(AND(G1644&gt;=$D$19,G1644&lt;=$E$19),AND(G1644&gt;=$F$19,G1644&lt;=$G$19),AND(G1644&gt;=$H$19,G1644&lt;=$I$19),AND(G1644&gt;=$J$19,G1644&lt;=$K$19),AND(G1644&gt;=$L$19,G1644&lt;=$M$19),AND(G1644&gt;=$N$19,G1644&lt;=$O$19),AND(G1644&gt;=$P$19,G1644&lt;=$Q$19),AND(G1644&gt;=$R$19,G1644&lt;=$S$19),AND(G1644&gt;=$T$19,G1644&lt;=$U$19)),IF(COUNTIF(I1280:I1643,"Plein traitement")=90,"Demi-traitement","Plein traitement"),IF(OR(AND(G1644&gt;=$D$8,G1644&lt;=$E$8),AND(G1644&gt;=$F$8,G1644&lt;=$G$8),AND(G1644&gt;=$H$8,G1644&lt;=$I$8),AND(G1644&gt;=$J$8,G1644&lt;=$K$8),AND(G1644&gt;=$L$8,G1644&lt;=$M$8),AND(G1644&gt;=$N$8,G1644&lt;=$O$8),AND(G1644&gt;=$P$8,G1644&lt;=$Q$8),AND(G1644&gt;=$R$8,G1644&lt;=$S$8),AND(G1644&gt;=$T$8,G1644&lt;=$U$8)),IF(COUNTIF($H$537:H1644,"CMO")&gt;90,"Demi-traitement","Plein traitement"),""))</f>
        <v/>
      </c>
    </row>
    <row r="1645" spans="7:9" x14ac:dyDescent="0.25">
      <c r="G1645" s="1">
        <v>44209</v>
      </c>
      <c r="H1645" t="str">
        <f t="shared" si="29"/>
        <v/>
      </c>
      <c r="I1645" s="2" t="str">
        <f>IF(OR(AND(G1645&gt;=$D$19,G1645&lt;=$E$19),AND(G1645&gt;=$F$19,G1645&lt;=$G$19),AND(G1645&gt;=$H$19,G1645&lt;=$I$19),AND(G1645&gt;=$J$19,G1645&lt;=$K$19),AND(G1645&gt;=$L$19,G1645&lt;=$M$19),AND(G1645&gt;=$N$19,G1645&lt;=$O$19),AND(G1645&gt;=$P$19,G1645&lt;=$Q$19),AND(G1645&gt;=$R$19,G1645&lt;=$S$19),AND(G1645&gt;=$T$19,G1645&lt;=$U$19)),IF(COUNTIF(I1281:I1644,"Plein traitement")=90,"Demi-traitement","Plein traitement"),IF(OR(AND(G1645&gt;=$D$8,G1645&lt;=$E$8),AND(G1645&gt;=$F$8,G1645&lt;=$G$8),AND(G1645&gt;=$H$8,G1645&lt;=$I$8),AND(G1645&gt;=$J$8,G1645&lt;=$K$8),AND(G1645&gt;=$L$8,G1645&lt;=$M$8),AND(G1645&gt;=$N$8,G1645&lt;=$O$8),AND(G1645&gt;=$P$8,G1645&lt;=$Q$8),AND(G1645&gt;=$R$8,G1645&lt;=$S$8),AND(G1645&gt;=$T$8,G1645&lt;=$U$8)),IF(COUNTIF($H$537:H1645,"CMO")&gt;90,"Demi-traitement","Plein traitement"),""))</f>
        <v/>
      </c>
    </row>
    <row r="1646" spans="7:9" x14ac:dyDescent="0.25">
      <c r="G1646" s="1">
        <v>44210</v>
      </c>
      <c r="H1646" t="str">
        <f t="shared" si="29"/>
        <v/>
      </c>
      <c r="I1646" s="2" t="str">
        <f>IF(OR(AND(G1646&gt;=$D$19,G1646&lt;=$E$19),AND(G1646&gt;=$F$19,G1646&lt;=$G$19),AND(G1646&gt;=$H$19,G1646&lt;=$I$19),AND(G1646&gt;=$J$19,G1646&lt;=$K$19),AND(G1646&gt;=$L$19,G1646&lt;=$M$19),AND(G1646&gt;=$N$19,G1646&lt;=$O$19),AND(G1646&gt;=$P$19,G1646&lt;=$Q$19),AND(G1646&gt;=$R$19,G1646&lt;=$S$19),AND(G1646&gt;=$T$19,G1646&lt;=$U$19)),IF(COUNTIF(I1282:I1645,"Plein traitement")=90,"Demi-traitement","Plein traitement"),IF(OR(AND(G1646&gt;=$D$8,G1646&lt;=$E$8),AND(G1646&gt;=$F$8,G1646&lt;=$G$8),AND(G1646&gt;=$H$8,G1646&lt;=$I$8),AND(G1646&gt;=$J$8,G1646&lt;=$K$8),AND(G1646&gt;=$L$8,G1646&lt;=$M$8),AND(G1646&gt;=$N$8,G1646&lt;=$O$8),AND(G1646&gt;=$P$8,G1646&lt;=$Q$8),AND(G1646&gt;=$R$8,G1646&lt;=$S$8),AND(G1646&gt;=$T$8,G1646&lt;=$U$8)),IF(COUNTIF($H$537:H1646,"CMO")&gt;90,"Demi-traitement","Plein traitement"),""))</f>
        <v/>
      </c>
    </row>
    <row r="1647" spans="7:9" x14ac:dyDescent="0.25">
      <c r="G1647" s="1">
        <v>44211</v>
      </c>
      <c r="H1647" t="str">
        <f t="shared" si="29"/>
        <v/>
      </c>
      <c r="I1647" s="2" t="str">
        <f>IF(OR(AND(G1647&gt;=$D$19,G1647&lt;=$E$19),AND(G1647&gt;=$F$19,G1647&lt;=$G$19),AND(G1647&gt;=$H$19,G1647&lt;=$I$19),AND(G1647&gt;=$J$19,G1647&lt;=$K$19),AND(G1647&gt;=$L$19,G1647&lt;=$M$19),AND(G1647&gt;=$N$19,G1647&lt;=$O$19),AND(G1647&gt;=$P$19,G1647&lt;=$Q$19),AND(G1647&gt;=$R$19,G1647&lt;=$S$19),AND(G1647&gt;=$T$19,G1647&lt;=$U$19)),IF(COUNTIF(I1283:I1646,"Plein traitement")=90,"Demi-traitement","Plein traitement"),IF(OR(AND(G1647&gt;=$D$8,G1647&lt;=$E$8),AND(G1647&gt;=$F$8,G1647&lt;=$G$8),AND(G1647&gt;=$H$8,G1647&lt;=$I$8),AND(G1647&gt;=$J$8,G1647&lt;=$K$8),AND(G1647&gt;=$L$8,G1647&lt;=$M$8),AND(G1647&gt;=$N$8,G1647&lt;=$O$8),AND(G1647&gt;=$P$8,G1647&lt;=$Q$8),AND(G1647&gt;=$R$8,G1647&lt;=$S$8),AND(G1647&gt;=$T$8,G1647&lt;=$U$8)),IF(COUNTIF($H$537:H1647,"CMO")&gt;90,"Demi-traitement","Plein traitement"),""))</f>
        <v/>
      </c>
    </row>
    <row r="1648" spans="7:9" x14ac:dyDescent="0.25">
      <c r="G1648" s="1">
        <v>44212</v>
      </c>
      <c r="H1648" t="str">
        <f t="shared" si="29"/>
        <v/>
      </c>
      <c r="I1648" s="2" t="str">
        <f>IF(OR(AND(G1648&gt;=$D$19,G1648&lt;=$E$19),AND(G1648&gt;=$F$19,G1648&lt;=$G$19),AND(G1648&gt;=$H$19,G1648&lt;=$I$19),AND(G1648&gt;=$J$19,G1648&lt;=$K$19),AND(G1648&gt;=$L$19,G1648&lt;=$M$19),AND(G1648&gt;=$N$19,G1648&lt;=$O$19),AND(G1648&gt;=$P$19,G1648&lt;=$Q$19),AND(G1648&gt;=$R$19,G1648&lt;=$S$19),AND(G1648&gt;=$T$19,G1648&lt;=$U$19)),IF(COUNTIF(I1284:I1647,"Plein traitement")=90,"Demi-traitement","Plein traitement"),IF(OR(AND(G1648&gt;=$D$8,G1648&lt;=$E$8),AND(G1648&gt;=$F$8,G1648&lt;=$G$8),AND(G1648&gt;=$H$8,G1648&lt;=$I$8),AND(G1648&gt;=$J$8,G1648&lt;=$K$8),AND(G1648&gt;=$L$8,G1648&lt;=$M$8),AND(G1648&gt;=$N$8,G1648&lt;=$O$8),AND(G1648&gt;=$P$8,G1648&lt;=$Q$8),AND(G1648&gt;=$R$8,G1648&lt;=$S$8),AND(G1648&gt;=$T$8,G1648&lt;=$U$8)),IF(COUNTIF($H$537:H1648,"CMO")&gt;90,"Demi-traitement","Plein traitement"),""))</f>
        <v/>
      </c>
    </row>
    <row r="1649" spans="7:9" x14ac:dyDescent="0.25">
      <c r="G1649" s="1">
        <v>44213</v>
      </c>
      <c r="H1649" t="str">
        <f t="shared" si="29"/>
        <v/>
      </c>
      <c r="I1649" s="2" t="str">
        <f>IF(OR(AND(G1649&gt;=$D$19,G1649&lt;=$E$19),AND(G1649&gt;=$F$19,G1649&lt;=$G$19),AND(G1649&gt;=$H$19,G1649&lt;=$I$19),AND(G1649&gt;=$J$19,G1649&lt;=$K$19),AND(G1649&gt;=$L$19,G1649&lt;=$M$19),AND(G1649&gt;=$N$19,G1649&lt;=$O$19),AND(G1649&gt;=$P$19,G1649&lt;=$Q$19),AND(G1649&gt;=$R$19,G1649&lt;=$S$19),AND(G1649&gt;=$T$19,G1649&lt;=$U$19)),IF(COUNTIF(I1285:I1648,"Plein traitement")=90,"Demi-traitement","Plein traitement"),IF(OR(AND(G1649&gt;=$D$8,G1649&lt;=$E$8),AND(G1649&gt;=$F$8,G1649&lt;=$G$8),AND(G1649&gt;=$H$8,G1649&lt;=$I$8),AND(G1649&gt;=$J$8,G1649&lt;=$K$8),AND(G1649&gt;=$L$8,G1649&lt;=$M$8),AND(G1649&gt;=$N$8,G1649&lt;=$O$8),AND(G1649&gt;=$P$8,G1649&lt;=$Q$8),AND(G1649&gt;=$R$8,G1649&lt;=$S$8),AND(G1649&gt;=$T$8,G1649&lt;=$U$8)),IF(COUNTIF($H$537:H1649,"CMO")&gt;90,"Demi-traitement","Plein traitement"),""))</f>
        <v/>
      </c>
    </row>
    <row r="1650" spans="7:9" x14ac:dyDescent="0.25">
      <c r="G1650" s="1">
        <v>44214</v>
      </c>
      <c r="H1650" t="str">
        <f t="shared" si="29"/>
        <v/>
      </c>
      <c r="I1650" s="2" t="str">
        <f>IF(OR(AND(G1650&gt;=$D$19,G1650&lt;=$E$19),AND(G1650&gt;=$F$19,G1650&lt;=$G$19),AND(G1650&gt;=$H$19,G1650&lt;=$I$19),AND(G1650&gt;=$J$19,G1650&lt;=$K$19),AND(G1650&gt;=$L$19,G1650&lt;=$M$19),AND(G1650&gt;=$N$19,G1650&lt;=$O$19),AND(G1650&gt;=$P$19,G1650&lt;=$Q$19),AND(G1650&gt;=$R$19,G1650&lt;=$S$19),AND(G1650&gt;=$T$19,G1650&lt;=$U$19)),IF(COUNTIF(I1286:I1649,"Plein traitement")=90,"Demi-traitement","Plein traitement"),IF(OR(AND(G1650&gt;=$D$8,G1650&lt;=$E$8),AND(G1650&gt;=$F$8,G1650&lt;=$G$8),AND(G1650&gt;=$H$8,G1650&lt;=$I$8),AND(G1650&gt;=$J$8,G1650&lt;=$K$8),AND(G1650&gt;=$L$8,G1650&lt;=$M$8),AND(G1650&gt;=$N$8,G1650&lt;=$O$8),AND(G1650&gt;=$P$8,G1650&lt;=$Q$8),AND(G1650&gt;=$R$8,G1650&lt;=$S$8),AND(G1650&gt;=$T$8,G1650&lt;=$U$8)),IF(COUNTIF($H$537:H1650,"CMO")&gt;90,"Demi-traitement","Plein traitement"),""))</f>
        <v/>
      </c>
    </row>
    <row r="1651" spans="7:9" x14ac:dyDescent="0.25">
      <c r="G1651" s="1">
        <v>44215</v>
      </c>
      <c r="H1651" t="str">
        <f t="shared" si="29"/>
        <v/>
      </c>
      <c r="I1651" s="2" t="str">
        <f>IF(OR(AND(G1651&gt;=$D$19,G1651&lt;=$E$19),AND(G1651&gt;=$F$19,G1651&lt;=$G$19),AND(G1651&gt;=$H$19,G1651&lt;=$I$19),AND(G1651&gt;=$J$19,G1651&lt;=$K$19),AND(G1651&gt;=$L$19,G1651&lt;=$M$19),AND(G1651&gt;=$N$19,G1651&lt;=$O$19),AND(G1651&gt;=$P$19,G1651&lt;=$Q$19),AND(G1651&gt;=$R$19,G1651&lt;=$S$19),AND(G1651&gt;=$T$19,G1651&lt;=$U$19)),IF(COUNTIF(I1287:I1650,"Plein traitement")=90,"Demi-traitement","Plein traitement"),IF(OR(AND(G1651&gt;=$D$8,G1651&lt;=$E$8),AND(G1651&gt;=$F$8,G1651&lt;=$G$8),AND(G1651&gt;=$H$8,G1651&lt;=$I$8),AND(G1651&gt;=$J$8,G1651&lt;=$K$8),AND(G1651&gt;=$L$8,G1651&lt;=$M$8),AND(G1651&gt;=$N$8,G1651&lt;=$O$8),AND(G1651&gt;=$P$8,G1651&lt;=$Q$8),AND(G1651&gt;=$R$8,G1651&lt;=$S$8),AND(G1651&gt;=$T$8,G1651&lt;=$U$8)),IF(COUNTIF($H$537:H1651,"CMO")&gt;90,"Demi-traitement","Plein traitement"),""))</f>
        <v/>
      </c>
    </row>
    <row r="1652" spans="7:9" x14ac:dyDescent="0.25">
      <c r="G1652" s="1">
        <v>44216</v>
      </c>
      <c r="H1652" t="str">
        <f t="shared" si="29"/>
        <v/>
      </c>
      <c r="I1652" s="2" t="str">
        <f>IF(OR(AND(G1652&gt;=$D$19,G1652&lt;=$E$19),AND(G1652&gt;=$F$19,G1652&lt;=$G$19),AND(G1652&gt;=$H$19,G1652&lt;=$I$19),AND(G1652&gt;=$J$19,G1652&lt;=$K$19),AND(G1652&gt;=$L$19,G1652&lt;=$M$19),AND(G1652&gt;=$N$19,G1652&lt;=$O$19),AND(G1652&gt;=$P$19,G1652&lt;=$Q$19),AND(G1652&gt;=$R$19,G1652&lt;=$S$19),AND(G1652&gt;=$T$19,G1652&lt;=$U$19)),IF(COUNTIF(I1288:I1651,"Plein traitement")=90,"Demi-traitement","Plein traitement"),IF(OR(AND(G1652&gt;=$D$8,G1652&lt;=$E$8),AND(G1652&gt;=$F$8,G1652&lt;=$G$8),AND(G1652&gt;=$H$8,G1652&lt;=$I$8),AND(G1652&gt;=$J$8,G1652&lt;=$K$8),AND(G1652&gt;=$L$8,G1652&lt;=$M$8),AND(G1652&gt;=$N$8,G1652&lt;=$O$8),AND(G1652&gt;=$P$8,G1652&lt;=$Q$8),AND(G1652&gt;=$R$8,G1652&lt;=$S$8),AND(G1652&gt;=$T$8,G1652&lt;=$U$8)),IF(COUNTIF($H$537:H1652,"CMO")&gt;90,"Demi-traitement","Plein traitement"),""))</f>
        <v/>
      </c>
    </row>
    <row r="1653" spans="7:9" x14ac:dyDescent="0.25">
      <c r="G1653" s="1">
        <v>44217</v>
      </c>
      <c r="H1653" t="str">
        <f t="shared" ref="H1653:H1716" si="30">IF(OR(AND(G1653&gt;=$D$8,G1653&lt;=$E$8),AND(G1653&gt;=$F$8,G1653&lt;=$G$8),AND(G1653&gt;=$H$8,G1653&lt;=$I$8),AND(G1653&gt;=$J$8,G1653&lt;=$K$8),AND(G1653&gt;=$L$8,G1653&lt;=$M$8),AND(G1653&gt;=$N$8,G1653&lt;=$O$8),AND(G1653&gt;=$P$8,G1653&lt;=$Q$8),AND(G1653&gt;=$R$8,G1653&lt;=$S$8),AND(G1653&gt;=$T$8,G1653&lt;=$U$8)),"CMO","")</f>
        <v/>
      </c>
      <c r="I1653" s="2" t="str">
        <f>IF(OR(AND(G1653&gt;=$D$19,G1653&lt;=$E$19),AND(G1653&gt;=$F$19,G1653&lt;=$G$19),AND(G1653&gt;=$H$19,G1653&lt;=$I$19),AND(G1653&gt;=$J$19,G1653&lt;=$K$19),AND(G1653&gt;=$L$19,G1653&lt;=$M$19),AND(G1653&gt;=$N$19,G1653&lt;=$O$19),AND(G1653&gt;=$P$19,G1653&lt;=$Q$19),AND(G1653&gt;=$R$19,G1653&lt;=$S$19),AND(G1653&gt;=$T$19,G1653&lt;=$U$19)),IF(COUNTIF(I1289:I1652,"Plein traitement")=90,"Demi-traitement","Plein traitement"),IF(OR(AND(G1653&gt;=$D$8,G1653&lt;=$E$8),AND(G1653&gt;=$F$8,G1653&lt;=$G$8),AND(G1653&gt;=$H$8,G1653&lt;=$I$8),AND(G1653&gt;=$J$8,G1653&lt;=$K$8),AND(G1653&gt;=$L$8,G1653&lt;=$M$8),AND(G1653&gt;=$N$8,G1653&lt;=$O$8),AND(G1653&gt;=$P$8,G1653&lt;=$Q$8),AND(G1653&gt;=$R$8,G1653&lt;=$S$8),AND(G1653&gt;=$T$8,G1653&lt;=$U$8)),IF(COUNTIF($H$537:H1653,"CMO")&gt;90,"Demi-traitement","Plein traitement"),""))</f>
        <v/>
      </c>
    </row>
    <row r="1654" spans="7:9" x14ac:dyDescent="0.25">
      <c r="G1654" s="1">
        <v>44218</v>
      </c>
      <c r="H1654" t="str">
        <f t="shared" si="30"/>
        <v/>
      </c>
      <c r="I1654" s="2" t="str">
        <f>IF(OR(AND(G1654&gt;=$D$19,G1654&lt;=$E$19),AND(G1654&gt;=$F$19,G1654&lt;=$G$19),AND(G1654&gt;=$H$19,G1654&lt;=$I$19),AND(G1654&gt;=$J$19,G1654&lt;=$K$19),AND(G1654&gt;=$L$19,G1654&lt;=$M$19),AND(G1654&gt;=$N$19,G1654&lt;=$O$19),AND(G1654&gt;=$P$19,G1654&lt;=$Q$19),AND(G1654&gt;=$R$19,G1654&lt;=$S$19),AND(G1654&gt;=$T$19,G1654&lt;=$U$19)),IF(COUNTIF(I1290:I1653,"Plein traitement")=90,"Demi-traitement","Plein traitement"),IF(OR(AND(G1654&gt;=$D$8,G1654&lt;=$E$8),AND(G1654&gt;=$F$8,G1654&lt;=$G$8),AND(G1654&gt;=$H$8,G1654&lt;=$I$8),AND(G1654&gt;=$J$8,G1654&lt;=$K$8),AND(G1654&gt;=$L$8,G1654&lt;=$M$8),AND(G1654&gt;=$N$8,G1654&lt;=$O$8),AND(G1654&gt;=$P$8,G1654&lt;=$Q$8),AND(G1654&gt;=$R$8,G1654&lt;=$S$8),AND(G1654&gt;=$T$8,G1654&lt;=$U$8)),IF(COUNTIF($H$537:H1654,"CMO")&gt;90,"Demi-traitement","Plein traitement"),""))</f>
        <v/>
      </c>
    </row>
    <row r="1655" spans="7:9" x14ac:dyDescent="0.25">
      <c r="G1655" s="1">
        <v>44219</v>
      </c>
      <c r="H1655" t="str">
        <f t="shared" si="30"/>
        <v/>
      </c>
      <c r="I1655" s="2" t="str">
        <f>IF(OR(AND(G1655&gt;=$D$19,G1655&lt;=$E$19),AND(G1655&gt;=$F$19,G1655&lt;=$G$19),AND(G1655&gt;=$H$19,G1655&lt;=$I$19),AND(G1655&gt;=$J$19,G1655&lt;=$K$19),AND(G1655&gt;=$L$19,G1655&lt;=$M$19),AND(G1655&gt;=$N$19,G1655&lt;=$O$19),AND(G1655&gt;=$P$19,G1655&lt;=$Q$19),AND(G1655&gt;=$R$19,G1655&lt;=$S$19),AND(G1655&gt;=$T$19,G1655&lt;=$U$19)),IF(COUNTIF(I1291:I1654,"Plein traitement")=90,"Demi-traitement","Plein traitement"),IF(OR(AND(G1655&gt;=$D$8,G1655&lt;=$E$8),AND(G1655&gt;=$F$8,G1655&lt;=$G$8),AND(G1655&gt;=$H$8,G1655&lt;=$I$8),AND(G1655&gt;=$J$8,G1655&lt;=$K$8),AND(G1655&gt;=$L$8,G1655&lt;=$M$8),AND(G1655&gt;=$N$8,G1655&lt;=$O$8),AND(G1655&gt;=$P$8,G1655&lt;=$Q$8),AND(G1655&gt;=$R$8,G1655&lt;=$S$8),AND(G1655&gt;=$T$8,G1655&lt;=$U$8)),IF(COUNTIF($H$537:H1655,"CMO")&gt;90,"Demi-traitement","Plein traitement"),""))</f>
        <v/>
      </c>
    </row>
    <row r="1656" spans="7:9" x14ac:dyDescent="0.25">
      <c r="G1656" s="1">
        <v>44220</v>
      </c>
      <c r="H1656" t="str">
        <f t="shared" si="30"/>
        <v/>
      </c>
      <c r="I1656" s="2" t="str">
        <f>IF(OR(AND(G1656&gt;=$D$19,G1656&lt;=$E$19),AND(G1656&gt;=$F$19,G1656&lt;=$G$19),AND(G1656&gt;=$H$19,G1656&lt;=$I$19),AND(G1656&gt;=$J$19,G1656&lt;=$K$19),AND(G1656&gt;=$L$19,G1656&lt;=$M$19),AND(G1656&gt;=$N$19,G1656&lt;=$O$19),AND(G1656&gt;=$P$19,G1656&lt;=$Q$19),AND(G1656&gt;=$R$19,G1656&lt;=$S$19),AND(G1656&gt;=$T$19,G1656&lt;=$U$19)),IF(COUNTIF(I1292:I1655,"Plein traitement")=90,"Demi-traitement","Plein traitement"),IF(OR(AND(G1656&gt;=$D$8,G1656&lt;=$E$8),AND(G1656&gt;=$F$8,G1656&lt;=$G$8),AND(G1656&gt;=$H$8,G1656&lt;=$I$8),AND(G1656&gt;=$J$8,G1656&lt;=$K$8),AND(G1656&gt;=$L$8,G1656&lt;=$M$8),AND(G1656&gt;=$N$8,G1656&lt;=$O$8),AND(G1656&gt;=$P$8,G1656&lt;=$Q$8),AND(G1656&gt;=$R$8,G1656&lt;=$S$8),AND(G1656&gt;=$T$8,G1656&lt;=$U$8)),IF(COUNTIF($H$537:H1656,"CMO")&gt;90,"Demi-traitement","Plein traitement"),""))</f>
        <v/>
      </c>
    </row>
    <row r="1657" spans="7:9" x14ac:dyDescent="0.25">
      <c r="G1657" s="1">
        <v>44221</v>
      </c>
      <c r="H1657" t="str">
        <f t="shared" si="30"/>
        <v/>
      </c>
      <c r="I1657" s="2" t="str">
        <f>IF(OR(AND(G1657&gt;=$D$19,G1657&lt;=$E$19),AND(G1657&gt;=$F$19,G1657&lt;=$G$19),AND(G1657&gt;=$H$19,G1657&lt;=$I$19),AND(G1657&gt;=$J$19,G1657&lt;=$K$19),AND(G1657&gt;=$L$19,G1657&lt;=$M$19),AND(G1657&gt;=$N$19,G1657&lt;=$O$19),AND(G1657&gt;=$P$19,G1657&lt;=$Q$19),AND(G1657&gt;=$R$19,G1657&lt;=$S$19),AND(G1657&gt;=$T$19,G1657&lt;=$U$19)),IF(COUNTIF(I1293:I1656,"Plein traitement")=90,"Demi-traitement","Plein traitement"),IF(OR(AND(G1657&gt;=$D$8,G1657&lt;=$E$8),AND(G1657&gt;=$F$8,G1657&lt;=$G$8),AND(G1657&gt;=$H$8,G1657&lt;=$I$8),AND(G1657&gt;=$J$8,G1657&lt;=$K$8),AND(G1657&gt;=$L$8,G1657&lt;=$M$8),AND(G1657&gt;=$N$8,G1657&lt;=$O$8),AND(G1657&gt;=$P$8,G1657&lt;=$Q$8),AND(G1657&gt;=$R$8,G1657&lt;=$S$8),AND(G1657&gt;=$T$8,G1657&lt;=$U$8)),IF(COUNTIF($H$537:H1657,"CMO")&gt;90,"Demi-traitement","Plein traitement"),""))</f>
        <v/>
      </c>
    </row>
    <row r="1658" spans="7:9" x14ac:dyDescent="0.25">
      <c r="G1658" s="1">
        <v>44222</v>
      </c>
      <c r="H1658" t="str">
        <f t="shared" si="30"/>
        <v/>
      </c>
      <c r="I1658" s="2" t="str">
        <f>IF(OR(AND(G1658&gt;=$D$19,G1658&lt;=$E$19),AND(G1658&gt;=$F$19,G1658&lt;=$G$19),AND(G1658&gt;=$H$19,G1658&lt;=$I$19),AND(G1658&gt;=$J$19,G1658&lt;=$K$19),AND(G1658&gt;=$L$19,G1658&lt;=$M$19),AND(G1658&gt;=$N$19,G1658&lt;=$O$19),AND(G1658&gt;=$P$19,G1658&lt;=$Q$19),AND(G1658&gt;=$R$19,G1658&lt;=$S$19),AND(G1658&gt;=$T$19,G1658&lt;=$U$19)),IF(COUNTIF(I1294:I1657,"Plein traitement")=90,"Demi-traitement","Plein traitement"),IF(OR(AND(G1658&gt;=$D$8,G1658&lt;=$E$8),AND(G1658&gt;=$F$8,G1658&lt;=$G$8),AND(G1658&gt;=$H$8,G1658&lt;=$I$8),AND(G1658&gt;=$J$8,G1658&lt;=$K$8),AND(G1658&gt;=$L$8,G1658&lt;=$M$8),AND(G1658&gt;=$N$8,G1658&lt;=$O$8),AND(G1658&gt;=$P$8,G1658&lt;=$Q$8),AND(G1658&gt;=$R$8,G1658&lt;=$S$8),AND(G1658&gt;=$T$8,G1658&lt;=$U$8)),IF(COUNTIF($H$537:H1658,"CMO")&gt;90,"Demi-traitement","Plein traitement"),""))</f>
        <v/>
      </c>
    </row>
    <row r="1659" spans="7:9" x14ac:dyDescent="0.25">
      <c r="G1659" s="1">
        <v>44223</v>
      </c>
      <c r="H1659" t="str">
        <f t="shared" si="30"/>
        <v/>
      </c>
      <c r="I1659" s="2" t="str">
        <f>IF(OR(AND(G1659&gt;=$D$19,G1659&lt;=$E$19),AND(G1659&gt;=$F$19,G1659&lt;=$G$19),AND(G1659&gt;=$H$19,G1659&lt;=$I$19),AND(G1659&gt;=$J$19,G1659&lt;=$K$19),AND(G1659&gt;=$L$19,G1659&lt;=$M$19),AND(G1659&gt;=$N$19,G1659&lt;=$O$19),AND(G1659&gt;=$P$19,G1659&lt;=$Q$19),AND(G1659&gt;=$R$19,G1659&lt;=$S$19),AND(G1659&gt;=$T$19,G1659&lt;=$U$19)),IF(COUNTIF(I1295:I1658,"Plein traitement")=90,"Demi-traitement","Plein traitement"),IF(OR(AND(G1659&gt;=$D$8,G1659&lt;=$E$8),AND(G1659&gt;=$F$8,G1659&lt;=$G$8),AND(G1659&gt;=$H$8,G1659&lt;=$I$8),AND(G1659&gt;=$J$8,G1659&lt;=$K$8),AND(G1659&gt;=$L$8,G1659&lt;=$M$8),AND(G1659&gt;=$N$8,G1659&lt;=$O$8),AND(G1659&gt;=$P$8,G1659&lt;=$Q$8),AND(G1659&gt;=$R$8,G1659&lt;=$S$8),AND(G1659&gt;=$T$8,G1659&lt;=$U$8)),IF(COUNTIF($H$537:H1659,"CMO")&gt;90,"Demi-traitement","Plein traitement"),""))</f>
        <v/>
      </c>
    </row>
    <row r="1660" spans="7:9" x14ac:dyDescent="0.25">
      <c r="G1660" s="1">
        <v>44224</v>
      </c>
      <c r="H1660" t="str">
        <f t="shared" si="30"/>
        <v/>
      </c>
      <c r="I1660" s="2" t="str">
        <f>IF(OR(AND(G1660&gt;=$D$19,G1660&lt;=$E$19),AND(G1660&gt;=$F$19,G1660&lt;=$G$19),AND(G1660&gt;=$H$19,G1660&lt;=$I$19),AND(G1660&gt;=$J$19,G1660&lt;=$K$19),AND(G1660&gt;=$L$19,G1660&lt;=$M$19),AND(G1660&gt;=$N$19,G1660&lt;=$O$19),AND(G1660&gt;=$P$19,G1660&lt;=$Q$19),AND(G1660&gt;=$R$19,G1660&lt;=$S$19),AND(G1660&gt;=$T$19,G1660&lt;=$U$19)),IF(COUNTIF(I1296:I1659,"Plein traitement")=90,"Demi-traitement","Plein traitement"),IF(OR(AND(G1660&gt;=$D$8,G1660&lt;=$E$8),AND(G1660&gt;=$F$8,G1660&lt;=$G$8),AND(G1660&gt;=$H$8,G1660&lt;=$I$8),AND(G1660&gt;=$J$8,G1660&lt;=$K$8),AND(G1660&gt;=$L$8,G1660&lt;=$M$8),AND(G1660&gt;=$N$8,G1660&lt;=$O$8),AND(G1660&gt;=$P$8,G1660&lt;=$Q$8),AND(G1660&gt;=$R$8,G1660&lt;=$S$8),AND(G1660&gt;=$T$8,G1660&lt;=$U$8)),IF(COUNTIF($H$537:H1660,"CMO")&gt;90,"Demi-traitement","Plein traitement"),""))</f>
        <v/>
      </c>
    </row>
    <row r="1661" spans="7:9" x14ac:dyDescent="0.25">
      <c r="G1661" s="1">
        <v>44225</v>
      </c>
      <c r="H1661" t="str">
        <f t="shared" si="30"/>
        <v/>
      </c>
      <c r="I1661" s="2" t="str">
        <f>IF(OR(AND(G1661&gt;=$D$19,G1661&lt;=$E$19),AND(G1661&gt;=$F$19,G1661&lt;=$G$19),AND(G1661&gt;=$H$19,G1661&lt;=$I$19),AND(G1661&gt;=$J$19,G1661&lt;=$K$19),AND(G1661&gt;=$L$19,G1661&lt;=$M$19),AND(G1661&gt;=$N$19,G1661&lt;=$O$19),AND(G1661&gt;=$P$19,G1661&lt;=$Q$19),AND(G1661&gt;=$R$19,G1661&lt;=$S$19),AND(G1661&gt;=$T$19,G1661&lt;=$U$19)),IF(COUNTIF(I1297:I1660,"Plein traitement")=90,"Demi-traitement","Plein traitement"),IF(OR(AND(G1661&gt;=$D$8,G1661&lt;=$E$8),AND(G1661&gt;=$F$8,G1661&lt;=$G$8),AND(G1661&gt;=$H$8,G1661&lt;=$I$8),AND(G1661&gt;=$J$8,G1661&lt;=$K$8),AND(G1661&gt;=$L$8,G1661&lt;=$M$8),AND(G1661&gt;=$N$8,G1661&lt;=$O$8),AND(G1661&gt;=$P$8,G1661&lt;=$Q$8),AND(G1661&gt;=$R$8,G1661&lt;=$S$8),AND(G1661&gt;=$T$8,G1661&lt;=$U$8)),IF(COUNTIF($H$537:H1661,"CMO")&gt;90,"Demi-traitement","Plein traitement"),""))</f>
        <v/>
      </c>
    </row>
    <row r="1662" spans="7:9" x14ac:dyDescent="0.25">
      <c r="G1662" s="1">
        <v>44226</v>
      </c>
      <c r="H1662" t="str">
        <f t="shared" si="30"/>
        <v/>
      </c>
      <c r="I1662" s="2" t="str">
        <f>IF(OR(AND(G1662&gt;=$D$19,G1662&lt;=$E$19),AND(G1662&gt;=$F$19,G1662&lt;=$G$19),AND(G1662&gt;=$H$19,G1662&lt;=$I$19),AND(G1662&gt;=$J$19,G1662&lt;=$K$19),AND(G1662&gt;=$L$19,G1662&lt;=$M$19),AND(G1662&gt;=$N$19,G1662&lt;=$O$19),AND(G1662&gt;=$P$19,G1662&lt;=$Q$19),AND(G1662&gt;=$R$19,G1662&lt;=$S$19),AND(G1662&gt;=$T$19,G1662&lt;=$U$19)),IF(COUNTIF(I1298:I1661,"Plein traitement")=90,"Demi-traitement","Plein traitement"),IF(OR(AND(G1662&gt;=$D$8,G1662&lt;=$E$8),AND(G1662&gt;=$F$8,G1662&lt;=$G$8),AND(G1662&gt;=$H$8,G1662&lt;=$I$8),AND(G1662&gt;=$J$8,G1662&lt;=$K$8),AND(G1662&gt;=$L$8,G1662&lt;=$M$8),AND(G1662&gt;=$N$8,G1662&lt;=$O$8),AND(G1662&gt;=$P$8,G1662&lt;=$Q$8),AND(G1662&gt;=$R$8,G1662&lt;=$S$8),AND(G1662&gt;=$T$8,G1662&lt;=$U$8)),IF(COUNTIF($H$537:H1662,"CMO")&gt;90,"Demi-traitement","Plein traitement"),""))</f>
        <v/>
      </c>
    </row>
    <row r="1663" spans="7:9" x14ac:dyDescent="0.25">
      <c r="G1663" s="1">
        <v>44227</v>
      </c>
      <c r="H1663" t="str">
        <f t="shared" si="30"/>
        <v/>
      </c>
      <c r="I1663" s="2" t="str">
        <f>IF(OR(AND(G1663&gt;=$D$19,G1663&lt;=$E$19),AND(G1663&gt;=$F$19,G1663&lt;=$G$19),AND(G1663&gt;=$H$19,G1663&lt;=$I$19),AND(G1663&gt;=$J$19,G1663&lt;=$K$19),AND(G1663&gt;=$L$19,G1663&lt;=$M$19),AND(G1663&gt;=$N$19,G1663&lt;=$O$19),AND(G1663&gt;=$P$19,G1663&lt;=$Q$19),AND(G1663&gt;=$R$19,G1663&lt;=$S$19),AND(G1663&gt;=$T$19,G1663&lt;=$U$19)),IF(COUNTIF(I1299:I1662,"Plein traitement")=90,"Demi-traitement","Plein traitement"),IF(OR(AND(G1663&gt;=$D$8,G1663&lt;=$E$8),AND(G1663&gt;=$F$8,G1663&lt;=$G$8),AND(G1663&gt;=$H$8,G1663&lt;=$I$8),AND(G1663&gt;=$J$8,G1663&lt;=$K$8),AND(G1663&gt;=$L$8,G1663&lt;=$M$8),AND(G1663&gt;=$N$8,G1663&lt;=$O$8),AND(G1663&gt;=$P$8,G1663&lt;=$Q$8),AND(G1663&gt;=$R$8,G1663&lt;=$S$8),AND(G1663&gt;=$T$8,G1663&lt;=$U$8)),IF(COUNTIF($H$537:H1663,"CMO")&gt;90,"Demi-traitement","Plein traitement"),""))</f>
        <v/>
      </c>
    </row>
    <row r="1664" spans="7:9" x14ac:dyDescent="0.25">
      <c r="G1664" s="1">
        <v>44228</v>
      </c>
      <c r="H1664" t="str">
        <f t="shared" si="30"/>
        <v/>
      </c>
      <c r="I1664" s="2" t="str">
        <f>IF(OR(AND(G1664&gt;=$D$19,G1664&lt;=$E$19),AND(G1664&gt;=$F$19,G1664&lt;=$G$19),AND(G1664&gt;=$H$19,G1664&lt;=$I$19),AND(G1664&gt;=$J$19,G1664&lt;=$K$19),AND(G1664&gt;=$L$19,G1664&lt;=$M$19),AND(G1664&gt;=$N$19,G1664&lt;=$O$19),AND(G1664&gt;=$P$19,G1664&lt;=$Q$19),AND(G1664&gt;=$R$19,G1664&lt;=$S$19),AND(G1664&gt;=$T$19,G1664&lt;=$U$19)),IF(COUNTIF(I1300:I1663,"Plein traitement")=90,"Demi-traitement","Plein traitement"),IF(OR(AND(G1664&gt;=$D$8,G1664&lt;=$E$8),AND(G1664&gt;=$F$8,G1664&lt;=$G$8),AND(G1664&gt;=$H$8,G1664&lt;=$I$8),AND(G1664&gt;=$J$8,G1664&lt;=$K$8),AND(G1664&gt;=$L$8,G1664&lt;=$M$8),AND(G1664&gt;=$N$8,G1664&lt;=$O$8),AND(G1664&gt;=$P$8,G1664&lt;=$Q$8),AND(G1664&gt;=$R$8,G1664&lt;=$S$8),AND(G1664&gt;=$T$8,G1664&lt;=$U$8)),IF(COUNTIF($H$537:H1664,"CMO")&gt;90,"Demi-traitement","Plein traitement"),""))</f>
        <v/>
      </c>
    </row>
    <row r="1665" spans="7:9" x14ac:dyDescent="0.25">
      <c r="G1665" s="1">
        <v>44229</v>
      </c>
      <c r="H1665" t="str">
        <f t="shared" si="30"/>
        <v/>
      </c>
      <c r="I1665" s="2" t="str">
        <f>IF(OR(AND(G1665&gt;=$D$19,G1665&lt;=$E$19),AND(G1665&gt;=$F$19,G1665&lt;=$G$19),AND(G1665&gt;=$H$19,G1665&lt;=$I$19),AND(G1665&gt;=$J$19,G1665&lt;=$K$19),AND(G1665&gt;=$L$19,G1665&lt;=$M$19),AND(G1665&gt;=$N$19,G1665&lt;=$O$19),AND(G1665&gt;=$P$19,G1665&lt;=$Q$19),AND(G1665&gt;=$R$19,G1665&lt;=$S$19),AND(G1665&gt;=$T$19,G1665&lt;=$U$19)),IF(COUNTIF(I1301:I1664,"Plein traitement")=90,"Demi-traitement","Plein traitement"),IF(OR(AND(G1665&gt;=$D$8,G1665&lt;=$E$8),AND(G1665&gt;=$F$8,G1665&lt;=$G$8),AND(G1665&gt;=$H$8,G1665&lt;=$I$8),AND(G1665&gt;=$J$8,G1665&lt;=$K$8),AND(G1665&gt;=$L$8,G1665&lt;=$M$8),AND(G1665&gt;=$N$8,G1665&lt;=$O$8),AND(G1665&gt;=$P$8,G1665&lt;=$Q$8),AND(G1665&gt;=$R$8,G1665&lt;=$S$8),AND(G1665&gt;=$T$8,G1665&lt;=$U$8)),IF(COUNTIF($H$537:H1665,"CMO")&gt;90,"Demi-traitement","Plein traitement"),""))</f>
        <v/>
      </c>
    </row>
    <row r="1666" spans="7:9" x14ac:dyDescent="0.25">
      <c r="G1666" s="1">
        <v>44230</v>
      </c>
      <c r="H1666" t="str">
        <f t="shared" si="30"/>
        <v/>
      </c>
      <c r="I1666" s="2" t="str">
        <f>IF(OR(AND(G1666&gt;=$D$19,G1666&lt;=$E$19),AND(G1666&gt;=$F$19,G1666&lt;=$G$19),AND(G1666&gt;=$H$19,G1666&lt;=$I$19),AND(G1666&gt;=$J$19,G1666&lt;=$K$19),AND(G1666&gt;=$L$19,G1666&lt;=$M$19),AND(G1666&gt;=$N$19,G1666&lt;=$O$19),AND(G1666&gt;=$P$19,G1666&lt;=$Q$19),AND(G1666&gt;=$R$19,G1666&lt;=$S$19),AND(G1666&gt;=$T$19,G1666&lt;=$U$19)),IF(COUNTIF(I1302:I1665,"Plein traitement")=90,"Demi-traitement","Plein traitement"),IF(OR(AND(G1666&gt;=$D$8,G1666&lt;=$E$8),AND(G1666&gt;=$F$8,G1666&lt;=$G$8),AND(G1666&gt;=$H$8,G1666&lt;=$I$8),AND(G1666&gt;=$J$8,G1666&lt;=$K$8),AND(G1666&gt;=$L$8,G1666&lt;=$M$8),AND(G1666&gt;=$N$8,G1666&lt;=$O$8),AND(G1666&gt;=$P$8,G1666&lt;=$Q$8),AND(G1666&gt;=$R$8,G1666&lt;=$S$8),AND(G1666&gt;=$T$8,G1666&lt;=$U$8)),IF(COUNTIF($H$537:H1666,"CMO")&gt;90,"Demi-traitement","Plein traitement"),""))</f>
        <v/>
      </c>
    </row>
    <row r="1667" spans="7:9" x14ac:dyDescent="0.25">
      <c r="G1667" s="1">
        <v>44231</v>
      </c>
      <c r="H1667" t="str">
        <f t="shared" si="30"/>
        <v/>
      </c>
      <c r="I1667" s="2" t="str">
        <f>IF(OR(AND(G1667&gt;=$D$19,G1667&lt;=$E$19),AND(G1667&gt;=$F$19,G1667&lt;=$G$19),AND(G1667&gt;=$H$19,G1667&lt;=$I$19),AND(G1667&gt;=$J$19,G1667&lt;=$K$19),AND(G1667&gt;=$L$19,G1667&lt;=$M$19),AND(G1667&gt;=$N$19,G1667&lt;=$O$19),AND(G1667&gt;=$P$19,G1667&lt;=$Q$19),AND(G1667&gt;=$R$19,G1667&lt;=$S$19),AND(G1667&gt;=$T$19,G1667&lt;=$U$19)),IF(COUNTIF(I1303:I1666,"Plein traitement")=90,"Demi-traitement","Plein traitement"),IF(OR(AND(G1667&gt;=$D$8,G1667&lt;=$E$8),AND(G1667&gt;=$F$8,G1667&lt;=$G$8),AND(G1667&gt;=$H$8,G1667&lt;=$I$8),AND(G1667&gt;=$J$8,G1667&lt;=$K$8),AND(G1667&gt;=$L$8,G1667&lt;=$M$8),AND(G1667&gt;=$N$8,G1667&lt;=$O$8),AND(G1667&gt;=$P$8,G1667&lt;=$Q$8),AND(G1667&gt;=$R$8,G1667&lt;=$S$8),AND(G1667&gt;=$T$8,G1667&lt;=$U$8)),IF(COUNTIF($H$537:H1667,"CMO")&gt;90,"Demi-traitement","Plein traitement"),""))</f>
        <v/>
      </c>
    </row>
    <row r="1668" spans="7:9" x14ac:dyDescent="0.25">
      <c r="G1668" s="1">
        <v>44232</v>
      </c>
      <c r="H1668" t="str">
        <f t="shared" si="30"/>
        <v/>
      </c>
      <c r="I1668" s="2" t="str">
        <f>IF(OR(AND(G1668&gt;=$D$19,G1668&lt;=$E$19),AND(G1668&gt;=$F$19,G1668&lt;=$G$19),AND(G1668&gt;=$H$19,G1668&lt;=$I$19),AND(G1668&gt;=$J$19,G1668&lt;=$K$19),AND(G1668&gt;=$L$19,G1668&lt;=$M$19),AND(G1668&gt;=$N$19,G1668&lt;=$O$19),AND(G1668&gt;=$P$19,G1668&lt;=$Q$19),AND(G1668&gt;=$R$19,G1668&lt;=$S$19),AND(G1668&gt;=$T$19,G1668&lt;=$U$19)),IF(COUNTIF(I1304:I1667,"Plein traitement")=90,"Demi-traitement","Plein traitement"),IF(OR(AND(G1668&gt;=$D$8,G1668&lt;=$E$8),AND(G1668&gt;=$F$8,G1668&lt;=$G$8),AND(G1668&gt;=$H$8,G1668&lt;=$I$8),AND(G1668&gt;=$J$8,G1668&lt;=$K$8),AND(G1668&gt;=$L$8,G1668&lt;=$M$8),AND(G1668&gt;=$N$8,G1668&lt;=$O$8),AND(G1668&gt;=$P$8,G1668&lt;=$Q$8),AND(G1668&gt;=$R$8,G1668&lt;=$S$8),AND(G1668&gt;=$T$8,G1668&lt;=$U$8)),IF(COUNTIF($H$537:H1668,"CMO")&gt;90,"Demi-traitement","Plein traitement"),""))</f>
        <v/>
      </c>
    </row>
    <row r="1669" spans="7:9" x14ac:dyDescent="0.25">
      <c r="G1669" s="1">
        <v>44233</v>
      </c>
      <c r="H1669" t="str">
        <f t="shared" si="30"/>
        <v/>
      </c>
      <c r="I1669" s="2" t="str">
        <f>IF(OR(AND(G1669&gt;=$D$19,G1669&lt;=$E$19),AND(G1669&gt;=$F$19,G1669&lt;=$G$19),AND(G1669&gt;=$H$19,G1669&lt;=$I$19),AND(G1669&gt;=$J$19,G1669&lt;=$K$19),AND(G1669&gt;=$L$19,G1669&lt;=$M$19),AND(G1669&gt;=$N$19,G1669&lt;=$O$19),AND(G1669&gt;=$P$19,G1669&lt;=$Q$19),AND(G1669&gt;=$R$19,G1669&lt;=$S$19),AND(G1669&gt;=$T$19,G1669&lt;=$U$19)),IF(COUNTIF(I1305:I1668,"Plein traitement")=90,"Demi-traitement","Plein traitement"),IF(OR(AND(G1669&gt;=$D$8,G1669&lt;=$E$8),AND(G1669&gt;=$F$8,G1669&lt;=$G$8),AND(G1669&gt;=$H$8,G1669&lt;=$I$8),AND(G1669&gt;=$J$8,G1669&lt;=$K$8),AND(G1669&gt;=$L$8,G1669&lt;=$M$8),AND(G1669&gt;=$N$8,G1669&lt;=$O$8),AND(G1669&gt;=$P$8,G1669&lt;=$Q$8),AND(G1669&gt;=$R$8,G1669&lt;=$S$8),AND(G1669&gt;=$T$8,G1669&lt;=$U$8)),IF(COUNTIF($H$537:H1669,"CMO")&gt;90,"Demi-traitement","Plein traitement"),""))</f>
        <v/>
      </c>
    </row>
    <row r="1670" spans="7:9" x14ac:dyDescent="0.25">
      <c r="G1670" s="1">
        <v>44234</v>
      </c>
      <c r="H1670" t="str">
        <f t="shared" si="30"/>
        <v/>
      </c>
      <c r="I1670" s="2" t="str">
        <f>IF(OR(AND(G1670&gt;=$D$19,G1670&lt;=$E$19),AND(G1670&gt;=$F$19,G1670&lt;=$G$19),AND(G1670&gt;=$H$19,G1670&lt;=$I$19),AND(G1670&gt;=$J$19,G1670&lt;=$K$19),AND(G1670&gt;=$L$19,G1670&lt;=$M$19),AND(G1670&gt;=$N$19,G1670&lt;=$O$19),AND(G1670&gt;=$P$19,G1670&lt;=$Q$19),AND(G1670&gt;=$R$19,G1670&lt;=$S$19),AND(G1670&gt;=$T$19,G1670&lt;=$U$19)),IF(COUNTIF(I1306:I1669,"Plein traitement")=90,"Demi-traitement","Plein traitement"),IF(OR(AND(G1670&gt;=$D$8,G1670&lt;=$E$8),AND(G1670&gt;=$F$8,G1670&lt;=$G$8),AND(G1670&gt;=$H$8,G1670&lt;=$I$8),AND(G1670&gt;=$J$8,G1670&lt;=$K$8),AND(G1670&gt;=$L$8,G1670&lt;=$M$8),AND(G1670&gt;=$N$8,G1670&lt;=$O$8),AND(G1670&gt;=$P$8,G1670&lt;=$Q$8),AND(G1670&gt;=$R$8,G1670&lt;=$S$8),AND(G1670&gt;=$T$8,G1670&lt;=$U$8)),IF(COUNTIF($H$537:H1670,"CMO")&gt;90,"Demi-traitement","Plein traitement"),""))</f>
        <v/>
      </c>
    </row>
    <row r="1671" spans="7:9" x14ac:dyDescent="0.25">
      <c r="G1671" s="1">
        <v>44235</v>
      </c>
      <c r="H1671" t="str">
        <f t="shared" si="30"/>
        <v/>
      </c>
      <c r="I1671" s="2" t="str">
        <f>IF(OR(AND(G1671&gt;=$D$19,G1671&lt;=$E$19),AND(G1671&gt;=$F$19,G1671&lt;=$G$19),AND(G1671&gt;=$H$19,G1671&lt;=$I$19),AND(G1671&gt;=$J$19,G1671&lt;=$K$19),AND(G1671&gt;=$L$19,G1671&lt;=$M$19),AND(G1671&gt;=$N$19,G1671&lt;=$O$19),AND(G1671&gt;=$P$19,G1671&lt;=$Q$19),AND(G1671&gt;=$R$19,G1671&lt;=$S$19),AND(G1671&gt;=$T$19,G1671&lt;=$U$19)),IF(COUNTIF(I1307:I1670,"Plein traitement")=90,"Demi-traitement","Plein traitement"),IF(OR(AND(G1671&gt;=$D$8,G1671&lt;=$E$8),AND(G1671&gt;=$F$8,G1671&lt;=$G$8),AND(G1671&gt;=$H$8,G1671&lt;=$I$8),AND(G1671&gt;=$J$8,G1671&lt;=$K$8),AND(G1671&gt;=$L$8,G1671&lt;=$M$8),AND(G1671&gt;=$N$8,G1671&lt;=$O$8),AND(G1671&gt;=$P$8,G1671&lt;=$Q$8),AND(G1671&gt;=$R$8,G1671&lt;=$S$8),AND(G1671&gt;=$T$8,G1671&lt;=$U$8)),IF(COUNTIF($H$537:H1671,"CMO")&gt;90,"Demi-traitement","Plein traitement"),""))</f>
        <v/>
      </c>
    </row>
    <row r="1672" spans="7:9" x14ac:dyDescent="0.25">
      <c r="G1672" s="1">
        <v>44236</v>
      </c>
      <c r="H1672" t="str">
        <f t="shared" si="30"/>
        <v/>
      </c>
      <c r="I1672" s="2" t="str">
        <f>IF(OR(AND(G1672&gt;=$D$19,G1672&lt;=$E$19),AND(G1672&gt;=$F$19,G1672&lt;=$G$19),AND(G1672&gt;=$H$19,G1672&lt;=$I$19),AND(G1672&gt;=$J$19,G1672&lt;=$K$19),AND(G1672&gt;=$L$19,G1672&lt;=$M$19),AND(G1672&gt;=$N$19,G1672&lt;=$O$19),AND(G1672&gt;=$P$19,G1672&lt;=$Q$19),AND(G1672&gt;=$R$19,G1672&lt;=$S$19),AND(G1672&gt;=$T$19,G1672&lt;=$U$19)),IF(COUNTIF(I1308:I1671,"Plein traitement")=90,"Demi-traitement","Plein traitement"),IF(OR(AND(G1672&gt;=$D$8,G1672&lt;=$E$8),AND(G1672&gt;=$F$8,G1672&lt;=$G$8),AND(G1672&gt;=$H$8,G1672&lt;=$I$8),AND(G1672&gt;=$J$8,G1672&lt;=$K$8),AND(G1672&gt;=$L$8,G1672&lt;=$M$8),AND(G1672&gt;=$N$8,G1672&lt;=$O$8),AND(G1672&gt;=$P$8,G1672&lt;=$Q$8),AND(G1672&gt;=$R$8,G1672&lt;=$S$8),AND(G1672&gt;=$T$8,G1672&lt;=$U$8)),IF(COUNTIF($H$537:H1672,"CMO")&gt;90,"Demi-traitement","Plein traitement"),""))</f>
        <v/>
      </c>
    </row>
    <row r="1673" spans="7:9" x14ac:dyDescent="0.25">
      <c r="G1673" s="1">
        <v>44237</v>
      </c>
      <c r="H1673" t="str">
        <f t="shared" si="30"/>
        <v/>
      </c>
      <c r="I1673" s="2" t="str">
        <f>IF(OR(AND(G1673&gt;=$D$19,G1673&lt;=$E$19),AND(G1673&gt;=$F$19,G1673&lt;=$G$19),AND(G1673&gt;=$H$19,G1673&lt;=$I$19),AND(G1673&gt;=$J$19,G1673&lt;=$K$19),AND(G1673&gt;=$L$19,G1673&lt;=$M$19),AND(G1673&gt;=$N$19,G1673&lt;=$O$19),AND(G1673&gt;=$P$19,G1673&lt;=$Q$19),AND(G1673&gt;=$R$19,G1673&lt;=$S$19),AND(G1673&gt;=$T$19,G1673&lt;=$U$19)),IF(COUNTIF(I1309:I1672,"Plein traitement")=90,"Demi-traitement","Plein traitement"),IF(OR(AND(G1673&gt;=$D$8,G1673&lt;=$E$8),AND(G1673&gt;=$F$8,G1673&lt;=$G$8),AND(G1673&gt;=$H$8,G1673&lt;=$I$8),AND(G1673&gt;=$J$8,G1673&lt;=$K$8),AND(G1673&gt;=$L$8,G1673&lt;=$M$8),AND(G1673&gt;=$N$8,G1673&lt;=$O$8),AND(G1673&gt;=$P$8,G1673&lt;=$Q$8),AND(G1673&gt;=$R$8,G1673&lt;=$S$8),AND(G1673&gt;=$T$8,G1673&lt;=$U$8)),IF(COUNTIF($H$537:H1673,"CMO")&gt;90,"Demi-traitement","Plein traitement"),""))</f>
        <v/>
      </c>
    </row>
    <row r="1674" spans="7:9" x14ac:dyDescent="0.25">
      <c r="G1674" s="1">
        <v>44238</v>
      </c>
      <c r="H1674" t="str">
        <f t="shared" si="30"/>
        <v/>
      </c>
      <c r="I1674" s="2" t="str">
        <f>IF(OR(AND(G1674&gt;=$D$19,G1674&lt;=$E$19),AND(G1674&gt;=$F$19,G1674&lt;=$G$19),AND(G1674&gt;=$H$19,G1674&lt;=$I$19),AND(G1674&gt;=$J$19,G1674&lt;=$K$19),AND(G1674&gt;=$L$19,G1674&lt;=$M$19),AND(G1674&gt;=$N$19,G1674&lt;=$O$19),AND(G1674&gt;=$P$19,G1674&lt;=$Q$19),AND(G1674&gt;=$R$19,G1674&lt;=$S$19),AND(G1674&gt;=$T$19,G1674&lt;=$U$19)),IF(COUNTIF(I1310:I1673,"Plein traitement")=90,"Demi-traitement","Plein traitement"),IF(OR(AND(G1674&gt;=$D$8,G1674&lt;=$E$8),AND(G1674&gt;=$F$8,G1674&lt;=$G$8),AND(G1674&gt;=$H$8,G1674&lt;=$I$8),AND(G1674&gt;=$J$8,G1674&lt;=$K$8),AND(G1674&gt;=$L$8,G1674&lt;=$M$8),AND(G1674&gt;=$N$8,G1674&lt;=$O$8),AND(G1674&gt;=$P$8,G1674&lt;=$Q$8),AND(G1674&gt;=$R$8,G1674&lt;=$S$8),AND(G1674&gt;=$T$8,G1674&lt;=$U$8)),IF(COUNTIF($H$537:H1674,"CMO")&gt;90,"Demi-traitement","Plein traitement"),""))</f>
        <v/>
      </c>
    </row>
    <row r="1675" spans="7:9" x14ac:dyDescent="0.25">
      <c r="G1675" s="1">
        <v>44239</v>
      </c>
      <c r="H1675" t="str">
        <f t="shared" si="30"/>
        <v/>
      </c>
      <c r="I1675" s="2" t="str">
        <f>IF(OR(AND(G1675&gt;=$D$19,G1675&lt;=$E$19),AND(G1675&gt;=$F$19,G1675&lt;=$G$19),AND(G1675&gt;=$H$19,G1675&lt;=$I$19),AND(G1675&gt;=$J$19,G1675&lt;=$K$19),AND(G1675&gt;=$L$19,G1675&lt;=$M$19),AND(G1675&gt;=$N$19,G1675&lt;=$O$19),AND(G1675&gt;=$P$19,G1675&lt;=$Q$19),AND(G1675&gt;=$R$19,G1675&lt;=$S$19),AND(G1675&gt;=$T$19,G1675&lt;=$U$19)),IF(COUNTIF(I1311:I1674,"Plein traitement")=90,"Demi-traitement","Plein traitement"),IF(OR(AND(G1675&gt;=$D$8,G1675&lt;=$E$8),AND(G1675&gt;=$F$8,G1675&lt;=$G$8),AND(G1675&gt;=$H$8,G1675&lt;=$I$8),AND(G1675&gt;=$J$8,G1675&lt;=$K$8),AND(G1675&gt;=$L$8,G1675&lt;=$M$8),AND(G1675&gt;=$N$8,G1675&lt;=$O$8),AND(G1675&gt;=$P$8,G1675&lt;=$Q$8),AND(G1675&gt;=$R$8,G1675&lt;=$S$8),AND(G1675&gt;=$T$8,G1675&lt;=$U$8)),IF(COUNTIF($H$537:H1675,"CMO")&gt;90,"Demi-traitement","Plein traitement"),""))</f>
        <v/>
      </c>
    </row>
    <row r="1676" spans="7:9" x14ac:dyDescent="0.25">
      <c r="G1676" s="1">
        <v>44240</v>
      </c>
      <c r="H1676" t="str">
        <f t="shared" si="30"/>
        <v/>
      </c>
      <c r="I1676" s="2" t="str">
        <f>IF(OR(AND(G1676&gt;=$D$19,G1676&lt;=$E$19),AND(G1676&gt;=$F$19,G1676&lt;=$G$19),AND(G1676&gt;=$H$19,G1676&lt;=$I$19),AND(G1676&gt;=$J$19,G1676&lt;=$K$19),AND(G1676&gt;=$L$19,G1676&lt;=$M$19),AND(G1676&gt;=$N$19,G1676&lt;=$O$19),AND(G1676&gt;=$P$19,G1676&lt;=$Q$19),AND(G1676&gt;=$R$19,G1676&lt;=$S$19),AND(G1676&gt;=$T$19,G1676&lt;=$U$19)),IF(COUNTIF(I1312:I1675,"Plein traitement")=90,"Demi-traitement","Plein traitement"),IF(OR(AND(G1676&gt;=$D$8,G1676&lt;=$E$8),AND(G1676&gt;=$F$8,G1676&lt;=$G$8),AND(G1676&gt;=$H$8,G1676&lt;=$I$8),AND(G1676&gt;=$J$8,G1676&lt;=$K$8),AND(G1676&gt;=$L$8,G1676&lt;=$M$8),AND(G1676&gt;=$N$8,G1676&lt;=$O$8),AND(G1676&gt;=$P$8,G1676&lt;=$Q$8),AND(G1676&gt;=$R$8,G1676&lt;=$S$8),AND(G1676&gt;=$T$8,G1676&lt;=$U$8)),IF(COUNTIF($H$537:H1676,"CMO")&gt;90,"Demi-traitement","Plein traitement"),""))</f>
        <v/>
      </c>
    </row>
    <row r="1677" spans="7:9" x14ac:dyDescent="0.25">
      <c r="G1677" s="1">
        <v>44241</v>
      </c>
      <c r="H1677" t="str">
        <f t="shared" si="30"/>
        <v/>
      </c>
      <c r="I1677" s="2" t="str">
        <f>IF(OR(AND(G1677&gt;=$D$19,G1677&lt;=$E$19),AND(G1677&gt;=$F$19,G1677&lt;=$G$19),AND(G1677&gt;=$H$19,G1677&lt;=$I$19),AND(G1677&gt;=$J$19,G1677&lt;=$K$19),AND(G1677&gt;=$L$19,G1677&lt;=$M$19),AND(G1677&gt;=$N$19,G1677&lt;=$O$19),AND(G1677&gt;=$P$19,G1677&lt;=$Q$19),AND(G1677&gt;=$R$19,G1677&lt;=$S$19),AND(G1677&gt;=$T$19,G1677&lt;=$U$19)),IF(COUNTIF(I1313:I1676,"Plein traitement")=90,"Demi-traitement","Plein traitement"),IF(OR(AND(G1677&gt;=$D$8,G1677&lt;=$E$8),AND(G1677&gt;=$F$8,G1677&lt;=$G$8),AND(G1677&gt;=$H$8,G1677&lt;=$I$8),AND(G1677&gt;=$J$8,G1677&lt;=$K$8),AND(G1677&gt;=$L$8,G1677&lt;=$M$8),AND(G1677&gt;=$N$8,G1677&lt;=$O$8),AND(G1677&gt;=$P$8,G1677&lt;=$Q$8),AND(G1677&gt;=$R$8,G1677&lt;=$S$8),AND(G1677&gt;=$T$8,G1677&lt;=$U$8)),IF(COUNTIF($H$537:H1677,"CMO")&gt;90,"Demi-traitement","Plein traitement"),""))</f>
        <v/>
      </c>
    </row>
    <row r="1678" spans="7:9" x14ac:dyDescent="0.25">
      <c r="G1678" s="1">
        <v>44242</v>
      </c>
      <c r="H1678" t="str">
        <f t="shared" si="30"/>
        <v/>
      </c>
      <c r="I1678" s="2" t="str">
        <f>IF(OR(AND(G1678&gt;=$D$19,G1678&lt;=$E$19),AND(G1678&gt;=$F$19,G1678&lt;=$G$19),AND(G1678&gt;=$H$19,G1678&lt;=$I$19),AND(G1678&gt;=$J$19,G1678&lt;=$K$19),AND(G1678&gt;=$L$19,G1678&lt;=$M$19),AND(G1678&gt;=$N$19,G1678&lt;=$O$19),AND(G1678&gt;=$P$19,G1678&lt;=$Q$19),AND(G1678&gt;=$R$19,G1678&lt;=$S$19),AND(G1678&gt;=$T$19,G1678&lt;=$U$19)),IF(COUNTIF(I1314:I1677,"Plein traitement")=90,"Demi-traitement","Plein traitement"),IF(OR(AND(G1678&gt;=$D$8,G1678&lt;=$E$8),AND(G1678&gt;=$F$8,G1678&lt;=$G$8),AND(G1678&gt;=$H$8,G1678&lt;=$I$8),AND(G1678&gt;=$J$8,G1678&lt;=$K$8),AND(G1678&gt;=$L$8,G1678&lt;=$M$8),AND(G1678&gt;=$N$8,G1678&lt;=$O$8),AND(G1678&gt;=$P$8,G1678&lt;=$Q$8),AND(G1678&gt;=$R$8,G1678&lt;=$S$8),AND(G1678&gt;=$T$8,G1678&lt;=$U$8)),IF(COUNTIF($H$537:H1678,"CMO")&gt;90,"Demi-traitement","Plein traitement"),""))</f>
        <v/>
      </c>
    </row>
    <row r="1679" spans="7:9" x14ac:dyDescent="0.25">
      <c r="G1679" s="1">
        <v>44243</v>
      </c>
      <c r="H1679" t="str">
        <f t="shared" si="30"/>
        <v/>
      </c>
      <c r="I1679" s="2" t="str">
        <f>IF(OR(AND(G1679&gt;=$D$19,G1679&lt;=$E$19),AND(G1679&gt;=$F$19,G1679&lt;=$G$19),AND(G1679&gt;=$H$19,G1679&lt;=$I$19),AND(G1679&gt;=$J$19,G1679&lt;=$K$19),AND(G1679&gt;=$L$19,G1679&lt;=$M$19),AND(G1679&gt;=$N$19,G1679&lt;=$O$19),AND(G1679&gt;=$P$19,G1679&lt;=$Q$19),AND(G1679&gt;=$R$19,G1679&lt;=$S$19),AND(G1679&gt;=$T$19,G1679&lt;=$U$19)),IF(COUNTIF(I1315:I1678,"Plein traitement")=90,"Demi-traitement","Plein traitement"),IF(OR(AND(G1679&gt;=$D$8,G1679&lt;=$E$8),AND(G1679&gt;=$F$8,G1679&lt;=$G$8),AND(G1679&gt;=$H$8,G1679&lt;=$I$8),AND(G1679&gt;=$J$8,G1679&lt;=$K$8),AND(G1679&gt;=$L$8,G1679&lt;=$M$8),AND(G1679&gt;=$N$8,G1679&lt;=$O$8),AND(G1679&gt;=$P$8,G1679&lt;=$Q$8),AND(G1679&gt;=$R$8,G1679&lt;=$S$8),AND(G1679&gt;=$T$8,G1679&lt;=$U$8)),IF(COUNTIF($H$537:H1679,"CMO")&gt;90,"Demi-traitement","Plein traitement"),""))</f>
        <v/>
      </c>
    </row>
    <row r="1680" spans="7:9" x14ac:dyDescent="0.25">
      <c r="G1680" s="1">
        <v>44244</v>
      </c>
      <c r="H1680" t="str">
        <f t="shared" si="30"/>
        <v/>
      </c>
      <c r="I1680" s="2" t="str">
        <f>IF(OR(AND(G1680&gt;=$D$19,G1680&lt;=$E$19),AND(G1680&gt;=$F$19,G1680&lt;=$G$19),AND(G1680&gt;=$H$19,G1680&lt;=$I$19),AND(G1680&gt;=$J$19,G1680&lt;=$K$19),AND(G1680&gt;=$L$19,G1680&lt;=$M$19),AND(G1680&gt;=$N$19,G1680&lt;=$O$19),AND(G1680&gt;=$P$19,G1680&lt;=$Q$19),AND(G1680&gt;=$R$19,G1680&lt;=$S$19),AND(G1680&gt;=$T$19,G1680&lt;=$U$19)),IF(COUNTIF(I1316:I1679,"Plein traitement")=90,"Demi-traitement","Plein traitement"),IF(OR(AND(G1680&gt;=$D$8,G1680&lt;=$E$8),AND(G1680&gt;=$F$8,G1680&lt;=$G$8),AND(G1680&gt;=$H$8,G1680&lt;=$I$8),AND(G1680&gt;=$J$8,G1680&lt;=$K$8),AND(G1680&gt;=$L$8,G1680&lt;=$M$8),AND(G1680&gt;=$N$8,G1680&lt;=$O$8),AND(G1680&gt;=$P$8,G1680&lt;=$Q$8),AND(G1680&gt;=$R$8,G1680&lt;=$S$8),AND(G1680&gt;=$T$8,G1680&lt;=$U$8)),IF(COUNTIF($H$537:H1680,"CMO")&gt;90,"Demi-traitement","Plein traitement"),""))</f>
        <v/>
      </c>
    </row>
    <row r="1681" spans="7:9" x14ac:dyDescent="0.25">
      <c r="G1681" s="1">
        <v>44245</v>
      </c>
      <c r="H1681" t="str">
        <f t="shared" si="30"/>
        <v/>
      </c>
      <c r="I1681" s="2" t="str">
        <f>IF(OR(AND(G1681&gt;=$D$19,G1681&lt;=$E$19),AND(G1681&gt;=$F$19,G1681&lt;=$G$19),AND(G1681&gt;=$H$19,G1681&lt;=$I$19),AND(G1681&gt;=$J$19,G1681&lt;=$K$19),AND(G1681&gt;=$L$19,G1681&lt;=$M$19),AND(G1681&gt;=$N$19,G1681&lt;=$O$19),AND(G1681&gt;=$P$19,G1681&lt;=$Q$19),AND(G1681&gt;=$R$19,G1681&lt;=$S$19),AND(G1681&gt;=$T$19,G1681&lt;=$U$19)),IF(COUNTIF(I1317:I1680,"Plein traitement")=90,"Demi-traitement","Plein traitement"),IF(OR(AND(G1681&gt;=$D$8,G1681&lt;=$E$8),AND(G1681&gt;=$F$8,G1681&lt;=$G$8),AND(G1681&gt;=$H$8,G1681&lt;=$I$8),AND(G1681&gt;=$J$8,G1681&lt;=$K$8),AND(G1681&gt;=$L$8,G1681&lt;=$M$8),AND(G1681&gt;=$N$8,G1681&lt;=$O$8),AND(G1681&gt;=$P$8,G1681&lt;=$Q$8),AND(G1681&gt;=$R$8,G1681&lt;=$S$8),AND(G1681&gt;=$T$8,G1681&lt;=$U$8)),IF(COUNTIF($H$537:H1681,"CMO")&gt;90,"Demi-traitement","Plein traitement"),""))</f>
        <v/>
      </c>
    </row>
    <row r="1682" spans="7:9" x14ac:dyDescent="0.25">
      <c r="G1682" s="1">
        <v>44246</v>
      </c>
      <c r="H1682" t="str">
        <f t="shared" si="30"/>
        <v/>
      </c>
      <c r="I1682" s="2" t="str">
        <f>IF(OR(AND(G1682&gt;=$D$19,G1682&lt;=$E$19),AND(G1682&gt;=$F$19,G1682&lt;=$G$19),AND(G1682&gt;=$H$19,G1682&lt;=$I$19),AND(G1682&gt;=$J$19,G1682&lt;=$K$19),AND(G1682&gt;=$L$19,G1682&lt;=$M$19),AND(G1682&gt;=$N$19,G1682&lt;=$O$19),AND(G1682&gt;=$P$19,G1682&lt;=$Q$19),AND(G1682&gt;=$R$19,G1682&lt;=$S$19),AND(G1682&gt;=$T$19,G1682&lt;=$U$19)),IF(COUNTIF(I1318:I1681,"Plein traitement")=90,"Demi-traitement","Plein traitement"),IF(OR(AND(G1682&gt;=$D$8,G1682&lt;=$E$8),AND(G1682&gt;=$F$8,G1682&lt;=$G$8),AND(G1682&gt;=$H$8,G1682&lt;=$I$8),AND(G1682&gt;=$J$8,G1682&lt;=$K$8),AND(G1682&gt;=$L$8,G1682&lt;=$M$8),AND(G1682&gt;=$N$8,G1682&lt;=$O$8),AND(G1682&gt;=$P$8,G1682&lt;=$Q$8),AND(G1682&gt;=$R$8,G1682&lt;=$S$8),AND(G1682&gt;=$T$8,G1682&lt;=$U$8)),IF(COUNTIF($H$537:H1682,"CMO")&gt;90,"Demi-traitement","Plein traitement"),""))</f>
        <v/>
      </c>
    </row>
    <row r="1683" spans="7:9" x14ac:dyDescent="0.25">
      <c r="G1683" s="1">
        <v>44247</v>
      </c>
      <c r="H1683" t="str">
        <f t="shared" si="30"/>
        <v/>
      </c>
      <c r="I1683" s="2" t="str">
        <f>IF(OR(AND(G1683&gt;=$D$19,G1683&lt;=$E$19),AND(G1683&gt;=$F$19,G1683&lt;=$G$19),AND(G1683&gt;=$H$19,G1683&lt;=$I$19),AND(G1683&gt;=$J$19,G1683&lt;=$K$19),AND(G1683&gt;=$L$19,G1683&lt;=$M$19),AND(G1683&gt;=$N$19,G1683&lt;=$O$19),AND(G1683&gt;=$P$19,G1683&lt;=$Q$19),AND(G1683&gt;=$R$19,G1683&lt;=$S$19),AND(G1683&gt;=$T$19,G1683&lt;=$U$19)),IF(COUNTIF(I1319:I1682,"Plein traitement")=90,"Demi-traitement","Plein traitement"),IF(OR(AND(G1683&gt;=$D$8,G1683&lt;=$E$8),AND(G1683&gt;=$F$8,G1683&lt;=$G$8),AND(G1683&gt;=$H$8,G1683&lt;=$I$8),AND(G1683&gt;=$J$8,G1683&lt;=$K$8),AND(G1683&gt;=$L$8,G1683&lt;=$M$8),AND(G1683&gt;=$N$8,G1683&lt;=$O$8),AND(G1683&gt;=$P$8,G1683&lt;=$Q$8),AND(G1683&gt;=$R$8,G1683&lt;=$S$8),AND(G1683&gt;=$T$8,G1683&lt;=$U$8)),IF(COUNTIF($H$537:H1683,"CMO")&gt;90,"Demi-traitement","Plein traitement"),""))</f>
        <v/>
      </c>
    </row>
    <row r="1684" spans="7:9" x14ac:dyDescent="0.25">
      <c r="G1684" s="1">
        <v>44248</v>
      </c>
      <c r="H1684" t="str">
        <f t="shared" si="30"/>
        <v/>
      </c>
      <c r="I1684" s="2" t="str">
        <f>IF(OR(AND(G1684&gt;=$D$19,G1684&lt;=$E$19),AND(G1684&gt;=$F$19,G1684&lt;=$G$19),AND(G1684&gt;=$H$19,G1684&lt;=$I$19),AND(G1684&gt;=$J$19,G1684&lt;=$K$19),AND(G1684&gt;=$L$19,G1684&lt;=$M$19),AND(G1684&gt;=$N$19,G1684&lt;=$O$19),AND(G1684&gt;=$P$19,G1684&lt;=$Q$19),AND(G1684&gt;=$R$19,G1684&lt;=$S$19),AND(G1684&gt;=$T$19,G1684&lt;=$U$19)),IF(COUNTIF(I1320:I1683,"Plein traitement")=90,"Demi-traitement","Plein traitement"),IF(OR(AND(G1684&gt;=$D$8,G1684&lt;=$E$8),AND(G1684&gt;=$F$8,G1684&lt;=$G$8),AND(G1684&gt;=$H$8,G1684&lt;=$I$8),AND(G1684&gt;=$J$8,G1684&lt;=$K$8),AND(G1684&gt;=$L$8,G1684&lt;=$M$8),AND(G1684&gt;=$N$8,G1684&lt;=$O$8),AND(G1684&gt;=$P$8,G1684&lt;=$Q$8),AND(G1684&gt;=$R$8,G1684&lt;=$S$8),AND(G1684&gt;=$T$8,G1684&lt;=$U$8)),IF(COUNTIF($H$537:H1684,"CMO")&gt;90,"Demi-traitement","Plein traitement"),""))</f>
        <v/>
      </c>
    </row>
    <row r="1685" spans="7:9" x14ac:dyDescent="0.25">
      <c r="G1685" s="1">
        <v>44249</v>
      </c>
      <c r="H1685" t="str">
        <f t="shared" si="30"/>
        <v/>
      </c>
      <c r="I1685" s="2" t="str">
        <f>IF(OR(AND(G1685&gt;=$D$19,G1685&lt;=$E$19),AND(G1685&gt;=$F$19,G1685&lt;=$G$19),AND(G1685&gt;=$H$19,G1685&lt;=$I$19),AND(G1685&gt;=$J$19,G1685&lt;=$K$19),AND(G1685&gt;=$L$19,G1685&lt;=$M$19),AND(G1685&gt;=$N$19,G1685&lt;=$O$19),AND(G1685&gt;=$P$19,G1685&lt;=$Q$19),AND(G1685&gt;=$R$19,G1685&lt;=$S$19),AND(G1685&gt;=$T$19,G1685&lt;=$U$19)),IF(COUNTIF(I1321:I1684,"Plein traitement")=90,"Demi-traitement","Plein traitement"),IF(OR(AND(G1685&gt;=$D$8,G1685&lt;=$E$8),AND(G1685&gt;=$F$8,G1685&lt;=$G$8),AND(G1685&gt;=$H$8,G1685&lt;=$I$8),AND(G1685&gt;=$J$8,G1685&lt;=$K$8),AND(G1685&gt;=$L$8,G1685&lt;=$M$8),AND(G1685&gt;=$N$8,G1685&lt;=$O$8),AND(G1685&gt;=$P$8,G1685&lt;=$Q$8),AND(G1685&gt;=$R$8,G1685&lt;=$S$8),AND(G1685&gt;=$T$8,G1685&lt;=$U$8)),IF(COUNTIF($H$537:H1685,"CMO")&gt;90,"Demi-traitement","Plein traitement"),""))</f>
        <v/>
      </c>
    </row>
    <row r="1686" spans="7:9" x14ac:dyDescent="0.25">
      <c r="G1686" s="1">
        <v>44250</v>
      </c>
      <c r="H1686" t="str">
        <f t="shared" si="30"/>
        <v/>
      </c>
      <c r="I1686" s="2" t="str">
        <f>IF(OR(AND(G1686&gt;=$D$19,G1686&lt;=$E$19),AND(G1686&gt;=$F$19,G1686&lt;=$G$19),AND(G1686&gt;=$H$19,G1686&lt;=$I$19),AND(G1686&gt;=$J$19,G1686&lt;=$K$19),AND(G1686&gt;=$L$19,G1686&lt;=$M$19),AND(G1686&gt;=$N$19,G1686&lt;=$O$19),AND(G1686&gt;=$P$19,G1686&lt;=$Q$19),AND(G1686&gt;=$R$19,G1686&lt;=$S$19),AND(G1686&gt;=$T$19,G1686&lt;=$U$19)),IF(COUNTIF(I1322:I1685,"Plein traitement")=90,"Demi-traitement","Plein traitement"),IF(OR(AND(G1686&gt;=$D$8,G1686&lt;=$E$8),AND(G1686&gt;=$F$8,G1686&lt;=$G$8),AND(G1686&gt;=$H$8,G1686&lt;=$I$8),AND(G1686&gt;=$J$8,G1686&lt;=$K$8),AND(G1686&gt;=$L$8,G1686&lt;=$M$8),AND(G1686&gt;=$N$8,G1686&lt;=$O$8),AND(G1686&gt;=$P$8,G1686&lt;=$Q$8),AND(G1686&gt;=$R$8,G1686&lt;=$S$8),AND(G1686&gt;=$T$8,G1686&lt;=$U$8)),IF(COUNTIF($H$537:H1686,"CMO")&gt;90,"Demi-traitement","Plein traitement"),""))</f>
        <v/>
      </c>
    </row>
    <row r="1687" spans="7:9" x14ac:dyDescent="0.25">
      <c r="G1687" s="1">
        <v>44251</v>
      </c>
      <c r="H1687" t="str">
        <f t="shared" si="30"/>
        <v/>
      </c>
      <c r="I1687" s="2" t="str">
        <f>IF(OR(AND(G1687&gt;=$D$19,G1687&lt;=$E$19),AND(G1687&gt;=$F$19,G1687&lt;=$G$19),AND(G1687&gt;=$H$19,G1687&lt;=$I$19),AND(G1687&gt;=$J$19,G1687&lt;=$K$19),AND(G1687&gt;=$L$19,G1687&lt;=$M$19),AND(G1687&gt;=$N$19,G1687&lt;=$O$19),AND(G1687&gt;=$P$19,G1687&lt;=$Q$19),AND(G1687&gt;=$R$19,G1687&lt;=$S$19),AND(G1687&gt;=$T$19,G1687&lt;=$U$19)),IF(COUNTIF(I1323:I1686,"Plein traitement")=90,"Demi-traitement","Plein traitement"),IF(OR(AND(G1687&gt;=$D$8,G1687&lt;=$E$8),AND(G1687&gt;=$F$8,G1687&lt;=$G$8),AND(G1687&gt;=$H$8,G1687&lt;=$I$8),AND(G1687&gt;=$J$8,G1687&lt;=$K$8),AND(G1687&gt;=$L$8,G1687&lt;=$M$8),AND(G1687&gt;=$N$8,G1687&lt;=$O$8),AND(G1687&gt;=$P$8,G1687&lt;=$Q$8),AND(G1687&gt;=$R$8,G1687&lt;=$S$8),AND(G1687&gt;=$T$8,G1687&lt;=$U$8)),IF(COUNTIF($H$537:H1687,"CMO")&gt;90,"Demi-traitement","Plein traitement"),""))</f>
        <v/>
      </c>
    </row>
    <row r="1688" spans="7:9" x14ac:dyDescent="0.25">
      <c r="G1688" s="1">
        <v>44252</v>
      </c>
      <c r="H1688" t="str">
        <f t="shared" si="30"/>
        <v/>
      </c>
      <c r="I1688" s="2" t="str">
        <f>IF(OR(AND(G1688&gt;=$D$19,G1688&lt;=$E$19),AND(G1688&gt;=$F$19,G1688&lt;=$G$19),AND(G1688&gt;=$H$19,G1688&lt;=$I$19),AND(G1688&gt;=$J$19,G1688&lt;=$K$19),AND(G1688&gt;=$L$19,G1688&lt;=$M$19),AND(G1688&gt;=$N$19,G1688&lt;=$O$19),AND(G1688&gt;=$P$19,G1688&lt;=$Q$19),AND(G1688&gt;=$R$19,G1688&lt;=$S$19),AND(G1688&gt;=$T$19,G1688&lt;=$U$19)),IF(COUNTIF(I1324:I1687,"Plein traitement")=90,"Demi-traitement","Plein traitement"),IF(OR(AND(G1688&gt;=$D$8,G1688&lt;=$E$8),AND(G1688&gt;=$F$8,G1688&lt;=$G$8),AND(G1688&gt;=$H$8,G1688&lt;=$I$8),AND(G1688&gt;=$J$8,G1688&lt;=$K$8),AND(G1688&gt;=$L$8,G1688&lt;=$M$8),AND(G1688&gt;=$N$8,G1688&lt;=$O$8),AND(G1688&gt;=$P$8,G1688&lt;=$Q$8),AND(G1688&gt;=$R$8,G1688&lt;=$S$8),AND(G1688&gt;=$T$8,G1688&lt;=$U$8)),IF(COUNTIF($H$537:H1688,"CMO")&gt;90,"Demi-traitement","Plein traitement"),""))</f>
        <v/>
      </c>
    </row>
    <row r="1689" spans="7:9" x14ac:dyDescent="0.25">
      <c r="G1689" s="1">
        <v>44253</v>
      </c>
      <c r="H1689" t="str">
        <f t="shared" si="30"/>
        <v/>
      </c>
      <c r="I1689" s="2" t="str">
        <f>IF(OR(AND(G1689&gt;=$D$19,G1689&lt;=$E$19),AND(G1689&gt;=$F$19,G1689&lt;=$G$19),AND(G1689&gt;=$H$19,G1689&lt;=$I$19),AND(G1689&gt;=$J$19,G1689&lt;=$K$19),AND(G1689&gt;=$L$19,G1689&lt;=$M$19),AND(G1689&gt;=$N$19,G1689&lt;=$O$19),AND(G1689&gt;=$P$19,G1689&lt;=$Q$19),AND(G1689&gt;=$R$19,G1689&lt;=$S$19),AND(G1689&gt;=$T$19,G1689&lt;=$U$19)),IF(COUNTIF(I1325:I1688,"Plein traitement")=90,"Demi-traitement","Plein traitement"),IF(OR(AND(G1689&gt;=$D$8,G1689&lt;=$E$8),AND(G1689&gt;=$F$8,G1689&lt;=$G$8),AND(G1689&gt;=$H$8,G1689&lt;=$I$8),AND(G1689&gt;=$J$8,G1689&lt;=$K$8),AND(G1689&gt;=$L$8,G1689&lt;=$M$8),AND(G1689&gt;=$N$8,G1689&lt;=$O$8),AND(G1689&gt;=$P$8,G1689&lt;=$Q$8),AND(G1689&gt;=$R$8,G1689&lt;=$S$8),AND(G1689&gt;=$T$8,G1689&lt;=$U$8)),IF(COUNTIF($H$537:H1689,"CMO")&gt;90,"Demi-traitement","Plein traitement"),""))</f>
        <v/>
      </c>
    </row>
    <row r="1690" spans="7:9" x14ac:dyDescent="0.25">
      <c r="G1690" s="1">
        <v>44254</v>
      </c>
      <c r="H1690" t="str">
        <f t="shared" si="30"/>
        <v/>
      </c>
      <c r="I1690" s="2" t="str">
        <f>IF(OR(AND(G1690&gt;=$D$19,G1690&lt;=$E$19),AND(G1690&gt;=$F$19,G1690&lt;=$G$19),AND(G1690&gt;=$H$19,G1690&lt;=$I$19),AND(G1690&gt;=$J$19,G1690&lt;=$K$19),AND(G1690&gt;=$L$19,G1690&lt;=$M$19),AND(G1690&gt;=$N$19,G1690&lt;=$O$19),AND(G1690&gt;=$P$19,G1690&lt;=$Q$19),AND(G1690&gt;=$R$19,G1690&lt;=$S$19),AND(G1690&gt;=$T$19,G1690&lt;=$U$19)),IF(COUNTIF(I1326:I1689,"Plein traitement")=90,"Demi-traitement","Plein traitement"),IF(OR(AND(G1690&gt;=$D$8,G1690&lt;=$E$8),AND(G1690&gt;=$F$8,G1690&lt;=$G$8),AND(G1690&gt;=$H$8,G1690&lt;=$I$8),AND(G1690&gt;=$J$8,G1690&lt;=$K$8),AND(G1690&gt;=$L$8,G1690&lt;=$M$8),AND(G1690&gt;=$N$8,G1690&lt;=$O$8),AND(G1690&gt;=$P$8,G1690&lt;=$Q$8),AND(G1690&gt;=$R$8,G1690&lt;=$S$8),AND(G1690&gt;=$T$8,G1690&lt;=$U$8)),IF(COUNTIF($H$537:H1690,"CMO")&gt;90,"Demi-traitement","Plein traitement"),""))</f>
        <v/>
      </c>
    </row>
    <row r="1691" spans="7:9" x14ac:dyDescent="0.25">
      <c r="G1691" s="1">
        <v>44255</v>
      </c>
      <c r="H1691" t="str">
        <f t="shared" si="30"/>
        <v/>
      </c>
      <c r="I1691" s="2" t="str">
        <f>IF(OR(AND(G1691&gt;=$D$19,G1691&lt;=$E$19),AND(G1691&gt;=$F$19,G1691&lt;=$G$19),AND(G1691&gt;=$H$19,G1691&lt;=$I$19),AND(G1691&gt;=$J$19,G1691&lt;=$K$19),AND(G1691&gt;=$L$19,G1691&lt;=$M$19),AND(G1691&gt;=$N$19,G1691&lt;=$O$19),AND(G1691&gt;=$P$19,G1691&lt;=$Q$19),AND(G1691&gt;=$R$19,G1691&lt;=$S$19),AND(G1691&gt;=$T$19,G1691&lt;=$U$19)),IF(COUNTIF(I1327:I1690,"Plein traitement")=90,"Demi-traitement","Plein traitement"),IF(OR(AND(G1691&gt;=$D$8,G1691&lt;=$E$8),AND(G1691&gt;=$F$8,G1691&lt;=$G$8),AND(G1691&gt;=$H$8,G1691&lt;=$I$8),AND(G1691&gt;=$J$8,G1691&lt;=$K$8),AND(G1691&gt;=$L$8,G1691&lt;=$M$8),AND(G1691&gt;=$N$8,G1691&lt;=$O$8),AND(G1691&gt;=$P$8,G1691&lt;=$Q$8),AND(G1691&gt;=$R$8,G1691&lt;=$S$8),AND(G1691&gt;=$T$8,G1691&lt;=$U$8)),IF(COUNTIF($H$537:H1691,"CMO")&gt;90,"Demi-traitement","Plein traitement"),""))</f>
        <v/>
      </c>
    </row>
    <row r="1692" spans="7:9" x14ac:dyDescent="0.25">
      <c r="G1692" s="1">
        <v>44256</v>
      </c>
      <c r="H1692" t="str">
        <f t="shared" si="30"/>
        <v/>
      </c>
      <c r="I1692" s="2" t="str">
        <f>IF(OR(AND(G1692&gt;=$D$19,G1692&lt;=$E$19),AND(G1692&gt;=$F$19,G1692&lt;=$G$19),AND(G1692&gt;=$H$19,G1692&lt;=$I$19),AND(G1692&gt;=$J$19,G1692&lt;=$K$19),AND(G1692&gt;=$L$19,G1692&lt;=$M$19),AND(G1692&gt;=$N$19,G1692&lt;=$O$19),AND(G1692&gt;=$P$19,G1692&lt;=$Q$19),AND(G1692&gt;=$R$19,G1692&lt;=$S$19),AND(G1692&gt;=$T$19,G1692&lt;=$U$19)),IF(COUNTIF(I1328:I1691,"Plein traitement")=90,"Demi-traitement","Plein traitement"),IF(OR(AND(G1692&gt;=$D$8,G1692&lt;=$E$8),AND(G1692&gt;=$F$8,G1692&lt;=$G$8),AND(G1692&gt;=$H$8,G1692&lt;=$I$8),AND(G1692&gt;=$J$8,G1692&lt;=$K$8),AND(G1692&gt;=$L$8,G1692&lt;=$M$8),AND(G1692&gt;=$N$8,G1692&lt;=$O$8),AND(G1692&gt;=$P$8,G1692&lt;=$Q$8),AND(G1692&gt;=$R$8,G1692&lt;=$S$8),AND(G1692&gt;=$T$8,G1692&lt;=$U$8)),IF(COUNTIF($H$537:H1692,"CMO")&gt;90,"Demi-traitement","Plein traitement"),""))</f>
        <v/>
      </c>
    </row>
    <row r="1693" spans="7:9" x14ac:dyDescent="0.25">
      <c r="G1693" s="1">
        <v>44257</v>
      </c>
      <c r="H1693" t="str">
        <f t="shared" si="30"/>
        <v/>
      </c>
      <c r="I1693" s="2" t="str">
        <f>IF(OR(AND(G1693&gt;=$D$19,G1693&lt;=$E$19),AND(G1693&gt;=$F$19,G1693&lt;=$G$19),AND(G1693&gt;=$H$19,G1693&lt;=$I$19),AND(G1693&gt;=$J$19,G1693&lt;=$K$19),AND(G1693&gt;=$L$19,G1693&lt;=$M$19),AND(G1693&gt;=$N$19,G1693&lt;=$O$19),AND(G1693&gt;=$P$19,G1693&lt;=$Q$19),AND(G1693&gt;=$R$19,G1693&lt;=$S$19),AND(G1693&gt;=$T$19,G1693&lt;=$U$19)),IF(COUNTIF(I1329:I1692,"Plein traitement")=90,"Demi-traitement","Plein traitement"),IF(OR(AND(G1693&gt;=$D$8,G1693&lt;=$E$8),AND(G1693&gt;=$F$8,G1693&lt;=$G$8),AND(G1693&gt;=$H$8,G1693&lt;=$I$8),AND(G1693&gt;=$J$8,G1693&lt;=$K$8),AND(G1693&gt;=$L$8,G1693&lt;=$M$8),AND(G1693&gt;=$N$8,G1693&lt;=$O$8),AND(G1693&gt;=$P$8,G1693&lt;=$Q$8),AND(G1693&gt;=$R$8,G1693&lt;=$S$8),AND(G1693&gt;=$T$8,G1693&lt;=$U$8)),IF(COUNTIF($H$537:H1693,"CMO")&gt;90,"Demi-traitement","Plein traitement"),""))</f>
        <v/>
      </c>
    </row>
    <row r="1694" spans="7:9" x14ac:dyDescent="0.25">
      <c r="G1694" s="1">
        <v>44258</v>
      </c>
      <c r="H1694" t="str">
        <f t="shared" si="30"/>
        <v/>
      </c>
      <c r="I1694" s="2" t="str">
        <f>IF(OR(AND(G1694&gt;=$D$19,G1694&lt;=$E$19),AND(G1694&gt;=$F$19,G1694&lt;=$G$19),AND(G1694&gt;=$H$19,G1694&lt;=$I$19),AND(G1694&gt;=$J$19,G1694&lt;=$K$19),AND(G1694&gt;=$L$19,G1694&lt;=$M$19),AND(G1694&gt;=$N$19,G1694&lt;=$O$19),AND(G1694&gt;=$P$19,G1694&lt;=$Q$19),AND(G1694&gt;=$R$19,G1694&lt;=$S$19),AND(G1694&gt;=$T$19,G1694&lt;=$U$19)),IF(COUNTIF(I1330:I1693,"Plein traitement")=90,"Demi-traitement","Plein traitement"),IF(OR(AND(G1694&gt;=$D$8,G1694&lt;=$E$8),AND(G1694&gt;=$F$8,G1694&lt;=$G$8),AND(G1694&gt;=$H$8,G1694&lt;=$I$8),AND(G1694&gt;=$J$8,G1694&lt;=$K$8),AND(G1694&gt;=$L$8,G1694&lt;=$M$8),AND(G1694&gt;=$N$8,G1694&lt;=$O$8),AND(G1694&gt;=$P$8,G1694&lt;=$Q$8),AND(G1694&gt;=$R$8,G1694&lt;=$S$8),AND(G1694&gt;=$T$8,G1694&lt;=$U$8)),IF(COUNTIF($H$537:H1694,"CMO")&gt;90,"Demi-traitement","Plein traitement"),""))</f>
        <v/>
      </c>
    </row>
    <row r="1695" spans="7:9" x14ac:dyDescent="0.25">
      <c r="G1695" s="1">
        <v>44259</v>
      </c>
      <c r="H1695" t="str">
        <f t="shared" si="30"/>
        <v/>
      </c>
      <c r="I1695" s="2" t="str">
        <f>IF(OR(AND(G1695&gt;=$D$19,G1695&lt;=$E$19),AND(G1695&gt;=$F$19,G1695&lt;=$G$19),AND(G1695&gt;=$H$19,G1695&lt;=$I$19),AND(G1695&gt;=$J$19,G1695&lt;=$K$19),AND(G1695&gt;=$L$19,G1695&lt;=$M$19),AND(G1695&gt;=$N$19,G1695&lt;=$O$19),AND(G1695&gt;=$P$19,G1695&lt;=$Q$19),AND(G1695&gt;=$R$19,G1695&lt;=$S$19),AND(G1695&gt;=$T$19,G1695&lt;=$U$19)),IF(COUNTIF(I1331:I1694,"Plein traitement")=90,"Demi-traitement","Plein traitement"),IF(OR(AND(G1695&gt;=$D$8,G1695&lt;=$E$8),AND(G1695&gt;=$F$8,G1695&lt;=$G$8),AND(G1695&gt;=$H$8,G1695&lt;=$I$8),AND(G1695&gt;=$J$8,G1695&lt;=$K$8),AND(G1695&gt;=$L$8,G1695&lt;=$M$8),AND(G1695&gt;=$N$8,G1695&lt;=$O$8),AND(G1695&gt;=$P$8,G1695&lt;=$Q$8),AND(G1695&gt;=$R$8,G1695&lt;=$S$8),AND(G1695&gt;=$T$8,G1695&lt;=$U$8)),IF(COUNTIF($H$537:H1695,"CMO")&gt;90,"Demi-traitement","Plein traitement"),""))</f>
        <v/>
      </c>
    </row>
    <row r="1696" spans="7:9" x14ac:dyDescent="0.25">
      <c r="G1696" s="1">
        <v>44260</v>
      </c>
      <c r="H1696" t="str">
        <f t="shared" si="30"/>
        <v/>
      </c>
      <c r="I1696" s="2" t="str">
        <f>IF(OR(AND(G1696&gt;=$D$19,G1696&lt;=$E$19),AND(G1696&gt;=$F$19,G1696&lt;=$G$19),AND(G1696&gt;=$H$19,G1696&lt;=$I$19),AND(G1696&gt;=$J$19,G1696&lt;=$K$19),AND(G1696&gt;=$L$19,G1696&lt;=$M$19),AND(G1696&gt;=$N$19,G1696&lt;=$O$19),AND(G1696&gt;=$P$19,G1696&lt;=$Q$19),AND(G1696&gt;=$R$19,G1696&lt;=$S$19),AND(G1696&gt;=$T$19,G1696&lt;=$U$19)),IF(COUNTIF(I1332:I1695,"Plein traitement")=90,"Demi-traitement","Plein traitement"),IF(OR(AND(G1696&gt;=$D$8,G1696&lt;=$E$8),AND(G1696&gt;=$F$8,G1696&lt;=$G$8),AND(G1696&gt;=$H$8,G1696&lt;=$I$8),AND(G1696&gt;=$J$8,G1696&lt;=$K$8),AND(G1696&gt;=$L$8,G1696&lt;=$M$8),AND(G1696&gt;=$N$8,G1696&lt;=$O$8),AND(G1696&gt;=$P$8,G1696&lt;=$Q$8),AND(G1696&gt;=$R$8,G1696&lt;=$S$8),AND(G1696&gt;=$T$8,G1696&lt;=$U$8)),IF(COUNTIF($H$537:H1696,"CMO")&gt;90,"Demi-traitement","Plein traitement"),""))</f>
        <v/>
      </c>
    </row>
    <row r="1697" spans="7:9" x14ac:dyDescent="0.25">
      <c r="G1697" s="1">
        <v>44261</v>
      </c>
      <c r="H1697" t="str">
        <f t="shared" si="30"/>
        <v/>
      </c>
      <c r="I1697" s="2" t="str">
        <f>IF(OR(AND(G1697&gt;=$D$19,G1697&lt;=$E$19),AND(G1697&gt;=$F$19,G1697&lt;=$G$19),AND(G1697&gt;=$H$19,G1697&lt;=$I$19),AND(G1697&gt;=$J$19,G1697&lt;=$K$19),AND(G1697&gt;=$L$19,G1697&lt;=$M$19),AND(G1697&gt;=$N$19,G1697&lt;=$O$19),AND(G1697&gt;=$P$19,G1697&lt;=$Q$19),AND(G1697&gt;=$R$19,G1697&lt;=$S$19),AND(G1697&gt;=$T$19,G1697&lt;=$U$19)),IF(COUNTIF(I1333:I1696,"Plein traitement")=90,"Demi-traitement","Plein traitement"),IF(OR(AND(G1697&gt;=$D$8,G1697&lt;=$E$8),AND(G1697&gt;=$F$8,G1697&lt;=$G$8),AND(G1697&gt;=$H$8,G1697&lt;=$I$8),AND(G1697&gt;=$J$8,G1697&lt;=$K$8),AND(G1697&gt;=$L$8,G1697&lt;=$M$8),AND(G1697&gt;=$N$8,G1697&lt;=$O$8),AND(G1697&gt;=$P$8,G1697&lt;=$Q$8),AND(G1697&gt;=$R$8,G1697&lt;=$S$8),AND(G1697&gt;=$T$8,G1697&lt;=$U$8)),IF(COUNTIF($H$537:H1697,"CMO")&gt;90,"Demi-traitement","Plein traitement"),""))</f>
        <v/>
      </c>
    </row>
    <row r="1698" spans="7:9" x14ac:dyDescent="0.25">
      <c r="G1698" s="1">
        <v>44262</v>
      </c>
      <c r="H1698" t="str">
        <f t="shared" si="30"/>
        <v/>
      </c>
      <c r="I1698" s="2" t="str">
        <f>IF(OR(AND(G1698&gt;=$D$19,G1698&lt;=$E$19),AND(G1698&gt;=$F$19,G1698&lt;=$G$19),AND(G1698&gt;=$H$19,G1698&lt;=$I$19),AND(G1698&gt;=$J$19,G1698&lt;=$K$19),AND(G1698&gt;=$L$19,G1698&lt;=$M$19),AND(G1698&gt;=$N$19,G1698&lt;=$O$19),AND(G1698&gt;=$P$19,G1698&lt;=$Q$19),AND(G1698&gt;=$R$19,G1698&lt;=$S$19),AND(G1698&gt;=$T$19,G1698&lt;=$U$19)),IF(COUNTIF(I1334:I1697,"Plein traitement")=90,"Demi-traitement","Plein traitement"),IF(OR(AND(G1698&gt;=$D$8,G1698&lt;=$E$8),AND(G1698&gt;=$F$8,G1698&lt;=$G$8),AND(G1698&gt;=$H$8,G1698&lt;=$I$8),AND(G1698&gt;=$J$8,G1698&lt;=$K$8),AND(G1698&gt;=$L$8,G1698&lt;=$M$8),AND(G1698&gt;=$N$8,G1698&lt;=$O$8),AND(G1698&gt;=$P$8,G1698&lt;=$Q$8),AND(G1698&gt;=$R$8,G1698&lt;=$S$8),AND(G1698&gt;=$T$8,G1698&lt;=$U$8)),IF(COUNTIF($H$537:H1698,"CMO")&gt;90,"Demi-traitement","Plein traitement"),""))</f>
        <v/>
      </c>
    </row>
    <row r="1699" spans="7:9" x14ac:dyDescent="0.25">
      <c r="G1699" s="1">
        <v>44263</v>
      </c>
      <c r="H1699" t="str">
        <f t="shared" si="30"/>
        <v/>
      </c>
      <c r="I1699" s="2" t="str">
        <f>IF(OR(AND(G1699&gt;=$D$19,G1699&lt;=$E$19),AND(G1699&gt;=$F$19,G1699&lt;=$G$19),AND(G1699&gt;=$H$19,G1699&lt;=$I$19),AND(G1699&gt;=$J$19,G1699&lt;=$K$19),AND(G1699&gt;=$L$19,G1699&lt;=$M$19),AND(G1699&gt;=$N$19,G1699&lt;=$O$19),AND(G1699&gt;=$P$19,G1699&lt;=$Q$19),AND(G1699&gt;=$R$19,G1699&lt;=$S$19),AND(G1699&gt;=$T$19,G1699&lt;=$U$19)),IF(COUNTIF(I1335:I1698,"Plein traitement")=90,"Demi-traitement","Plein traitement"),IF(OR(AND(G1699&gt;=$D$8,G1699&lt;=$E$8),AND(G1699&gt;=$F$8,G1699&lt;=$G$8),AND(G1699&gt;=$H$8,G1699&lt;=$I$8),AND(G1699&gt;=$J$8,G1699&lt;=$K$8),AND(G1699&gt;=$L$8,G1699&lt;=$M$8),AND(G1699&gt;=$N$8,G1699&lt;=$O$8),AND(G1699&gt;=$P$8,G1699&lt;=$Q$8),AND(G1699&gt;=$R$8,G1699&lt;=$S$8),AND(G1699&gt;=$T$8,G1699&lt;=$U$8)),IF(COUNTIF($H$537:H1699,"CMO")&gt;90,"Demi-traitement","Plein traitement"),""))</f>
        <v/>
      </c>
    </row>
    <row r="1700" spans="7:9" x14ac:dyDescent="0.25">
      <c r="G1700" s="1">
        <v>44264</v>
      </c>
      <c r="H1700" t="str">
        <f t="shared" si="30"/>
        <v/>
      </c>
      <c r="I1700" s="2" t="str">
        <f>IF(OR(AND(G1700&gt;=$D$19,G1700&lt;=$E$19),AND(G1700&gt;=$F$19,G1700&lt;=$G$19),AND(G1700&gt;=$H$19,G1700&lt;=$I$19),AND(G1700&gt;=$J$19,G1700&lt;=$K$19),AND(G1700&gt;=$L$19,G1700&lt;=$M$19),AND(G1700&gt;=$N$19,G1700&lt;=$O$19),AND(G1700&gt;=$P$19,G1700&lt;=$Q$19),AND(G1700&gt;=$R$19,G1700&lt;=$S$19),AND(G1700&gt;=$T$19,G1700&lt;=$U$19)),IF(COUNTIF(I1336:I1699,"Plein traitement")=90,"Demi-traitement","Plein traitement"),IF(OR(AND(G1700&gt;=$D$8,G1700&lt;=$E$8),AND(G1700&gt;=$F$8,G1700&lt;=$G$8),AND(G1700&gt;=$H$8,G1700&lt;=$I$8),AND(G1700&gt;=$J$8,G1700&lt;=$K$8),AND(G1700&gt;=$L$8,G1700&lt;=$M$8),AND(G1700&gt;=$N$8,G1700&lt;=$O$8),AND(G1700&gt;=$P$8,G1700&lt;=$Q$8),AND(G1700&gt;=$R$8,G1700&lt;=$S$8),AND(G1700&gt;=$T$8,G1700&lt;=$U$8)),IF(COUNTIF($H$537:H1700,"CMO")&gt;90,"Demi-traitement","Plein traitement"),""))</f>
        <v/>
      </c>
    </row>
    <row r="1701" spans="7:9" x14ac:dyDescent="0.25">
      <c r="G1701" s="1">
        <v>44265</v>
      </c>
      <c r="H1701" t="str">
        <f t="shared" si="30"/>
        <v/>
      </c>
      <c r="I1701" s="2" t="str">
        <f>IF(OR(AND(G1701&gt;=$D$19,G1701&lt;=$E$19),AND(G1701&gt;=$F$19,G1701&lt;=$G$19),AND(G1701&gt;=$H$19,G1701&lt;=$I$19),AND(G1701&gt;=$J$19,G1701&lt;=$K$19),AND(G1701&gt;=$L$19,G1701&lt;=$M$19),AND(G1701&gt;=$N$19,G1701&lt;=$O$19),AND(G1701&gt;=$P$19,G1701&lt;=$Q$19),AND(G1701&gt;=$R$19,G1701&lt;=$S$19),AND(G1701&gt;=$T$19,G1701&lt;=$U$19)),IF(COUNTIF(I1337:I1700,"Plein traitement")=90,"Demi-traitement","Plein traitement"),IF(OR(AND(G1701&gt;=$D$8,G1701&lt;=$E$8),AND(G1701&gt;=$F$8,G1701&lt;=$G$8),AND(G1701&gt;=$H$8,G1701&lt;=$I$8),AND(G1701&gt;=$J$8,G1701&lt;=$K$8),AND(G1701&gt;=$L$8,G1701&lt;=$M$8),AND(G1701&gt;=$N$8,G1701&lt;=$O$8),AND(G1701&gt;=$P$8,G1701&lt;=$Q$8),AND(G1701&gt;=$R$8,G1701&lt;=$S$8),AND(G1701&gt;=$T$8,G1701&lt;=$U$8)),IF(COUNTIF($H$537:H1701,"CMO")&gt;90,"Demi-traitement","Plein traitement"),""))</f>
        <v/>
      </c>
    </row>
    <row r="1702" spans="7:9" x14ac:dyDescent="0.25">
      <c r="G1702" s="1">
        <v>44266</v>
      </c>
      <c r="H1702" t="str">
        <f t="shared" si="30"/>
        <v/>
      </c>
      <c r="I1702" s="2" t="str">
        <f>IF(OR(AND(G1702&gt;=$D$19,G1702&lt;=$E$19),AND(G1702&gt;=$F$19,G1702&lt;=$G$19),AND(G1702&gt;=$H$19,G1702&lt;=$I$19),AND(G1702&gt;=$J$19,G1702&lt;=$K$19),AND(G1702&gt;=$L$19,G1702&lt;=$M$19),AND(G1702&gt;=$N$19,G1702&lt;=$O$19),AND(G1702&gt;=$P$19,G1702&lt;=$Q$19),AND(G1702&gt;=$R$19,G1702&lt;=$S$19),AND(G1702&gt;=$T$19,G1702&lt;=$U$19)),IF(COUNTIF(I1338:I1701,"Plein traitement")=90,"Demi-traitement","Plein traitement"),IF(OR(AND(G1702&gt;=$D$8,G1702&lt;=$E$8),AND(G1702&gt;=$F$8,G1702&lt;=$G$8),AND(G1702&gt;=$H$8,G1702&lt;=$I$8),AND(G1702&gt;=$J$8,G1702&lt;=$K$8),AND(G1702&gt;=$L$8,G1702&lt;=$M$8),AND(G1702&gt;=$N$8,G1702&lt;=$O$8),AND(G1702&gt;=$P$8,G1702&lt;=$Q$8),AND(G1702&gt;=$R$8,G1702&lt;=$S$8),AND(G1702&gt;=$T$8,G1702&lt;=$U$8)),IF(COUNTIF($H$537:H1702,"CMO")&gt;90,"Demi-traitement","Plein traitement"),""))</f>
        <v/>
      </c>
    </row>
    <row r="1703" spans="7:9" x14ac:dyDescent="0.25">
      <c r="G1703" s="1">
        <v>44267</v>
      </c>
      <c r="H1703" t="str">
        <f t="shared" si="30"/>
        <v/>
      </c>
      <c r="I1703" s="2" t="str">
        <f>IF(OR(AND(G1703&gt;=$D$19,G1703&lt;=$E$19),AND(G1703&gt;=$F$19,G1703&lt;=$G$19),AND(G1703&gt;=$H$19,G1703&lt;=$I$19),AND(G1703&gt;=$J$19,G1703&lt;=$K$19),AND(G1703&gt;=$L$19,G1703&lt;=$M$19),AND(G1703&gt;=$N$19,G1703&lt;=$O$19),AND(G1703&gt;=$P$19,G1703&lt;=$Q$19),AND(G1703&gt;=$R$19,G1703&lt;=$S$19),AND(G1703&gt;=$T$19,G1703&lt;=$U$19)),IF(COUNTIF(I1339:I1702,"Plein traitement")=90,"Demi-traitement","Plein traitement"),IF(OR(AND(G1703&gt;=$D$8,G1703&lt;=$E$8),AND(G1703&gt;=$F$8,G1703&lt;=$G$8),AND(G1703&gt;=$H$8,G1703&lt;=$I$8),AND(G1703&gt;=$J$8,G1703&lt;=$K$8),AND(G1703&gt;=$L$8,G1703&lt;=$M$8),AND(G1703&gt;=$N$8,G1703&lt;=$O$8),AND(G1703&gt;=$P$8,G1703&lt;=$Q$8),AND(G1703&gt;=$R$8,G1703&lt;=$S$8),AND(G1703&gt;=$T$8,G1703&lt;=$U$8)),IF(COUNTIF($H$537:H1703,"CMO")&gt;90,"Demi-traitement","Plein traitement"),""))</f>
        <v/>
      </c>
    </row>
    <row r="1704" spans="7:9" x14ac:dyDescent="0.25">
      <c r="G1704" s="1">
        <v>44268</v>
      </c>
      <c r="H1704" t="str">
        <f t="shared" si="30"/>
        <v/>
      </c>
      <c r="I1704" s="2" t="str">
        <f>IF(OR(AND(G1704&gt;=$D$19,G1704&lt;=$E$19),AND(G1704&gt;=$F$19,G1704&lt;=$G$19),AND(G1704&gt;=$H$19,G1704&lt;=$I$19),AND(G1704&gt;=$J$19,G1704&lt;=$K$19),AND(G1704&gt;=$L$19,G1704&lt;=$M$19),AND(G1704&gt;=$N$19,G1704&lt;=$O$19),AND(G1704&gt;=$P$19,G1704&lt;=$Q$19),AND(G1704&gt;=$R$19,G1704&lt;=$S$19),AND(G1704&gt;=$T$19,G1704&lt;=$U$19)),IF(COUNTIF(I1340:I1703,"Plein traitement")=90,"Demi-traitement","Plein traitement"),IF(OR(AND(G1704&gt;=$D$8,G1704&lt;=$E$8),AND(G1704&gt;=$F$8,G1704&lt;=$G$8),AND(G1704&gt;=$H$8,G1704&lt;=$I$8),AND(G1704&gt;=$J$8,G1704&lt;=$K$8),AND(G1704&gt;=$L$8,G1704&lt;=$M$8),AND(G1704&gt;=$N$8,G1704&lt;=$O$8),AND(G1704&gt;=$P$8,G1704&lt;=$Q$8),AND(G1704&gt;=$R$8,G1704&lt;=$S$8),AND(G1704&gt;=$T$8,G1704&lt;=$U$8)),IF(COUNTIF($H$537:H1704,"CMO")&gt;90,"Demi-traitement","Plein traitement"),""))</f>
        <v/>
      </c>
    </row>
    <row r="1705" spans="7:9" x14ac:dyDescent="0.25">
      <c r="G1705" s="1">
        <v>44269</v>
      </c>
      <c r="H1705" t="str">
        <f t="shared" si="30"/>
        <v/>
      </c>
      <c r="I1705" s="2" t="str">
        <f>IF(OR(AND(G1705&gt;=$D$19,G1705&lt;=$E$19),AND(G1705&gt;=$F$19,G1705&lt;=$G$19),AND(G1705&gt;=$H$19,G1705&lt;=$I$19),AND(G1705&gt;=$J$19,G1705&lt;=$K$19),AND(G1705&gt;=$L$19,G1705&lt;=$M$19),AND(G1705&gt;=$N$19,G1705&lt;=$O$19),AND(G1705&gt;=$P$19,G1705&lt;=$Q$19),AND(G1705&gt;=$R$19,G1705&lt;=$S$19),AND(G1705&gt;=$T$19,G1705&lt;=$U$19)),IF(COUNTIF(I1341:I1704,"Plein traitement")=90,"Demi-traitement","Plein traitement"),IF(OR(AND(G1705&gt;=$D$8,G1705&lt;=$E$8),AND(G1705&gt;=$F$8,G1705&lt;=$G$8),AND(G1705&gt;=$H$8,G1705&lt;=$I$8),AND(G1705&gt;=$J$8,G1705&lt;=$K$8),AND(G1705&gt;=$L$8,G1705&lt;=$M$8),AND(G1705&gt;=$N$8,G1705&lt;=$O$8),AND(G1705&gt;=$P$8,G1705&lt;=$Q$8),AND(G1705&gt;=$R$8,G1705&lt;=$S$8),AND(G1705&gt;=$T$8,G1705&lt;=$U$8)),IF(COUNTIF($H$537:H1705,"CMO")&gt;90,"Demi-traitement","Plein traitement"),""))</f>
        <v/>
      </c>
    </row>
    <row r="1706" spans="7:9" x14ac:dyDescent="0.25">
      <c r="G1706" s="1">
        <v>44270</v>
      </c>
      <c r="H1706" t="str">
        <f t="shared" si="30"/>
        <v/>
      </c>
      <c r="I1706" s="2" t="str">
        <f>IF(OR(AND(G1706&gt;=$D$19,G1706&lt;=$E$19),AND(G1706&gt;=$F$19,G1706&lt;=$G$19),AND(G1706&gt;=$H$19,G1706&lt;=$I$19),AND(G1706&gt;=$J$19,G1706&lt;=$K$19),AND(G1706&gt;=$L$19,G1706&lt;=$M$19),AND(G1706&gt;=$N$19,G1706&lt;=$O$19),AND(G1706&gt;=$P$19,G1706&lt;=$Q$19),AND(G1706&gt;=$R$19,G1706&lt;=$S$19),AND(G1706&gt;=$T$19,G1706&lt;=$U$19)),IF(COUNTIF(I1342:I1705,"Plein traitement")=90,"Demi-traitement","Plein traitement"),IF(OR(AND(G1706&gt;=$D$8,G1706&lt;=$E$8),AND(G1706&gt;=$F$8,G1706&lt;=$G$8),AND(G1706&gt;=$H$8,G1706&lt;=$I$8),AND(G1706&gt;=$J$8,G1706&lt;=$K$8),AND(G1706&gt;=$L$8,G1706&lt;=$M$8),AND(G1706&gt;=$N$8,G1706&lt;=$O$8),AND(G1706&gt;=$P$8,G1706&lt;=$Q$8),AND(G1706&gt;=$R$8,G1706&lt;=$S$8),AND(G1706&gt;=$T$8,G1706&lt;=$U$8)),IF(COUNTIF($H$537:H1706,"CMO")&gt;90,"Demi-traitement","Plein traitement"),""))</f>
        <v/>
      </c>
    </row>
    <row r="1707" spans="7:9" x14ac:dyDescent="0.25">
      <c r="G1707" s="1">
        <v>44271</v>
      </c>
      <c r="H1707" t="str">
        <f t="shared" si="30"/>
        <v/>
      </c>
      <c r="I1707" s="2" t="str">
        <f>IF(OR(AND(G1707&gt;=$D$19,G1707&lt;=$E$19),AND(G1707&gt;=$F$19,G1707&lt;=$G$19),AND(G1707&gt;=$H$19,G1707&lt;=$I$19),AND(G1707&gt;=$J$19,G1707&lt;=$K$19),AND(G1707&gt;=$L$19,G1707&lt;=$M$19),AND(G1707&gt;=$N$19,G1707&lt;=$O$19),AND(G1707&gt;=$P$19,G1707&lt;=$Q$19),AND(G1707&gt;=$R$19,G1707&lt;=$S$19),AND(G1707&gt;=$T$19,G1707&lt;=$U$19)),IF(COUNTIF(I1343:I1706,"Plein traitement")=90,"Demi-traitement","Plein traitement"),IF(OR(AND(G1707&gt;=$D$8,G1707&lt;=$E$8),AND(G1707&gt;=$F$8,G1707&lt;=$G$8),AND(G1707&gt;=$H$8,G1707&lt;=$I$8),AND(G1707&gt;=$J$8,G1707&lt;=$K$8),AND(G1707&gt;=$L$8,G1707&lt;=$M$8),AND(G1707&gt;=$N$8,G1707&lt;=$O$8),AND(G1707&gt;=$P$8,G1707&lt;=$Q$8),AND(G1707&gt;=$R$8,G1707&lt;=$S$8),AND(G1707&gt;=$T$8,G1707&lt;=$U$8)),IF(COUNTIF($H$537:H1707,"CMO")&gt;90,"Demi-traitement","Plein traitement"),""))</f>
        <v/>
      </c>
    </row>
    <row r="1708" spans="7:9" x14ac:dyDescent="0.25">
      <c r="G1708" s="1">
        <v>44272</v>
      </c>
      <c r="H1708" t="str">
        <f t="shared" si="30"/>
        <v/>
      </c>
      <c r="I1708" s="2" t="str">
        <f>IF(OR(AND(G1708&gt;=$D$19,G1708&lt;=$E$19),AND(G1708&gt;=$F$19,G1708&lt;=$G$19),AND(G1708&gt;=$H$19,G1708&lt;=$I$19),AND(G1708&gt;=$J$19,G1708&lt;=$K$19),AND(G1708&gt;=$L$19,G1708&lt;=$M$19),AND(G1708&gt;=$N$19,G1708&lt;=$O$19),AND(G1708&gt;=$P$19,G1708&lt;=$Q$19),AND(G1708&gt;=$R$19,G1708&lt;=$S$19),AND(G1708&gt;=$T$19,G1708&lt;=$U$19)),IF(COUNTIF(I1344:I1707,"Plein traitement")=90,"Demi-traitement","Plein traitement"),IF(OR(AND(G1708&gt;=$D$8,G1708&lt;=$E$8),AND(G1708&gt;=$F$8,G1708&lt;=$G$8),AND(G1708&gt;=$H$8,G1708&lt;=$I$8),AND(G1708&gt;=$J$8,G1708&lt;=$K$8),AND(G1708&gt;=$L$8,G1708&lt;=$M$8),AND(G1708&gt;=$N$8,G1708&lt;=$O$8),AND(G1708&gt;=$P$8,G1708&lt;=$Q$8),AND(G1708&gt;=$R$8,G1708&lt;=$S$8),AND(G1708&gt;=$T$8,G1708&lt;=$U$8)),IF(COUNTIF($H$537:H1708,"CMO")&gt;90,"Demi-traitement","Plein traitement"),""))</f>
        <v/>
      </c>
    </row>
    <row r="1709" spans="7:9" x14ac:dyDescent="0.25">
      <c r="G1709" s="1">
        <v>44273</v>
      </c>
      <c r="H1709" t="str">
        <f t="shared" si="30"/>
        <v/>
      </c>
      <c r="I1709" s="2" t="str">
        <f>IF(OR(AND(G1709&gt;=$D$19,G1709&lt;=$E$19),AND(G1709&gt;=$F$19,G1709&lt;=$G$19),AND(G1709&gt;=$H$19,G1709&lt;=$I$19),AND(G1709&gt;=$J$19,G1709&lt;=$K$19),AND(G1709&gt;=$L$19,G1709&lt;=$M$19),AND(G1709&gt;=$N$19,G1709&lt;=$O$19),AND(G1709&gt;=$P$19,G1709&lt;=$Q$19),AND(G1709&gt;=$R$19,G1709&lt;=$S$19),AND(G1709&gt;=$T$19,G1709&lt;=$U$19)),IF(COUNTIF(I1345:I1708,"Plein traitement")=90,"Demi-traitement","Plein traitement"),IF(OR(AND(G1709&gt;=$D$8,G1709&lt;=$E$8),AND(G1709&gt;=$F$8,G1709&lt;=$G$8),AND(G1709&gt;=$H$8,G1709&lt;=$I$8),AND(G1709&gt;=$J$8,G1709&lt;=$K$8),AND(G1709&gt;=$L$8,G1709&lt;=$M$8),AND(G1709&gt;=$N$8,G1709&lt;=$O$8),AND(G1709&gt;=$P$8,G1709&lt;=$Q$8),AND(G1709&gt;=$R$8,G1709&lt;=$S$8),AND(G1709&gt;=$T$8,G1709&lt;=$U$8)),IF(COUNTIF($H$537:H1709,"CMO")&gt;90,"Demi-traitement","Plein traitement"),""))</f>
        <v/>
      </c>
    </row>
    <row r="1710" spans="7:9" x14ac:dyDescent="0.25">
      <c r="G1710" s="1">
        <v>44274</v>
      </c>
      <c r="H1710" t="str">
        <f t="shared" si="30"/>
        <v/>
      </c>
      <c r="I1710" s="2" t="str">
        <f>IF(OR(AND(G1710&gt;=$D$19,G1710&lt;=$E$19),AND(G1710&gt;=$F$19,G1710&lt;=$G$19),AND(G1710&gt;=$H$19,G1710&lt;=$I$19),AND(G1710&gt;=$J$19,G1710&lt;=$K$19),AND(G1710&gt;=$L$19,G1710&lt;=$M$19),AND(G1710&gt;=$N$19,G1710&lt;=$O$19),AND(G1710&gt;=$P$19,G1710&lt;=$Q$19),AND(G1710&gt;=$R$19,G1710&lt;=$S$19),AND(G1710&gt;=$T$19,G1710&lt;=$U$19)),IF(COUNTIF(I1346:I1709,"Plein traitement")=90,"Demi-traitement","Plein traitement"),IF(OR(AND(G1710&gt;=$D$8,G1710&lt;=$E$8),AND(G1710&gt;=$F$8,G1710&lt;=$G$8),AND(G1710&gt;=$H$8,G1710&lt;=$I$8),AND(G1710&gt;=$J$8,G1710&lt;=$K$8),AND(G1710&gt;=$L$8,G1710&lt;=$M$8),AND(G1710&gt;=$N$8,G1710&lt;=$O$8),AND(G1710&gt;=$P$8,G1710&lt;=$Q$8),AND(G1710&gt;=$R$8,G1710&lt;=$S$8),AND(G1710&gt;=$T$8,G1710&lt;=$U$8)),IF(COUNTIF($H$537:H1710,"CMO")&gt;90,"Demi-traitement","Plein traitement"),""))</f>
        <v/>
      </c>
    </row>
    <row r="1711" spans="7:9" x14ac:dyDescent="0.25">
      <c r="G1711" s="1">
        <v>44275</v>
      </c>
      <c r="H1711" t="str">
        <f t="shared" si="30"/>
        <v/>
      </c>
      <c r="I1711" s="2" t="str">
        <f>IF(OR(AND(G1711&gt;=$D$19,G1711&lt;=$E$19),AND(G1711&gt;=$F$19,G1711&lt;=$G$19),AND(G1711&gt;=$H$19,G1711&lt;=$I$19),AND(G1711&gt;=$J$19,G1711&lt;=$K$19),AND(G1711&gt;=$L$19,G1711&lt;=$M$19),AND(G1711&gt;=$N$19,G1711&lt;=$O$19),AND(G1711&gt;=$P$19,G1711&lt;=$Q$19),AND(G1711&gt;=$R$19,G1711&lt;=$S$19),AND(G1711&gt;=$T$19,G1711&lt;=$U$19)),IF(COUNTIF(I1347:I1710,"Plein traitement")=90,"Demi-traitement","Plein traitement"),IF(OR(AND(G1711&gt;=$D$8,G1711&lt;=$E$8),AND(G1711&gt;=$F$8,G1711&lt;=$G$8),AND(G1711&gt;=$H$8,G1711&lt;=$I$8),AND(G1711&gt;=$J$8,G1711&lt;=$K$8),AND(G1711&gt;=$L$8,G1711&lt;=$M$8),AND(G1711&gt;=$N$8,G1711&lt;=$O$8),AND(G1711&gt;=$P$8,G1711&lt;=$Q$8),AND(G1711&gt;=$R$8,G1711&lt;=$S$8),AND(G1711&gt;=$T$8,G1711&lt;=$U$8)),IF(COUNTIF($H$537:H1711,"CMO")&gt;90,"Demi-traitement","Plein traitement"),""))</f>
        <v/>
      </c>
    </row>
    <row r="1712" spans="7:9" x14ac:dyDescent="0.25">
      <c r="G1712" s="1">
        <v>44276</v>
      </c>
      <c r="H1712" t="str">
        <f t="shared" si="30"/>
        <v/>
      </c>
      <c r="I1712" s="2" t="str">
        <f>IF(OR(AND(G1712&gt;=$D$19,G1712&lt;=$E$19),AND(G1712&gt;=$F$19,G1712&lt;=$G$19),AND(G1712&gt;=$H$19,G1712&lt;=$I$19),AND(G1712&gt;=$J$19,G1712&lt;=$K$19),AND(G1712&gt;=$L$19,G1712&lt;=$M$19),AND(G1712&gt;=$N$19,G1712&lt;=$O$19),AND(G1712&gt;=$P$19,G1712&lt;=$Q$19),AND(G1712&gt;=$R$19,G1712&lt;=$S$19),AND(G1712&gt;=$T$19,G1712&lt;=$U$19)),IF(COUNTIF(I1348:I1711,"Plein traitement")=90,"Demi-traitement","Plein traitement"),IF(OR(AND(G1712&gt;=$D$8,G1712&lt;=$E$8),AND(G1712&gt;=$F$8,G1712&lt;=$G$8),AND(G1712&gt;=$H$8,G1712&lt;=$I$8),AND(G1712&gt;=$J$8,G1712&lt;=$K$8),AND(G1712&gt;=$L$8,G1712&lt;=$M$8),AND(G1712&gt;=$N$8,G1712&lt;=$O$8),AND(G1712&gt;=$P$8,G1712&lt;=$Q$8),AND(G1712&gt;=$R$8,G1712&lt;=$S$8),AND(G1712&gt;=$T$8,G1712&lt;=$U$8)),IF(COUNTIF($H$537:H1712,"CMO")&gt;90,"Demi-traitement","Plein traitement"),""))</f>
        <v/>
      </c>
    </row>
    <row r="1713" spans="7:9" x14ac:dyDescent="0.25">
      <c r="G1713" s="1">
        <v>44277</v>
      </c>
      <c r="H1713" t="str">
        <f t="shared" si="30"/>
        <v/>
      </c>
      <c r="I1713" s="2" t="str">
        <f>IF(OR(AND(G1713&gt;=$D$19,G1713&lt;=$E$19),AND(G1713&gt;=$F$19,G1713&lt;=$G$19),AND(G1713&gt;=$H$19,G1713&lt;=$I$19),AND(G1713&gt;=$J$19,G1713&lt;=$K$19),AND(G1713&gt;=$L$19,G1713&lt;=$M$19),AND(G1713&gt;=$N$19,G1713&lt;=$O$19),AND(G1713&gt;=$P$19,G1713&lt;=$Q$19),AND(G1713&gt;=$R$19,G1713&lt;=$S$19),AND(G1713&gt;=$T$19,G1713&lt;=$U$19)),IF(COUNTIF(I1349:I1712,"Plein traitement")=90,"Demi-traitement","Plein traitement"),IF(OR(AND(G1713&gt;=$D$8,G1713&lt;=$E$8),AND(G1713&gt;=$F$8,G1713&lt;=$G$8),AND(G1713&gt;=$H$8,G1713&lt;=$I$8),AND(G1713&gt;=$J$8,G1713&lt;=$K$8),AND(G1713&gt;=$L$8,G1713&lt;=$M$8),AND(G1713&gt;=$N$8,G1713&lt;=$O$8),AND(G1713&gt;=$P$8,G1713&lt;=$Q$8),AND(G1713&gt;=$R$8,G1713&lt;=$S$8),AND(G1713&gt;=$T$8,G1713&lt;=$U$8)),IF(COUNTIF($H$537:H1713,"CMO")&gt;90,"Demi-traitement","Plein traitement"),""))</f>
        <v/>
      </c>
    </row>
    <row r="1714" spans="7:9" x14ac:dyDescent="0.25">
      <c r="G1714" s="1">
        <v>44278</v>
      </c>
      <c r="H1714" t="str">
        <f t="shared" si="30"/>
        <v/>
      </c>
      <c r="I1714" s="2" t="str">
        <f>IF(OR(AND(G1714&gt;=$D$19,G1714&lt;=$E$19),AND(G1714&gt;=$F$19,G1714&lt;=$G$19),AND(G1714&gt;=$H$19,G1714&lt;=$I$19),AND(G1714&gt;=$J$19,G1714&lt;=$K$19),AND(G1714&gt;=$L$19,G1714&lt;=$M$19),AND(G1714&gt;=$N$19,G1714&lt;=$O$19),AND(G1714&gt;=$P$19,G1714&lt;=$Q$19),AND(G1714&gt;=$R$19,G1714&lt;=$S$19),AND(G1714&gt;=$T$19,G1714&lt;=$U$19)),IF(COUNTIF(I1350:I1713,"Plein traitement")=90,"Demi-traitement","Plein traitement"),IF(OR(AND(G1714&gt;=$D$8,G1714&lt;=$E$8),AND(G1714&gt;=$F$8,G1714&lt;=$G$8),AND(G1714&gt;=$H$8,G1714&lt;=$I$8),AND(G1714&gt;=$J$8,G1714&lt;=$K$8),AND(G1714&gt;=$L$8,G1714&lt;=$M$8),AND(G1714&gt;=$N$8,G1714&lt;=$O$8),AND(G1714&gt;=$P$8,G1714&lt;=$Q$8),AND(G1714&gt;=$R$8,G1714&lt;=$S$8),AND(G1714&gt;=$T$8,G1714&lt;=$U$8)),IF(COUNTIF($H$537:H1714,"CMO")&gt;90,"Demi-traitement","Plein traitement"),""))</f>
        <v/>
      </c>
    </row>
    <row r="1715" spans="7:9" x14ac:dyDescent="0.25">
      <c r="G1715" s="1">
        <v>44279</v>
      </c>
      <c r="H1715" t="str">
        <f t="shared" si="30"/>
        <v/>
      </c>
      <c r="I1715" s="2" t="str">
        <f>IF(OR(AND(G1715&gt;=$D$19,G1715&lt;=$E$19),AND(G1715&gt;=$F$19,G1715&lt;=$G$19),AND(G1715&gt;=$H$19,G1715&lt;=$I$19),AND(G1715&gt;=$J$19,G1715&lt;=$K$19),AND(G1715&gt;=$L$19,G1715&lt;=$M$19),AND(G1715&gt;=$N$19,G1715&lt;=$O$19),AND(G1715&gt;=$P$19,G1715&lt;=$Q$19),AND(G1715&gt;=$R$19,G1715&lt;=$S$19),AND(G1715&gt;=$T$19,G1715&lt;=$U$19)),IF(COUNTIF(I1351:I1714,"Plein traitement")=90,"Demi-traitement","Plein traitement"),IF(OR(AND(G1715&gt;=$D$8,G1715&lt;=$E$8),AND(G1715&gt;=$F$8,G1715&lt;=$G$8),AND(G1715&gt;=$H$8,G1715&lt;=$I$8),AND(G1715&gt;=$J$8,G1715&lt;=$K$8),AND(G1715&gt;=$L$8,G1715&lt;=$M$8),AND(G1715&gt;=$N$8,G1715&lt;=$O$8),AND(G1715&gt;=$P$8,G1715&lt;=$Q$8),AND(G1715&gt;=$R$8,G1715&lt;=$S$8),AND(G1715&gt;=$T$8,G1715&lt;=$U$8)),IF(COUNTIF($H$537:H1715,"CMO")&gt;90,"Demi-traitement","Plein traitement"),""))</f>
        <v/>
      </c>
    </row>
    <row r="1716" spans="7:9" x14ac:dyDescent="0.25">
      <c r="G1716" s="1">
        <v>44280</v>
      </c>
      <c r="H1716" t="str">
        <f t="shared" si="30"/>
        <v/>
      </c>
      <c r="I1716" s="2" t="str">
        <f>IF(OR(AND(G1716&gt;=$D$19,G1716&lt;=$E$19),AND(G1716&gt;=$F$19,G1716&lt;=$G$19),AND(G1716&gt;=$H$19,G1716&lt;=$I$19),AND(G1716&gt;=$J$19,G1716&lt;=$K$19),AND(G1716&gt;=$L$19,G1716&lt;=$M$19),AND(G1716&gt;=$N$19,G1716&lt;=$O$19),AND(G1716&gt;=$P$19,G1716&lt;=$Q$19),AND(G1716&gt;=$R$19,G1716&lt;=$S$19),AND(G1716&gt;=$T$19,G1716&lt;=$U$19)),IF(COUNTIF(I1352:I1715,"Plein traitement")=90,"Demi-traitement","Plein traitement"),IF(OR(AND(G1716&gt;=$D$8,G1716&lt;=$E$8),AND(G1716&gt;=$F$8,G1716&lt;=$G$8),AND(G1716&gt;=$H$8,G1716&lt;=$I$8),AND(G1716&gt;=$J$8,G1716&lt;=$K$8),AND(G1716&gt;=$L$8,G1716&lt;=$M$8),AND(G1716&gt;=$N$8,G1716&lt;=$O$8),AND(G1716&gt;=$P$8,G1716&lt;=$Q$8),AND(G1716&gt;=$R$8,G1716&lt;=$S$8),AND(G1716&gt;=$T$8,G1716&lt;=$U$8)),IF(COUNTIF($H$537:H1716,"CMO")&gt;90,"Demi-traitement","Plein traitement"),""))</f>
        <v/>
      </c>
    </row>
    <row r="1717" spans="7:9" x14ac:dyDescent="0.25">
      <c r="G1717" s="1">
        <v>44281</v>
      </c>
      <c r="H1717" t="str">
        <f t="shared" ref="H1717:H1780" si="31">IF(OR(AND(G1717&gt;=$D$8,G1717&lt;=$E$8),AND(G1717&gt;=$F$8,G1717&lt;=$G$8),AND(G1717&gt;=$H$8,G1717&lt;=$I$8),AND(G1717&gt;=$J$8,G1717&lt;=$K$8),AND(G1717&gt;=$L$8,G1717&lt;=$M$8),AND(G1717&gt;=$N$8,G1717&lt;=$O$8),AND(G1717&gt;=$P$8,G1717&lt;=$Q$8),AND(G1717&gt;=$R$8,G1717&lt;=$S$8),AND(G1717&gt;=$T$8,G1717&lt;=$U$8)),"CMO","")</f>
        <v/>
      </c>
      <c r="I1717" s="2" t="str">
        <f>IF(OR(AND(G1717&gt;=$D$19,G1717&lt;=$E$19),AND(G1717&gt;=$F$19,G1717&lt;=$G$19),AND(G1717&gt;=$H$19,G1717&lt;=$I$19),AND(G1717&gt;=$J$19,G1717&lt;=$K$19),AND(G1717&gt;=$L$19,G1717&lt;=$M$19),AND(G1717&gt;=$N$19,G1717&lt;=$O$19),AND(G1717&gt;=$P$19,G1717&lt;=$Q$19),AND(G1717&gt;=$R$19,G1717&lt;=$S$19),AND(G1717&gt;=$T$19,G1717&lt;=$U$19)),IF(COUNTIF(I1353:I1716,"Plein traitement")=90,"Demi-traitement","Plein traitement"),IF(OR(AND(G1717&gt;=$D$8,G1717&lt;=$E$8),AND(G1717&gt;=$F$8,G1717&lt;=$G$8),AND(G1717&gt;=$H$8,G1717&lt;=$I$8),AND(G1717&gt;=$J$8,G1717&lt;=$K$8),AND(G1717&gt;=$L$8,G1717&lt;=$M$8),AND(G1717&gt;=$N$8,G1717&lt;=$O$8),AND(G1717&gt;=$P$8,G1717&lt;=$Q$8),AND(G1717&gt;=$R$8,G1717&lt;=$S$8),AND(G1717&gt;=$T$8,G1717&lt;=$U$8)),IF(COUNTIF($H$537:H1717,"CMO")&gt;90,"Demi-traitement","Plein traitement"),""))</f>
        <v/>
      </c>
    </row>
    <row r="1718" spans="7:9" x14ac:dyDescent="0.25">
      <c r="G1718" s="1">
        <v>44282</v>
      </c>
      <c r="H1718" t="str">
        <f t="shared" si="31"/>
        <v/>
      </c>
      <c r="I1718" s="2" t="str">
        <f>IF(OR(AND(G1718&gt;=$D$19,G1718&lt;=$E$19),AND(G1718&gt;=$F$19,G1718&lt;=$G$19),AND(G1718&gt;=$H$19,G1718&lt;=$I$19),AND(G1718&gt;=$J$19,G1718&lt;=$K$19),AND(G1718&gt;=$L$19,G1718&lt;=$M$19),AND(G1718&gt;=$N$19,G1718&lt;=$O$19),AND(G1718&gt;=$P$19,G1718&lt;=$Q$19),AND(G1718&gt;=$R$19,G1718&lt;=$S$19),AND(G1718&gt;=$T$19,G1718&lt;=$U$19)),IF(COUNTIF(I1354:I1717,"Plein traitement")=90,"Demi-traitement","Plein traitement"),IF(OR(AND(G1718&gt;=$D$8,G1718&lt;=$E$8),AND(G1718&gt;=$F$8,G1718&lt;=$G$8),AND(G1718&gt;=$H$8,G1718&lt;=$I$8),AND(G1718&gt;=$J$8,G1718&lt;=$K$8),AND(G1718&gt;=$L$8,G1718&lt;=$M$8),AND(G1718&gt;=$N$8,G1718&lt;=$O$8),AND(G1718&gt;=$P$8,G1718&lt;=$Q$8),AND(G1718&gt;=$R$8,G1718&lt;=$S$8),AND(G1718&gt;=$T$8,G1718&lt;=$U$8)),IF(COUNTIF($H$537:H1718,"CMO")&gt;90,"Demi-traitement","Plein traitement"),""))</f>
        <v/>
      </c>
    </row>
    <row r="1719" spans="7:9" x14ac:dyDescent="0.25">
      <c r="G1719" s="1">
        <v>44283</v>
      </c>
      <c r="H1719" t="str">
        <f t="shared" si="31"/>
        <v/>
      </c>
      <c r="I1719" s="2" t="str">
        <f>IF(OR(AND(G1719&gt;=$D$19,G1719&lt;=$E$19),AND(G1719&gt;=$F$19,G1719&lt;=$G$19),AND(G1719&gt;=$H$19,G1719&lt;=$I$19),AND(G1719&gt;=$J$19,G1719&lt;=$K$19),AND(G1719&gt;=$L$19,G1719&lt;=$M$19),AND(G1719&gt;=$N$19,G1719&lt;=$O$19),AND(G1719&gt;=$P$19,G1719&lt;=$Q$19),AND(G1719&gt;=$R$19,G1719&lt;=$S$19),AND(G1719&gt;=$T$19,G1719&lt;=$U$19)),IF(COUNTIF(I1355:I1718,"Plein traitement")=90,"Demi-traitement","Plein traitement"),IF(OR(AND(G1719&gt;=$D$8,G1719&lt;=$E$8),AND(G1719&gt;=$F$8,G1719&lt;=$G$8),AND(G1719&gt;=$H$8,G1719&lt;=$I$8),AND(G1719&gt;=$J$8,G1719&lt;=$K$8),AND(G1719&gt;=$L$8,G1719&lt;=$M$8),AND(G1719&gt;=$N$8,G1719&lt;=$O$8),AND(G1719&gt;=$P$8,G1719&lt;=$Q$8),AND(G1719&gt;=$R$8,G1719&lt;=$S$8),AND(G1719&gt;=$T$8,G1719&lt;=$U$8)),IF(COUNTIF($H$537:H1719,"CMO")&gt;90,"Demi-traitement","Plein traitement"),""))</f>
        <v/>
      </c>
    </row>
    <row r="1720" spans="7:9" x14ac:dyDescent="0.25">
      <c r="G1720" s="1">
        <v>44284</v>
      </c>
      <c r="H1720" t="str">
        <f t="shared" si="31"/>
        <v/>
      </c>
      <c r="I1720" s="2" t="str">
        <f>IF(OR(AND(G1720&gt;=$D$19,G1720&lt;=$E$19),AND(G1720&gt;=$F$19,G1720&lt;=$G$19),AND(G1720&gt;=$H$19,G1720&lt;=$I$19),AND(G1720&gt;=$J$19,G1720&lt;=$K$19),AND(G1720&gt;=$L$19,G1720&lt;=$M$19),AND(G1720&gt;=$N$19,G1720&lt;=$O$19),AND(G1720&gt;=$P$19,G1720&lt;=$Q$19),AND(G1720&gt;=$R$19,G1720&lt;=$S$19),AND(G1720&gt;=$T$19,G1720&lt;=$U$19)),IF(COUNTIF(I1356:I1719,"Plein traitement")=90,"Demi-traitement","Plein traitement"),IF(OR(AND(G1720&gt;=$D$8,G1720&lt;=$E$8),AND(G1720&gt;=$F$8,G1720&lt;=$G$8),AND(G1720&gt;=$H$8,G1720&lt;=$I$8),AND(G1720&gt;=$J$8,G1720&lt;=$K$8),AND(G1720&gt;=$L$8,G1720&lt;=$M$8),AND(G1720&gt;=$N$8,G1720&lt;=$O$8),AND(G1720&gt;=$P$8,G1720&lt;=$Q$8),AND(G1720&gt;=$R$8,G1720&lt;=$S$8),AND(G1720&gt;=$T$8,G1720&lt;=$U$8)),IF(COUNTIF($H$537:H1720,"CMO")&gt;90,"Demi-traitement","Plein traitement"),""))</f>
        <v/>
      </c>
    </row>
    <row r="1721" spans="7:9" x14ac:dyDescent="0.25">
      <c r="G1721" s="1">
        <v>44285</v>
      </c>
      <c r="H1721" t="str">
        <f t="shared" si="31"/>
        <v/>
      </c>
      <c r="I1721" s="2" t="str">
        <f>IF(OR(AND(G1721&gt;=$D$19,G1721&lt;=$E$19),AND(G1721&gt;=$F$19,G1721&lt;=$G$19),AND(G1721&gt;=$H$19,G1721&lt;=$I$19),AND(G1721&gt;=$J$19,G1721&lt;=$K$19),AND(G1721&gt;=$L$19,G1721&lt;=$M$19),AND(G1721&gt;=$N$19,G1721&lt;=$O$19),AND(G1721&gt;=$P$19,G1721&lt;=$Q$19),AND(G1721&gt;=$R$19,G1721&lt;=$S$19),AND(G1721&gt;=$T$19,G1721&lt;=$U$19)),IF(COUNTIF(I1357:I1720,"Plein traitement")=90,"Demi-traitement","Plein traitement"),IF(OR(AND(G1721&gt;=$D$8,G1721&lt;=$E$8),AND(G1721&gt;=$F$8,G1721&lt;=$G$8),AND(G1721&gt;=$H$8,G1721&lt;=$I$8),AND(G1721&gt;=$J$8,G1721&lt;=$K$8),AND(G1721&gt;=$L$8,G1721&lt;=$M$8),AND(G1721&gt;=$N$8,G1721&lt;=$O$8),AND(G1721&gt;=$P$8,G1721&lt;=$Q$8),AND(G1721&gt;=$R$8,G1721&lt;=$S$8),AND(G1721&gt;=$T$8,G1721&lt;=$U$8)),IF(COUNTIF($H$537:H1721,"CMO")&gt;90,"Demi-traitement","Plein traitement"),""))</f>
        <v/>
      </c>
    </row>
    <row r="1722" spans="7:9" x14ac:dyDescent="0.25">
      <c r="G1722" s="1">
        <v>44286</v>
      </c>
      <c r="H1722" t="str">
        <f t="shared" si="31"/>
        <v/>
      </c>
      <c r="I1722" s="2" t="str">
        <f>IF(OR(AND(G1722&gt;=$D$19,G1722&lt;=$E$19),AND(G1722&gt;=$F$19,G1722&lt;=$G$19),AND(G1722&gt;=$H$19,G1722&lt;=$I$19),AND(G1722&gt;=$J$19,G1722&lt;=$K$19),AND(G1722&gt;=$L$19,G1722&lt;=$M$19),AND(G1722&gt;=$N$19,G1722&lt;=$O$19),AND(G1722&gt;=$P$19,G1722&lt;=$Q$19),AND(G1722&gt;=$R$19,G1722&lt;=$S$19),AND(G1722&gt;=$T$19,G1722&lt;=$U$19)),IF(COUNTIF(I1358:I1721,"Plein traitement")=90,"Demi-traitement","Plein traitement"),IF(OR(AND(G1722&gt;=$D$8,G1722&lt;=$E$8),AND(G1722&gt;=$F$8,G1722&lt;=$G$8),AND(G1722&gt;=$H$8,G1722&lt;=$I$8),AND(G1722&gt;=$J$8,G1722&lt;=$K$8),AND(G1722&gt;=$L$8,G1722&lt;=$M$8),AND(G1722&gt;=$N$8,G1722&lt;=$O$8),AND(G1722&gt;=$P$8,G1722&lt;=$Q$8),AND(G1722&gt;=$R$8,G1722&lt;=$S$8),AND(G1722&gt;=$T$8,G1722&lt;=$U$8)),IF(COUNTIF($H$537:H1722,"CMO")&gt;90,"Demi-traitement","Plein traitement"),""))</f>
        <v/>
      </c>
    </row>
    <row r="1723" spans="7:9" x14ac:dyDescent="0.25">
      <c r="G1723" s="1">
        <v>44287</v>
      </c>
      <c r="H1723" t="str">
        <f t="shared" si="31"/>
        <v/>
      </c>
      <c r="I1723" s="2" t="str">
        <f>IF(OR(AND(G1723&gt;=$D$19,G1723&lt;=$E$19),AND(G1723&gt;=$F$19,G1723&lt;=$G$19),AND(G1723&gt;=$H$19,G1723&lt;=$I$19),AND(G1723&gt;=$J$19,G1723&lt;=$K$19),AND(G1723&gt;=$L$19,G1723&lt;=$M$19),AND(G1723&gt;=$N$19,G1723&lt;=$O$19),AND(G1723&gt;=$P$19,G1723&lt;=$Q$19),AND(G1723&gt;=$R$19,G1723&lt;=$S$19),AND(G1723&gt;=$T$19,G1723&lt;=$U$19)),IF(COUNTIF(I1359:I1722,"Plein traitement")=90,"Demi-traitement","Plein traitement"),IF(OR(AND(G1723&gt;=$D$8,G1723&lt;=$E$8),AND(G1723&gt;=$F$8,G1723&lt;=$G$8),AND(G1723&gt;=$H$8,G1723&lt;=$I$8),AND(G1723&gt;=$J$8,G1723&lt;=$K$8),AND(G1723&gt;=$L$8,G1723&lt;=$M$8),AND(G1723&gt;=$N$8,G1723&lt;=$O$8),AND(G1723&gt;=$P$8,G1723&lt;=$Q$8),AND(G1723&gt;=$R$8,G1723&lt;=$S$8),AND(G1723&gt;=$T$8,G1723&lt;=$U$8)),IF(COUNTIF($H$537:H1723,"CMO")&gt;90,"Demi-traitement","Plein traitement"),""))</f>
        <v/>
      </c>
    </row>
    <row r="1724" spans="7:9" x14ac:dyDescent="0.25">
      <c r="G1724" s="1">
        <v>44288</v>
      </c>
      <c r="H1724" t="str">
        <f t="shared" si="31"/>
        <v/>
      </c>
      <c r="I1724" s="2" t="str">
        <f>IF(OR(AND(G1724&gt;=$D$19,G1724&lt;=$E$19),AND(G1724&gt;=$F$19,G1724&lt;=$G$19),AND(G1724&gt;=$H$19,G1724&lt;=$I$19),AND(G1724&gt;=$J$19,G1724&lt;=$K$19),AND(G1724&gt;=$L$19,G1724&lt;=$M$19),AND(G1724&gt;=$N$19,G1724&lt;=$O$19),AND(G1724&gt;=$P$19,G1724&lt;=$Q$19),AND(G1724&gt;=$R$19,G1724&lt;=$S$19),AND(G1724&gt;=$T$19,G1724&lt;=$U$19)),IF(COUNTIF(I1360:I1723,"Plein traitement")=90,"Demi-traitement","Plein traitement"),IF(OR(AND(G1724&gt;=$D$8,G1724&lt;=$E$8),AND(G1724&gt;=$F$8,G1724&lt;=$G$8),AND(G1724&gt;=$H$8,G1724&lt;=$I$8),AND(G1724&gt;=$J$8,G1724&lt;=$K$8),AND(G1724&gt;=$L$8,G1724&lt;=$M$8),AND(G1724&gt;=$N$8,G1724&lt;=$O$8),AND(G1724&gt;=$P$8,G1724&lt;=$Q$8),AND(G1724&gt;=$R$8,G1724&lt;=$S$8),AND(G1724&gt;=$T$8,G1724&lt;=$U$8)),IF(COUNTIF($H$537:H1724,"CMO")&gt;90,"Demi-traitement","Plein traitement"),""))</f>
        <v/>
      </c>
    </row>
    <row r="1725" spans="7:9" x14ac:dyDescent="0.25">
      <c r="G1725" s="1">
        <v>44289</v>
      </c>
      <c r="H1725" t="str">
        <f t="shared" si="31"/>
        <v/>
      </c>
      <c r="I1725" s="2" t="str">
        <f>IF(OR(AND(G1725&gt;=$D$19,G1725&lt;=$E$19),AND(G1725&gt;=$F$19,G1725&lt;=$G$19),AND(G1725&gt;=$H$19,G1725&lt;=$I$19),AND(G1725&gt;=$J$19,G1725&lt;=$K$19),AND(G1725&gt;=$L$19,G1725&lt;=$M$19),AND(G1725&gt;=$N$19,G1725&lt;=$O$19),AND(G1725&gt;=$P$19,G1725&lt;=$Q$19),AND(G1725&gt;=$R$19,G1725&lt;=$S$19),AND(G1725&gt;=$T$19,G1725&lt;=$U$19)),IF(COUNTIF(I1361:I1724,"Plein traitement")=90,"Demi-traitement","Plein traitement"),IF(OR(AND(G1725&gt;=$D$8,G1725&lt;=$E$8),AND(G1725&gt;=$F$8,G1725&lt;=$G$8),AND(G1725&gt;=$H$8,G1725&lt;=$I$8),AND(G1725&gt;=$J$8,G1725&lt;=$K$8),AND(G1725&gt;=$L$8,G1725&lt;=$M$8),AND(G1725&gt;=$N$8,G1725&lt;=$O$8),AND(G1725&gt;=$P$8,G1725&lt;=$Q$8),AND(G1725&gt;=$R$8,G1725&lt;=$S$8),AND(G1725&gt;=$T$8,G1725&lt;=$U$8)),IF(COUNTIF($H$537:H1725,"CMO")&gt;90,"Demi-traitement","Plein traitement"),""))</f>
        <v/>
      </c>
    </row>
    <row r="1726" spans="7:9" x14ac:dyDescent="0.25">
      <c r="G1726" s="1">
        <v>44290</v>
      </c>
      <c r="H1726" t="str">
        <f t="shared" si="31"/>
        <v/>
      </c>
      <c r="I1726" s="2" t="str">
        <f>IF(OR(AND(G1726&gt;=$D$19,G1726&lt;=$E$19),AND(G1726&gt;=$F$19,G1726&lt;=$G$19),AND(G1726&gt;=$H$19,G1726&lt;=$I$19),AND(G1726&gt;=$J$19,G1726&lt;=$K$19),AND(G1726&gt;=$L$19,G1726&lt;=$M$19),AND(G1726&gt;=$N$19,G1726&lt;=$O$19),AND(G1726&gt;=$P$19,G1726&lt;=$Q$19),AND(G1726&gt;=$R$19,G1726&lt;=$S$19),AND(G1726&gt;=$T$19,G1726&lt;=$U$19)),IF(COUNTIF(I1362:I1725,"Plein traitement")=90,"Demi-traitement","Plein traitement"),IF(OR(AND(G1726&gt;=$D$8,G1726&lt;=$E$8),AND(G1726&gt;=$F$8,G1726&lt;=$G$8),AND(G1726&gt;=$H$8,G1726&lt;=$I$8),AND(G1726&gt;=$J$8,G1726&lt;=$K$8),AND(G1726&gt;=$L$8,G1726&lt;=$M$8),AND(G1726&gt;=$N$8,G1726&lt;=$O$8),AND(G1726&gt;=$P$8,G1726&lt;=$Q$8),AND(G1726&gt;=$R$8,G1726&lt;=$S$8),AND(G1726&gt;=$T$8,G1726&lt;=$U$8)),IF(COUNTIF($H$537:H1726,"CMO")&gt;90,"Demi-traitement","Plein traitement"),""))</f>
        <v/>
      </c>
    </row>
    <row r="1727" spans="7:9" x14ac:dyDescent="0.25">
      <c r="G1727" s="1">
        <v>44291</v>
      </c>
      <c r="H1727" t="str">
        <f t="shared" si="31"/>
        <v/>
      </c>
      <c r="I1727" s="2" t="str">
        <f>IF(OR(AND(G1727&gt;=$D$19,G1727&lt;=$E$19),AND(G1727&gt;=$F$19,G1727&lt;=$G$19),AND(G1727&gt;=$H$19,G1727&lt;=$I$19),AND(G1727&gt;=$J$19,G1727&lt;=$K$19),AND(G1727&gt;=$L$19,G1727&lt;=$M$19),AND(G1727&gt;=$N$19,G1727&lt;=$O$19),AND(G1727&gt;=$P$19,G1727&lt;=$Q$19),AND(G1727&gt;=$R$19,G1727&lt;=$S$19),AND(G1727&gt;=$T$19,G1727&lt;=$U$19)),IF(COUNTIF(I1363:I1726,"Plein traitement")=90,"Demi-traitement","Plein traitement"),IF(OR(AND(G1727&gt;=$D$8,G1727&lt;=$E$8),AND(G1727&gt;=$F$8,G1727&lt;=$G$8),AND(G1727&gt;=$H$8,G1727&lt;=$I$8),AND(G1727&gt;=$J$8,G1727&lt;=$K$8),AND(G1727&gt;=$L$8,G1727&lt;=$M$8),AND(G1727&gt;=$N$8,G1727&lt;=$O$8),AND(G1727&gt;=$P$8,G1727&lt;=$Q$8),AND(G1727&gt;=$R$8,G1727&lt;=$S$8),AND(G1727&gt;=$T$8,G1727&lt;=$U$8)),IF(COUNTIF($H$537:H1727,"CMO")&gt;90,"Demi-traitement","Plein traitement"),""))</f>
        <v/>
      </c>
    </row>
    <row r="1728" spans="7:9" x14ac:dyDescent="0.25">
      <c r="G1728" s="1">
        <v>44292</v>
      </c>
      <c r="H1728" t="str">
        <f t="shared" si="31"/>
        <v/>
      </c>
      <c r="I1728" s="2" t="str">
        <f>IF(OR(AND(G1728&gt;=$D$19,G1728&lt;=$E$19),AND(G1728&gt;=$F$19,G1728&lt;=$G$19),AND(G1728&gt;=$H$19,G1728&lt;=$I$19),AND(G1728&gt;=$J$19,G1728&lt;=$K$19),AND(G1728&gt;=$L$19,G1728&lt;=$M$19),AND(G1728&gt;=$N$19,G1728&lt;=$O$19),AND(G1728&gt;=$P$19,G1728&lt;=$Q$19),AND(G1728&gt;=$R$19,G1728&lt;=$S$19),AND(G1728&gt;=$T$19,G1728&lt;=$U$19)),IF(COUNTIF(I1364:I1727,"Plein traitement")=90,"Demi-traitement","Plein traitement"),IF(OR(AND(G1728&gt;=$D$8,G1728&lt;=$E$8),AND(G1728&gt;=$F$8,G1728&lt;=$G$8),AND(G1728&gt;=$H$8,G1728&lt;=$I$8),AND(G1728&gt;=$J$8,G1728&lt;=$K$8),AND(G1728&gt;=$L$8,G1728&lt;=$M$8),AND(G1728&gt;=$N$8,G1728&lt;=$O$8),AND(G1728&gt;=$P$8,G1728&lt;=$Q$8),AND(G1728&gt;=$R$8,G1728&lt;=$S$8),AND(G1728&gt;=$T$8,G1728&lt;=$U$8)),IF(COUNTIF($H$537:H1728,"CMO")&gt;90,"Demi-traitement","Plein traitement"),""))</f>
        <v/>
      </c>
    </row>
    <row r="1729" spans="7:9" x14ac:dyDescent="0.25">
      <c r="G1729" s="1">
        <v>44293</v>
      </c>
      <c r="H1729" t="str">
        <f t="shared" si="31"/>
        <v/>
      </c>
      <c r="I1729" s="2" t="str">
        <f>IF(OR(AND(G1729&gt;=$D$19,G1729&lt;=$E$19),AND(G1729&gt;=$F$19,G1729&lt;=$G$19),AND(G1729&gt;=$H$19,G1729&lt;=$I$19),AND(G1729&gt;=$J$19,G1729&lt;=$K$19),AND(G1729&gt;=$L$19,G1729&lt;=$M$19),AND(G1729&gt;=$N$19,G1729&lt;=$O$19),AND(G1729&gt;=$P$19,G1729&lt;=$Q$19),AND(G1729&gt;=$R$19,G1729&lt;=$S$19),AND(G1729&gt;=$T$19,G1729&lt;=$U$19)),IF(COUNTIF(I1365:I1728,"Plein traitement")=90,"Demi-traitement","Plein traitement"),IF(OR(AND(G1729&gt;=$D$8,G1729&lt;=$E$8),AND(G1729&gt;=$F$8,G1729&lt;=$G$8),AND(G1729&gt;=$H$8,G1729&lt;=$I$8),AND(G1729&gt;=$J$8,G1729&lt;=$K$8),AND(G1729&gt;=$L$8,G1729&lt;=$M$8),AND(G1729&gt;=$N$8,G1729&lt;=$O$8),AND(G1729&gt;=$P$8,G1729&lt;=$Q$8),AND(G1729&gt;=$R$8,G1729&lt;=$S$8),AND(G1729&gt;=$T$8,G1729&lt;=$U$8)),IF(COUNTIF($H$537:H1729,"CMO")&gt;90,"Demi-traitement","Plein traitement"),""))</f>
        <v/>
      </c>
    </row>
    <row r="1730" spans="7:9" x14ac:dyDescent="0.25">
      <c r="G1730" s="1">
        <v>44294</v>
      </c>
      <c r="H1730" t="str">
        <f t="shared" si="31"/>
        <v/>
      </c>
      <c r="I1730" s="2" t="str">
        <f>IF(OR(AND(G1730&gt;=$D$19,G1730&lt;=$E$19),AND(G1730&gt;=$F$19,G1730&lt;=$G$19),AND(G1730&gt;=$H$19,G1730&lt;=$I$19),AND(G1730&gt;=$J$19,G1730&lt;=$K$19),AND(G1730&gt;=$L$19,G1730&lt;=$M$19),AND(G1730&gt;=$N$19,G1730&lt;=$O$19),AND(G1730&gt;=$P$19,G1730&lt;=$Q$19),AND(G1730&gt;=$R$19,G1730&lt;=$S$19),AND(G1730&gt;=$T$19,G1730&lt;=$U$19)),IF(COUNTIF(I1366:I1729,"Plein traitement")=90,"Demi-traitement","Plein traitement"),IF(OR(AND(G1730&gt;=$D$8,G1730&lt;=$E$8),AND(G1730&gt;=$F$8,G1730&lt;=$G$8),AND(G1730&gt;=$H$8,G1730&lt;=$I$8),AND(G1730&gt;=$J$8,G1730&lt;=$K$8),AND(G1730&gt;=$L$8,G1730&lt;=$M$8),AND(G1730&gt;=$N$8,G1730&lt;=$O$8),AND(G1730&gt;=$P$8,G1730&lt;=$Q$8),AND(G1730&gt;=$R$8,G1730&lt;=$S$8),AND(G1730&gt;=$T$8,G1730&lt;=$U$8)),IF(COUNTIF($H$537:H1730,"CMO")&gt;90,"Demi-traitement","Plein traitement"),""))</f>
        <v/>
      </c>
    </row>
    <row r="1731" spans="7:9" x14ac:dyDescent="0.25">
      <c r="G1731" s="1">
        <v>44295</v>
      </c>
      <c r="H1731" t="str">
        <f t="shared" si="31"/>
        <v/>
      </c>
      <c r="I1731" s="2" t="str">
        <f>IF(OR(AND(G1731&gt;=$D$19,G1731&lt;=$E$19),AND(G1731&gt;=$F$19,G1731&lt;=$G$19),AND(G1731&gt;=$H$19,G1731&lt;=$I$19),AND(G1731&gt;=$J$19,G1731&lt;=$K$19),AND(G1731&gt;=$L$19,G1731&lt;=$M$19),AND(G1731&gt;=$N$19,G1731&lt;=$O$19),AND(G1731&gt;=$P$19,G1731&lt;=$Q$19),AND(G1731&gt;=$R$19,G1731&lt;=$S$19),AND(G1731&gt;=$T$19,G1731&lt;=$U$19)),IF(COUNTIF(I1367:I1730,"Plein traitement")=90,"Demi-traitement","Plein traitement"),IF(OR(AND(G1731&gt;=$D$8,G1731&lt;=$E$8),AND(G1731&gt;=$F$8,G1731&lt;=$G$8),AND(G1731&gt;=$H$8,G1731&lt;=$I$8),AND(G1731&gt;=$J$8,G1731&lt;=$K$8),AND(G1731&gt;=$L$8,G1731&lt;=$M$8),AND(G1731&gt;=$N$8,G1731&lt;=$O$8),AND(G1731&gt;=$P$8,G1731&lt;=$Q$8),AND(G1731&gt;=$R$8,G1731&lt;=$S$8),AND(G1731&gt;=$T$8,G1731&lt;=$U$8)),IF(COUNTIF($H$537:H1731,"CMO")&gt;90,"Demi-traitement","Plein traitement"),""))</f>
        <v/>
      </c>
    </row>
    <row r="1732" spans="7:9" x14ac:dyDescent="0.25">
      <c r="G1732" s="1">
        <v>44296</v>
      </c>
      <c r="H1732" t="str">
        <f t="shared" si="31"/>
        <v/>
      </c>
      <c r="I1732" s="2" t="str">
        <f>IF(OR(AND(G1732&gt;=$D$19,G1732&lt;=$E$19),AND(G1732&gt;=$F$19,G1732&lt;=$G$19),AND(G1732&gt;=$H$19,G1732&lt;=$I$19),AND(G1732&gt;=$J$19,G1732&lt;=$K$19),AND(G1732&gt;=$L$19,G1732&lt;=$M$19),AND(G1732&gt;=$N$19,G1732&lt;=$O$19),AND(G1732&gt;=$P$19,G1732&lt;=$Q$19),AND(G1732&gt;=$R$19,G1732&lt;=$S$19),AND(G1732&gt;=$T$19,G1732&lt;=$U$19)),IF(COUNTIF(I1368:I1731,"Plein traitement")=90,"Demi-traitement","Plein traitement"),IF(OR(AND(G1732&gt;=$D$8,G1732&lt;=$E$8),AND(G1732&gt;=$F$8,G1732&lt;=$G$8),AND(G1732&gt;=$H$8,G1732&lt;=$I$8),AND(G1732&gt;=$J$8,G1732&lt;=$K$8),AND(G1732&gt;=$L$8,G1732&lt;=$M$8),AND(G1732&gt;=$N$8,G1732&lt;=$O$8),AND(G1732&gt;=$P$8,G1732&lt;=$Q$8),AND(G1732&gt;=$R$8,G1732&lt;=$S$8),AND(G1732&gt;=$T$8,G1732&lt;=$U$8)),IF(COUNTIF($H$537:H1732,"CMO")&gt;90,"Demi-traitement","Plein traitement"),""))</f>
        <v/>
      </c>
    </row>
    <row r="1733" spans="7:9" x14ac:dyDescent="0.25">
      <c r="G1733" s="1">
        <v>44297</v>
      </c>
      <c r="H1733" t="str">
        <f t="shared" si="31"/>
        <v/>
      </c>
      <c r="I1733" s="2" t="str">
        <f>IF(OR(AND(G1733&gt;=$D$19,G1733&lt;=$E$19),AND(G1733&gt;=$F$19,G1733&lt;=$G$19),AND(G1733&gt;=$H$19,G1733&lt;=$I$19),AND(G1733&gt;=$J$19,G1733&lt;=$K$19),AND(G1733&gt;=$L$19,G1733&lt;=$M$19),AND(G1733&gt;=$N$19,G1733&lt;=$O$19),AND(G1733&gt;=$P$19,G1733&lt;=$Q$19),AND(G1733&gt;=$R$19,G1733&lt;=$S$19),AND(G1733&gt;=$T$19,G1733&lt;=$U$19)),IF(COUNTIF(I1369:I1732,"Plein traitement")=90,"Demi-traitement","Plein traitement"),IF(OR(AND(G1733&gt;=$D$8,G1733&lt;=$E$8),AND(G1733&gt;=$F$8,G1733&lt;=$G$8),AND(G1733&gt;=$H$8,G1733&lt;=$I$8),AND(G1733&gt;=$J$8,G1733&lt;=$K$8),AND(G1733&gt;=$L$8,G1733&lt;=$M$8),AND(G1733&gt;=$N$8,G1733&lt;=$O$8),AND(G1733&gt;=$P$8,G1733&lt;=$Q$8),AND(G1733&gt;=$R$8,G1733&lt;=$S$8),AND(G1733&gt;=$T$8,G1733&lt;=$U$8)),IF(COUNTIF($H$537:H1733,"CMO")&gt;90,"Demi-traitement","Plein traitement"),""))</f>
        <v/>
      </c>
    </row>
    <row r="1734" spans="7:9" x14ac:dyDescent="0.25">
      <c r="G1734" s="1">
        <v>44298</v>
      </c>
      <c r="H1734" t="str">
        <f t="shared" si="31"/>
        <v/>
      </c>
      <c r="I1734" s="2" t="str">
        <f>IF(OR(AND(G1734&gt;=$D$19,G1734&lt;=$E$19),AND(G1734&gt;=$F$19,G1734&lt;=$G$19),AND(G1734&gt;=$H$19,G1734&lt;=$I$19),AND(G1734&gt;=$J$19,G1734&lt;=$K$19),AND(G1734&gt;=$L$19,G1734&lt;=$M$19),AND(G1734&gt;=$N$19,G1734&lt;=$O$19),AND(G1734&gt;=$P$19,G1734&lt;=$Q$19),AND(G1734&gt;=$R$19,G1734&lt;=$S$19),AND(G1734&gt;=$T$19,G1734&lt;=$U$19)),IF(COUNTIF(I1370:I1733,"Plein traitement")=90,"Demi-traitement","Plein traitement"),IF(OR(AND(G1734&gt;=$D$8,G1734&lt;=$E$8),AND(G1734&gt;=$F$8,G1734&lt;=$G$8),AND(G1734&gt;=$H$8,G1734&lt;=$I$8),AND(G1734&gt;=$J$8,G1734&lt;=$K$8),AND(G1734&gt;=$L$8,G1734&lt;=$M$8),AND(G1734&gt;=$N$8,G1734&lt;=$O$8),AND(G1734&gt;=$P$8,G1734&lt;=$Q$8),AND(G1734&gt;=$R$8,G1734&lt;=$S$8),AND(G1734&gt;=$T$8,G1734&lt;=$U$8)),IF(COUNTIF($H$537:H1734,"CMO")&gt;90,"Demi-traitement","Plein traitement"),""))</f>
        <v/>
      </c>
    </row>
    <row r="1735" spans="7:9" x14ac:dyDescent="0.25">
      <c r="G1735" s="1">
        <v>44299</v>
      </c>
      <c r="H1735" t="str">
        <f t="shared" si="31"/>
        <v/>
      </c>
      <c r="I1735" s="2" t="str">
        <f>IF(OR(AND(G1735&gt;=$D$19,G1735&lt;=$E$19),AND(G1735&gt;=$F$19,G1735&lt;=$G$19),AND(G1735&gt;=$H$19,G1735&lt;=$I$19),AND(G1735&gt;=$J$19,G1735&lt;=$K$19),AND(G1735&gt;=$L$19,G1735&lt;=$M$19),AND(G1735&gt;=$N$19,G1735&lt;=$O$19),AND(G1735&gt;=$P$19,G1735&lt;=$Q$19),AND(G1735&gt;=$R$19,G1735&lt;=$S$19),AND(G1735&gt;=$T$19,G1735&lt;=$U$19)),IF(COUNTIF(I1371:I1734,"Plein traitement")=90,"Demi-traitement","Plein traitement"),IF(OR(AND(G1735&gt;=$D$8,G1735&lt;=$E$8),AND(G1735&gt;=$F$8,G1735&lt;=$G$8),AND(G1735&gt;=$H$8,G1735&lt;=$I$8),AND(G1735&gt;=$J$8,G1735&lt;=$K$8),AND(G1735&gt;=$L$8,G1735&lt;=$M$8),AND(G1735&gt;=$N$8,G1735&lt;=$O$8),AND(G1735&gt;=$P$8,G1735&lt;=$Q$8),AND(G1735&gt;=$R$8,G1735&lt;=$S$8),AND(G1735&gt;=$T$8,G1735&lt;=$U$8)),IF(COUNTIF($H$537:H1735,"CMO")&gt;90,"Demi-traitement","Plein traitement"),""))</f>
        <v/>
      </c>
    </row>
    <row r="1736" spans="7:9" x14ac:dyDescent="0.25">
      <c r="G1736" s="1">
        <v>44300</v>
      </c>
      <c r="H1736" t="str">
        <f t="shared" si="31"/>
        <v/>
      </c>
      <c r="I1736" s="2" t="str">
        <f>IF(OR(AND(G1736&gt;=$D$19,G1736&lt;=$E$19),AND(G1736&gt;=$F$19,G1736&lt;=$G$19),AND(G1736&gt;=$H$19,G1736&lt;=$I$19),AND(G1736&gt;=$J$19,G1736&lt;=$K$19),AND(G1736&gt;=$L$19,G1736&lt;=$M$19),AND(G1736&gt;=$N$19,G1736&lt;=$O$19),AND(G1736&gt;=$P$19,G1736&lt;=$Q$19),AND(G1736&gt;=$R$19,G1736&lt;=$S$19),AND(G1736&gt;=$T$19,G1736&lt;=$U$19)),IF(COUNTIF(I1372:I1735,"Plein traitement")=90,"Demi-traitement","Plein traitement"),IF(OR(AND(G1736&gt;=$D$8,G1736&lt;=$E$8),AND(G1736&gt;=$F$8,G1736&lt;=$G$8),AND(G1736&gt;=$H$8,G1736&lt;=$I$8),AND(G1736&gt;=$J$8,G1736&lt;=$K$8),AND(G1736&gt;=$L$8,G1736&lt;=$M$8),AND(G1736&gt;=$N$8,G1736&lt;=$O$8),AND(G1736&gt;=$P$8,G1736&lt;=$Q$8),AND(G1736&gt;=$R$8,G1736&lt;=$S$8),AND(G1736&gt;=$T$8,G1736&lt;=$U$8)),IF(COUNTIF($H$537:H1736,"CMO")&gt;90,"Demi-traitement","Plein traitement"),""))</f>
        <v/>
      </c>
    </row>
    <row r="1737" spans="7:9" x14ac:dyDescent="0.25">
      <c r="G1737" s="1">
        <v>44301</v>
      </c>
      <c r="H1737" t="str">
        <f t="shared" si="31"/>
        <v/>
      </c>
      <c r="I1737" s="2" t="str">
        <f>IF(OR(AND(G1737&gt;=$D$19,G1737&lt;=$E$19),AND(G1737&gt;=$F$19,G1737&lt;=$G$19),AND(G1737&gt;=$H$19,G1737&lt;=$I$19),AND(G1737&gt;=$J$19,G1737&lt;=$K$19),AND(G1737&gt;=$L$19,G1737&lt;=$M$19),AND(G1737&gt;=$N$19,G1737&lt;=$O$19),AND(G1737&gt;=$P$19,G1737&lt;=$Q$19),AND(G1737&gt;=$R$19,G1737&lt;=$S$19),AND(G1737&gt;=$T$19,G1737&lt;=$U$19)),IF(COUNTIF(I1373:I1736,"Plein traitement")=90,"Demi-traitement","Plein traitement"),IF(OR(AND(G1737&gt;=$D$8,G1737&lt;=$E$8),AND(G1737&gt;=$F$8,G1737&lt;=$G$8),AND(G1737&gt;=$H$8,G1737&lt;=$I$8),AND(G1737&gt;=$J$8,G1737&lt;=$K$8),AND(G1737&gt;=$L$8,G1737&lt;=$M$8),AND(G1737&gt;=$N$8,G1737&lt;=$O$8),AND(G1737&gt;=$P$8,G1737&lt;=$Q$8),AND(G1737&gt;=$R$8,G1737&lt;=$S$8),AND(G1737&gt;=$T$8,G1737&lt;=$U$8)),IF(COUNTIF($H$537:H1737,"CMO")&gt;90,"Demi-traitement","Plein traitement"),""))</f>
        <v/>
      </c>
    </row>
    <row r="1738" spans="7:9" x14ac:dyDescent="0.25">
      <c r="G1738" s="1">
        <v>44302</v>
      </c>
      <c r="H1738" t="str">
        <f t="shared" si="31"/>
        <v/>
      </c>
      <c r="I1738" s="2" t="str">
        <f>IF(OR(AND(G1738&gt;=$D$19,G1738&lt;=$E$19),AND(G1738&gt;=$F$19,G1738&lt;=$G$19),AND(G1738&gt;=$H$19,G1738&lt;=$I$19),AND(G1738&gt;=$J$19,G1738&lt;=$K$19),AND(G1738&gt;=$L$19,G1738&lt;=$M$19),AND(G1738&gt;=$N$19,G1738&lt;=$O$19),AND(G1738&gt;=$P$19,G1738&lt;=$Q$19),AND(G1738&gt;=$R$19,G1738&lt;=$S$19),AND(G1738&gt;=$T$19,G1738&lt;=$U$19)),IF(COUNTIF(I1374:I1737,"Plein traitement")=90,"Demi-traitement","Plein traitement"),IF(OR(AND(G1738&gt;=$D$8,G1738&lt;=$E$8),AND(G1738&gt;=$F$8,G1738&lt;=$G$8),AND(G1738&gt;=$H$8,G1738&lt;=$I$8),AND(G1738&gt;=$J$8,G1738&lt;=$K$8),AND(G1738&gt;=$L$8,G1738&lt;=$M$8),AND(G1738&gt;=$N$8,G1738&lt;=$O$8),AND(G1738&gt;=$P$8,G1738&lt;=$Q$8),AND(G1738&gt;=$R$8,G1738&lt;=$S$8),AND(G1738&gt;=$T$8,G1738&lt;=$U$8)),IF(COUNTIF($H$537:H1738,"CMO")&gt;90,"Demi-traitement","Plein traitement"),""))</f>
        <v/>
      </c>
    </row>
    <row r="1739" spans="7:9" x14ac:dyDescent="0.25">
      <c r="G1739" s="1">
        <v>44303</v>
      </c>
      <c r="H1739" t="str">
        <f t="shared" si="31"/>
        <v/>
      </c>
      <c r="I1739" s="2" t="str">
        <f>IF(OR(AND(G1739&gt;=$D$19,G1739&lt;=$E$19),AND(G1739&gt;=$F$19,G1739&lt;=$G$19),AND(G1739&gt;=$H$19,G1739&lt;=$I$19),AND(G1739&gt;=$J$19,G1739&lt;=$K$19),AND(G1739&gt;=$L$19,G1739&lt;=$M$19),AND(G1739&gt;=$N$19,G1739&lt;=$O$19),AND(G1739&gt;=$P$19,G1739&lt;=$Q$19),AND(G1739&gt;=$R$19,G1739&lt;=$S$19),AND(G1739&gt;=$T$19,G1739&lt;=$U$19)),IF(COUNTIF(I1375:I1738,"Plein traitement")=90,"Demi-traitement","Plein traitement"),IF(OR(AND(G1739&gt;=$D$8,G1739&lt;=$E$8),AND(G1739&gt;=$F$8,G1739&lt;=$G$8),AND(G1739&gt;=$H$8,G1739&lt;=$I$8),AND(G1739&gt;=$J$8,G1739&lt;=$K$8),AND(G1739&gt;=$L$8,G1739&lt;=$M$8),AND(G1739&gt;=$N$8,G1739&lt;=$O$8),AND(G1739&gt;=$P$8,G1739&lt;=$Q$8),AND(G1739&gt;=$R$8,G1739&lt;=$S$8),AND(G1739&gt;=$T$8,G1739&lt;=$U$8)),IF(COUNTIF($H$537:H1739,"CMO")&gt;90,"Demi-traitement","Plein traitement"),""))</f>
        <v/>
      </c>
    </row>
    <row r="1740" spans="7:9" x14ac:dyDescent="0.25">
      <c r="G1740" s="1">
        <v>44304</v>
      </c>
      <c r="H1740" t="str">
        <f t="shared" si="31"/>
        <v/>
      </c>
      <c r="I1740" s="2" t="str">
        <f>IF(OR(AND(G1740&gt;=$D$19,G1740&lt;=$E$19),AND(G1740&gt;=$F$19,G1740&lt;=$G$19),AND(G1740&gt;=$H$19,G1740&lt;=$I$19),AND(G1740&gt;=$J$19,G1740&lt;=$K$19),AND(G1740&gt;=$L$19,G1740&lt;=$M$19),AND(G1740&gt;=$N$19,G1740&lt;=$O$19),AND(G1740&gt;=$P$19,G1740&lt;=$Q$19),AND(G1740&gt;=$R$19,G1740&lt;=$S$19),AND(G1740&gt;=$T$19,G1740&lt;=$U$19)),IF(COUNTIF(I1376:I1739,"Plein traitement")=90,"Demi-traitement","Plein traitement"),IF(OR(AND(G1740&gt;=$D$8,G1740&lt;=$E$8),AND(G1740&gt;=$F$8,G1740&lt;=$G$8),AND(G1740&gt;=$H$8,G1740&lt;=$I$8),AND(G1740&gt;=$J$8,G1740&lt;=$K$8),AND(G1740&gt;=$L$8,G1740&lt;=$M$8),AND(G1740&gt;=$N$8,G1740&lt;=$O$8),AND(G1740&gt;=$P$8,G1740&lt;=$Q$8),AND(G1740&gt;=$R$8,G1740&lt;=$S$8),AND(G1740&gt;=$T$8,G1740&lt;=$U$8)),IF(COUNTIF($H$537:H1740,"CMO")&gt;90,"Demi-traitement","Plein traitement"),""))</f>
        <v/>
      </c>
    </row>
    <row r="1741" spans="7:9" x14ac:dyDescent="0.25">
      <c r="G1741" s="1">
        <v>44305</v>
      </c>
      <c r="H1741" t="str">
        <f t="shared" si="31"/>
        <v/>
      </c>
      <c r="I1741" s="2" t="str">
        <f>IF(OR(AND(G1741&gt;=$D$19,G1741&lt;=$E$19),AND(G1741&gt;=$F$19,G1741&lt;=$G$19),AND(G1741&gt;=$H$19,G1741&lt;=$I$19),AND(G1741&gt;=$J$19,G1741&lt;=$K$19),AND(G1741&gt;=$L$19,G1741&lt;=$M$19),AND(G1741&gt;=$N$19,G1741&lt;=$O$19),AND(G1741&gt;=$P$19,G1741&lt;=$Q$19),AND(G1741&gt;=$R$19,G1741&lt;=$S$19),AND(G1741&gt;=$T$19,G1741&lt;=$U$19)),IF(COUNTIF(I1377:I1740,"Plein traitement")=90,"Demi-traitement","Plein traitement"),IF(OR(AND(G1741&gt;=$D$8,G1741&lt;=$E$8),AND(G1741&gt;=$F$8,G1741&lt;=$G$8),AND(G1741&gt;=$H$8,G1741&lt;=$I$8),AND(G1741&gt;=$J$8,G1741&lt;=$K$8),AND(G1741&gt;=$L$8,G1741&lt;=$M$8),AND(G1741&gt;=$N$8,G1741&lt;=$O$8),AND(G1741&gt;=$P$8,G1741&lt;=$Q$8),AND(G1741&gt;=$R$8,G1741&lt;=$S$8),AND(G1741&gt;=$T$8,G1741&lt;=$U$8)),IF(COUNTIF($H$537:H1741,"CMO")&gt;90,"Demi-traitement","Plein traitement"),""))</f>
        <v/>
      </c>
    </row>
    <row r="1742" spans="7:9" x14ac:dyDescent="0.25">
      <c r="G1742" s="1">
        <v>44306</v>
      </c>
      <c r="H1742" t="str">
        <f t="shared" si="31"/>
        <v/>
      </c>
      <c r="I1742" s="2" t="str">
        <f>IF(OR(AND(G1742&gt;=$D$19,G1742&lt;=$E$19),AND(G1742&gt;=$F$19,G1742&lt;=$G$19),AND(G1742&gt;=$H$19,G1742&lt;=$I$19),AND(G1742&gt;=$J$19,G1742&lt;=$K$19),AND(G1742&gt;=$L$19,G1742&lt;=$M$19),AND(G1742&gt;=$N$19,G1742&lt;=$O$19),AND(G1742&gt;=$P$19,G1742&lt;=$Q$19),AND(G1742&gt;=$R$19,G1742&lt;=$S$19),AND(G1742&gt;=$T$19,G1742&lt;=$U$19)),IF(COUNTIF(I1378:I1741,"Plein traitement")=90,"Demi-traitement","Plein traitement"),IF(OR(AND(G1742&gt;=$D$8,G1742&lt;=$E$8),AND(G1742&gt;=$F$8,G1742&lt;=$G$8),AND(G1742&gt;=$H$8,G1742&lt;=$I$8),AND(G1742&gt;=$J$8,G1742&lt;=$K$8),AND(G1742&gt;=$L$8,G1742&lt;=$M$8),AND(G1742&gt;=$N$8,G1742&lt;=$O$8),AND(G1742&gt;=$P$8,G1742&lt;=$Q$8),AND(G1742&gt;=$R$8,G1742&lt;=$S$8),AND(G1742&gt;=$T$8,G1742&lt;=$U$8)),IF(COUNTIF($H$537:H1742,"CMO")&gt;90,"Demi-traitement","Plein traitement"),""))</f>
        <v/>
      </c>
    </row>
    <row r="1743" spans="7:9" x14ac:dyDescent="0.25">
      <c r="G1743" s="1">
        <v>44307</v>
      </c>
      <c r="H1743" t="str">
        <f t="shared" si="31"/>
        <v/>
      </c>
      <c r="I1743" s="2" t="str">
        <f>IF(OR(AND(G1743&gt;=$D$19,G1743&lt;=$E$19),AND(G1743&gt;=$F$19,G1743&lt;=$G$19),AND(G1743&gt;=$H$19,G1743&lt;=$I$19),AND(G1743&gt;=$J$19,G1743&lt;=$K$19),AND(G1743&gt;=$L$19,G1743&lt;=$M$19),AND(G1743&gt;=$N$19,G1743&lt;=$O$19),AND(G1743&gt;=$P$19,G1743&lt;=$Q$19),AND(G1743&gt;=$R$19,G1743&lt;=$S$19),AND(G1743&gt;=$T$19,G1743&lt;=$U$19)),IF(COUNTIF(I1379:I1742,"Plein traitement")=90,"Demi-traitement","Plein traitement"),IF(OR(AND(G1743&gt;=$D$8,G1743&lt;=$E$8),AND(G1743&gt;=$F$8,G1743&lt;=$G$8),AND(G1743&gt;=$H$8,G1743&lt;=$I$8),AND(G1743&gt;=$J$8,G1743&lt;=$K$8),AND(G1743&gt;=$L$8,G1743&lt;=$M$8),AND(G1743&gt;=$N$8,G1743&lt;=$O$8),AND(G1743&gt;=$P$8,G1743&lt;=$Q$8),AND(G1743&gt;=$R$8,G1743&lt;=$S$8),AND(G1743&gt;=$T$8,G1743&lt;=$U$8)),IF(COUNTIF($H$537:H1743,"CMO")&gt;90,"Demi-traitement","Plein traitement"),""))</f>
        <v/>
      </c>
    </row>
    <row r="1744" spans="7:9" x14ac:dyDescent="0.25">
      <c r="G1744" s="1">
        <v>44308</v>
      </c>
      <c r="H1744" t="str">
        <f t="shared" si="31"/>
        <v/>
      </c>
      <c r="I1744" s="2" t="str">
        <f>IF(OR(AND(G1744&gt;=$D$19,G1744&lt;=$E$19),AND(G1744&gt;=$F$19,G1744&lt;=$G$19),AND(G1744&gt;=$H$19,G1744&lt;=$I$19),AND(G1744&gt;=$J$19,G1744&lt;=$K$19),AND(G1744&gt;=$L$19,G1744&lt;=$M$19),AND(G1744&gt;=$N$19,G1744&lt;=$O$19),AND(G1744&gt;=$P$19,G1744&lt;=$Q$19),AND(G1744&gt;=$R$19,G1744&lt;=$S$19),AND(G1744&gt;=$T$19,G1744&lt;=$U$19)),IF(COUNTIF(I1380:I1743,"Plein traitement")=90,"Demi-traitement","Plein traitement"),IF(OR(AND(G1744&gt;=$D$8,G1744&lt;=$E$8),AND(G1744&gt;=$F$8,G1744&lt;=$G$8),AND(G1744&gt;=$H$8,G1744&lt;=$I$8),AND(G1744&gt;=$J$8,G1744&lt;=$K$8),AND(G1744&gt;=$L$8,G1744&lt;=$M$8),AND(G1744&gt;=$N$8,G1744&lt;=$O$8),AND(G1744&gt;=$P$8,G1744&lt;=$Q$8),AND(G1744&gt;=$R$8,G1744&lt;=$S$8),AND(G1744&gt;=$T$8,G1744&lt;=$U$8)),IF(COUNTIF($H$537:H1744,"CMO")&gt;90,"Demi-traitement","Plein traitement"),""))</f>
        <v/>
      </c>
    </row>
    <row r="1745" spans="7:9" x14ac:dyDescent="0.25">
      <c r="G1745" s="1">
        <v>44309</v>
      </c>
      <c r="H1745" t="str">
        <f t="shared" si="31"/>
        <v/>
      </c>
      <c r="I1745" s="2" t="str">
        <f>IF(OR(AND(G1745&gt;=$D$19,G1745&lt;=$E$19),AND(G1745&gt;=$F$19,G1745&lt;=$G$19),AND(G1745&gt;=$H$19,G1745&lt;=$I$19),AND(G1745&gt;=$J$19,G1745&lt;=$K$19),AND(G1745&gt;=$L$19,G1745&lt;=$M$19),AND(G1745&gt;=$N$19,G1745&lt;=$O$19),AND(G1745&gt;=$P$19,G1745&lt;=$Q$19),AND(G1745&gt;=$R$19,G1745&lt;=$S$19),AND(G1745&gt;=$T$19,G1745&lt;=$U$19)),IF(COUNTIF(I1381:I1744,"Plein traitement")=90,"Demi-traitement","Plein traitement"),IF(OR(AND(G1745&gt;=$D$8,G1745&lt;=$E$8),AND(G1745&gt;=$F$8,G1745&lt;=$G$8),AND(G1745&gt;=$H$8,G1745&lt;=$I$8),AND(G1745&gt;=$J$8,G1745&lt;=$K$8),AND(G1745&gt;=$L$8,G1745&lt;=$M$8),AND(G1745&gt;=$N$8,G1745&lt;=$O$8),AND(G1745&gt;=$P$8,G1745&lt;=$Q$8),AND(G1745&gt;=$R$8,G1745&lt;=$S$8),AND(G1745&gt;=$T$8,G1745&lt;=$U$8)),IF(COUNTIF($H$537:H1745,"CMO")&gt;90,"Demi-traitement","Plein traitement"),""))</f>
        <v/>
      </c>
    </row>
    <row r="1746" spans="7:9" x14ac:dyDescent="0.25">
      <c r="G1746" s="1">
        <v>44310</v>
      </c>
      <c r="H1746" t="str">
        <f t="shared" si="31"/>
        <v/>
      </c>
      <c r="I1746" s="2" t="str">
        <f>IF(OR(AND(G1746&gt;=$D$19,G1746&lt;=$E$19),AND(G1746&gt;=$F$19,G1746&lt;=$G$19),AND(G1746&gt;=$H$19,G1746&lt;=$I$19),AND(G1746&gt;=$J$19,G1746&lt;=$K$19),AND(G1746&gt;=$L$19,G1746&lt;=$M$19),AND(G1746&gt;=$N$19,G1746&lt;=$O$19),AND(G1746&gt;=$P$19,G1746&lt;=$Q$19),AND(G1746&gt;=$R$19,G1746&lt;=$S$19),AND(G1746&gt;=$T$19,G1746&lt;=$U$19)),IF(COUNTIF(I1382:I1745,"Plein traitement")=90,"Demi-traitement","Plein traitement"),IF(OR(AND(G1746&gt;=$D$8,G1746&lt;=$E$8),AND(G1746&gt;=$F$8,G1746&lt;=$G$8),AND(G1746&gt;=$H$8,G1746&lt;=$I$8),AND(G1746&gt;=$J$8,G1746&lt;=$K$8),AND(G1746&gt;=$L$8,G1746&lt;=$M$8),AND(G1746&gt;=$N$8,G1746&lt;=$O$8),AND(G1746&gt;=$P$8,G1746&lt;=$Q$8),AND(G1746&gt;=$R$8,G1746&lt;=$S$8),AND(G1746&gt;=$T$8,G1746&lt;=$U$8)),IF(COUNTIF($H$537:H1746,"CMO")&gt;90,"Demi-traitement","Plein traitement"),""))</f>
        <v/>
      </c>
    </row>
    <row r="1747" spans="7:9" x14ac:dyDescent="0.25">
      <c r="G1747" s="1">
        <v>44311</v>
      </c>
      <c r="H1747" t="str">
        <f t="shared" si="31"/>
        <v/>
      </c>
      <c r="I1747" s="2" t="str">
        <f>IF(OR(AND(G1747&gt;=$D$19,G1747&lt;=$E$19),AND(G1747&gt;=$F$19,G1747&lt;=$G$19),AND(G1747&gt;=$H$19,G1747&lt;=$I$19),AND(G1747&gt;=$J$19,G1747&lt;=$K$19),AND(G1747&gt;=$L$19,G1747&lt;=$M$19),AND(G1747&gt;=$N$19,G1747&lt;=$O$19),AND(G1747&gt;=$P$19,G1747&lt;=$Q$19),AND(G1747&gt;=$R$19,G1747&lt;=$S$19),AND(G1747&gt;=$T$19,G1747&lt;=$U$19)),IF(COUNTIF(I1383:I1746,"Plein traitement")=90,"Demi-traitement","Plein traitement"),IF(OR(AND(G1747&gt;=$D$8,G1747&lt;=$E$8),AND(G1747&gt;=$F$8,G1747&lt;=$G$8),AND(G1747&gt;=$H$8,G1747&lt;=$I$8),AND(G1747&gt;=$J$8,G1747&lt;=$K$8),AND(G1747&gt;=$L$8,G1747&lt;=$M$8),AND(G1747&gt;=$N$8,G1747&lt;=$O$8),AND(G1747&gt;=$P$8,G1747&lt;=$Q$8),AND(G1747&gt;=$R$8,G1747&lt;=$S$8),AND(G1747&gt;=$T$8,G1747&lt;=$U$8)),IF(COUNTIF($H$537:H1747,"CMO")&gt;90,"Demi-traitement","Plein traitement"),""))</f>
        <v/>
      </c>
    </row>
    <row r="1748" spans="7:9" x14ac:dyDescent="0.25">
      <c r="G1748" s="1">
        <v>44312</v>
      </c>
      <c r="H1748" t="str">
        <f t="shared" si="31"/>
        <v/>
      </c>
      <c r="I1748" s="2" t="str">
        <f>IF(OR(AND(G1748&gt;=$D$19,G1748&lt;=$E$19),AND(G1748&gt;=$F$19,G1748&lt;=$G$19),AND(G1748&gt;=$H$19,G1748&lt;=$I$19),AND(G1748&gt;=$J$19,G1748&lt;=$K$19),AND(G1748&gt;=$L$19,G1748&lt;=$M$19),AND(G1748&gt;=$N$19,G1748&lt;=$O$19),AND(G1748&gt;=$P$19,G1748&lt;=$Q$19),AND(G1748&gt;=$R$19,G1748&lt;=$S$19),AND(G1748&gt;=$T$19,G1748&lt;=$U$19)),IF(COUNTIF(I1384:I1747,"Plein traitement")=90,"Demi-traitement","Plein traitement"),IF(OR(AND(G1748&gt;=$D$8,G1748&lt;=$E$8),AND(G1748&gt;=$F$8,G1748&lt;=$G$8),AND(G1748&gt;=$H$8,G1748&lt;=$I$8),AND(G1748&gt;=$J$8,G1748&lt;=$K$8),AND(G1748&gt;=$L$8,G1748&lt;=$M$8),AND(G1748&gt;=$N$8,G1748&lt;=$O$8),AND(G1748&gt;=$P$8,G1748&lt;=$Q$8),AND(G1748&gt;=$R$8,G1748&lt;=$S$8),AND(G1748&gt;=$T$8,G1748&lt;=$U$8)),IF(COUNTIF($H$537:H1748,"CMO")&gt;90,"Demi-traitement","Plein traitement"),""))</f>
        <v/>
      </c>
    </row>
    <row r="1749" spans="7:9" x14ac:dyDescent="0.25">
      <c r="G1749" s="1">
        <v>44313</v>
      </c>
      <c r="H1749" t="str">
        <f t="shared" si="31"/>
        <v/>
      </c>
      <c r="I1749" s="2" t="str">
        <f>IF(OR(AND(G1749&gt;=$D$19,G1749&lt;=$E$19),AND(G1749&gt;=$F$19,G1749&lt;=$G$19),AND(G1749&gt;=$H$19,G1749&lt;=$I$19),AND(G1749&gt;=$J$19,G1749&lt;=$K$19),AND(G1749&gt;=$L$19,G1749&lt;=$M$19),AND(G1749&gt;=$N$19,G1749&lt;=$O$19),AND(G1749&gt;=$P$19,G1749&lt;=$Q$19),AND(G1749&gt;=$R$19,G1749&lt;=$S$19),AND(G1749&gt;=$T$19,G1749&lt;=$U$19)),IF(COUNTIF(I1385:I1748,"Plein traitement")=90,"Demi-traitement","Plein traitement"),IF(OR(AND(G1749&gt;=$D$8,G1749&lt;=$E$8),AND(G1749&gt;=$F$8,G1749&lt;=$G$8),AND(G1749&gt;=$H$8,G1749&lt;=$I$8),AND(G1749&gt;=$J$8,G1749&lt;=$K$8),AND(G1749&gt;=$L$8,G1749&lt;=$M$8),AND(G1749&gt;=$N$8,G1749&lt;=$O$8),AND(G1749&gt;=$P$8,G1749&lt;=$Q$8),AND(G1749&gt;=$R$8,G1749&lt;=$S$8),AND(G1749&gt;=$T$8,G1749&lt;=$U$8)),IF(COUNTIF($H$537:H1749,"CMO")&gt;90,"Demi-traitement","Plein traitement"),""))</f>
        <v/>
      </c>
    </row>
    <row r="1750" spans="7:9" x14ac:dyDescent="0.25">
      <c r="G1750" s="1">
        <v>44314</v>
      </c>
      <c r="H1750" t="str">
        <f t="shared" si="31"/>
        <v/>
      </c>
      <c r="I1750" s="2" t="str">
        <f>IF(OR(AND(G1750&gt;=$D$19,G1750&lt;=$E$19),AND(G1750&gt;=$F$19,G1750&lt;=$G$19),AND(G1750&gt;=$H$19,G1750&lt;=$I$19),AND(G1750&gt;=$J$19,G1750&lt;=$K$19),AND(G1750&gt;=$L$19,G1750&lt;=$M$19),AND(G1750&gt;=$N$19,G1750&lt;=$O$19),AND(G1750&gt;=$P$19,G1750&lt;=$Q$19),AND(G1750&gt;=$R$19,G1750&lt;=$S$19),AND(G1750&gt;=$T$19,G1750&lt;=$U$19)),IF(COUNTIF(I1386:I1749,"Plein traitement")=90,"Demi-traitement","Plein traitement"),IF(OR(AND(G1750&gt;=$D$8,G1750&lt;=$E$8),AND(G1750&gt;=$F$8,G1750&lt;=$G$8),AND(G1750&gt;=$H$8,G1750&lt;=$I$8),AND(G1750&gt;=$J$8,G1750&lt;=$K$8),AND(G1750&gt;=$L$8,G1750&lt;=$M$8),AND(G1750&gt;=$N$8,G1750&lt;=$O$8),AND(G1750&gt;=$P$8,G1750&lt;=$Q$8),AND(G1750&gt;=$R$8,G1750&lt;=$S$8),AND(G1750&gt;=$T$8,G1750&lt;=$U$8)),IF(COUNTIF($H$537:H1750,"CMO")&gt;90,"Demi-traitement","Plein traitement"),""))</f>
        <v/>
      </c>
    </row>
    <row r="1751" spans="7:9" x14ac:dyDescent="0.25">
      <c r="G1751" s="1">
        <v>44315</v>
      </c>
      <c r="H1751" t="str">
        <f t="shared" si="31"/>
        <v/>
      </c>
      <c r="I1751" s="2" t="str">
        <f>IF(OR(AND(G1751&gt;=$D$19,G1751&lt;=$E$19),AND(G1751&gt;=$F$19,G1751&lt;=$G$19),AND(G1751&gt;=$H$19,G1751&lt;=$I$19),AND(G1751&gt;=$J$19,G1751&lt;=$K$19),AND(G1751&gt;=$L$19,G1751&lt;=$M$19),AND(G1751&gt;=$N$19,G1751&lt;=$O$19),AND(G1751&gt;=$P$19,G1751&lt;=$Q$19),AND(G1751&gt;=$R$19,G1751&lt;=$S$19),AND(G1751&gt;=$T$19,G1751&lt;=$U$19)),IF(COUNTIF(I1387:I1750,"Plein traitement")=90,"Demi-traitement","Plein traitement"),IF(OR(AND(G1751&gt;=$D$8,G1751&lt;=$E$8),AND(G1751&gt;=$F$8,G1751&lt;=$G$8),AND(G1751&gt;=$H$8,G1751&lt;=$I$8),AND(G1751&gt;=$J$8,G1751&lt;=$K$8),AND(G1751&gt;=$L$8,G1751&lt;=$M$8),AND(G1751&gt;=$N$8,G1751&lt;=$O$8),AND(G1751&gt;=$P$8,G1751&lt;=$Q$8),AND(G1751&gt;=$R$8,G1751&lt;=$S$8),AND(G1751&gt;=$T$8,G1751&lt;=$U$8)),IF(COUNTIF($H$537:H1751,"CMO")&gt;90,"Demi-traitement","Plein traitement"),""))</f>
        <v/>
      </c>
    </row>
    <row r="1752" spans="7:9" x14ac:dyDescent="0.25">
      <c r="G1752" s="1">
        <v>44316</v>
      </c>
      <c r="H1752" t="str">
        <f t="shared" si="31"/>
        <v/>
      </c>
      <c r="I1752" s="2" t="str">
        <f>IF(OR(AND(G1752&gt;=$D$19,G1752&lt;=$E$19),AND(G1752&gt;=$F$19,G1752&lt;=$G$19),AND(G1752&gt;=$H$19,G1752&lt;=$I$19),AND(G1752&gt;=$J$19,G1752&lt;=$K$19),AND(G1752&gt;=$L$19,G1752&lt;=$M$19),AND(G1752&gt;=$N$19,G1752&lt;=$O$19),AND(G1752&gt;=$P$19,G1752&lt;=$Q$19),AND(G1752&gt;=$R$19,G1752&lt;=$S$19),AND(G1752&gt;=$T$19,G1752&lt;=$U$19)),IF(COUNTIF(I1388:I1751,"Plein traitement")=90,"Demi-traitement","Plein traitement"),IF(OR(AND(G1752&gt;=$D$8,G1752&lt;=$E$8),AND(G1752&gt;=$F$8,G1752&lt;=$G$8),AND(G1752&gt;=$H$8,G1752&lt;=$I$8),AND(G1752&gt;=$J$8,G1752&lt;=$K$8),AND(G1752&gt;=$L$8,G1752&lt;=$M$8),AND(G1752&gt;=$N$8,G1752&lt;=$O$8),AND(G1752&gt;=$P$8,G1752&lt;=$Q$8),AND(G1752&gt;=$R$8,G1752&lt;=$S$8),AND(G1752&gt;=$T$8,G1752&lt;=$U$8)),IF(COUNTIF($H$537:H1752,"CMO")&gt;90,"Demi-traitement","Plein traitement"),""))</f>
        <v/>
      </c>
    </row>
    <row r="1753" spans="7:9" x14ac:dyDescent="0.25">
      <c r="G1753" s="1">
        <v>44317</v>
      </c>
      <c r="H1753" t="str">
        <f t="shared" si="31"/>
        <v/>
      </c>
      <c r="I1753" s="2" t="str">
        <f>IF(OR(AND(G1753&gt;=$D$19,G1753&lt;=$E$19),AND(G1753&gt;=$F$19,G1753&lt;=$G$19),AND(G1753&gt;=$H$19,G1753&lt;=$I$19),AND(G1753&gt;=$J$19,G1753&lt;=$K$19),AND(G1753&gt;=$L$19,G1753&lt;=$M$19),AND(G1753&gt;=$N$19,G1753&lt;=$O$19),AND(G1753&gt;=$P$19,G1753&lt;=$Q$19),AND(G1753&gt;=$R$19,G1753&lt;=$S$19),AND(G1753&gt;=$T$19,G1753&lt;=$U$19)),IF(COUNTIF(I1389:I1752,"Plein traitement")=90,"Demi-traitement","Plein traitement"),IF(OR(AND(G1753&gt;=$D$8,G1753&lt;=$E$8),AND(G1753&gt;=$F$8,G1753&lt;=$G$8),AND(G1753&gt;=$H$8,G1753&lt;=$I$8),AND(G1753&gt;=$J$8,G1753&lt;=$K$8),AND(G1753&gt;=$L$8,G1753&lt;=$M$8),AND(G1753&gt;=$N$8,G1753&lt;=$O$8),AND(G1753&gt;=$P$8,G1753&lt;=$Q$8),AND(G1753&gt;=$R$8,G1753&lt;=$S$8),AND(G1753&gt;=$T$8,G1753&lt;=$U$8)),IF(COUNTIF($H$537:H1753,"CMO")&gt;90,"Demi-traitement","Plein traitement"),""))</f>
        <v/>
      </c>
    </row>
    <row r="1754" spans="7:9" x14ac:dyDescent="0.25">
      <c r="G1754" s="1">
        <v>44318</v>
      </c>
      <c r="H1754" t="str">
        <f t="shared" si="31"/>
        <v/>
      </c>
      <c r="I1754" s="2" t="str">
        <f>IF(OR(AND(G1754&gt;=$D$19,G1754&lt;=$E$19),AND(G1754&gt;=$F$19,G1754&lt;=$G$19),AND(G1754&gt;=$H$19,G1754&lt;=$I$19),AND(G1754&gt;=$J$19,G1754&lt;=$K$19),AND(G1754&gt;=$L$19,G1754&lt;=$M$19),AND(G1754&gt;=$N$19,G1754&lt;=$O$19),AND(G1754&gt;=$P$19,G1754&lt;=$Q$19),AND(G1754&gt;=$R$19,G1754&lt;=$S$19),AND(G1754&gt;=$T$19,G1754&lt;=$U$19)),IF(COUNTIF(I1390:I1753,"Plein traitement")=90,"Demi-traitement","Plein traitement"),IF(OR(AND(G1754&gt;=$D$8,G1754&lt;=$E$8),AND(G1754&gt;=$F$8,G1754&lt;=$G$8),AND(G1754&gt;=$H$8,G1754&lt;=$I$8),AND(G1754&gt;=$J$8,G1754&lt;=$K$8),AND(G1754&gt;=$L$8,G1754&lt;=$M$8),AND(G1754&gt;=$N$8,G1754&lt;=$O$8),AND(G1754&gt;=$P$8,G1754&lt;=$Q$8),AND(G1754&gt;=$R$8,G1754&lt;=$S$8),AND(G1754&gt;=$T$8,G1754&lt;=$U$8)),IF(COUNTIF($H$537:H1754,"CMO")&gt;90,"Demi-traitement","Plein traitement"),""))</f>
        <v/>
      </c>
    </row>
    <row r="1755" spans="7:9" x14ac:dyDescent="0.25">
      <c r="G1755" s="1">
        <v>44319</v>
      </c>
      <c r="H1755" t="str">
        <f t="shared" si="31"/>
        <v/>
      </c>
      <c r="I1755" s="2" t="str">
        <f>IF(OR(AND(G1755&gt;=$D$19,G1755&lt;=$E$19),AND(G1755&gt;=$F$19,G1755&lt;=$G$19),AND(G1755&gt;=$H$19,G1755&lt;=$I$19),AND(G1755&gt;=$J$19,G1755&lt;=$K$19),AND(G1755&gt;=$L$19,G1755&lt;=$M$19),AND(G1755&gt;=$N$19,G1755&lt;=$O$19),AND(G1755&gt;=$P$19,G1755&lt;=$Q$19),AND(G1755&gt;=$R$19,G1755&lt;=$S$19),AND(G1755&gt;=$T$19,G1755&lt;=$U$19)),IF(COUNTIF(I1391:I1754,"Plein traitement")=90,"Demi-traitement","Plein traitement"),IF(OR(AND(G1755&gt;=$D$8,G1755&lt;=$E$8),AND(G1755&gt;=$F$8,G1755&lt;=$G$8),AND(G1755&gt;=$H$8,G1755&lt;=$I$8),AND(G1755&gt;=$J$8,G1755&lt;=$K$8),AND(G1755&gt;=$L$8,G1755&lt;=$M$8),AND(G1755&gt;=$N$8,G1755&lt;=$O$8),AND(G1755&gt;=$P$8,G1755&lt;=$Q$8),AND(G1755&gt;=$R$8,G1755&lt;=$S$8),AND(G1755&gt;=$T$8,G1755&lt;=$U$8)),IF(COUNTIF($H$537:H1755,"CMO")&gt;90,"Demi-traitement","Plein traitement"),""))</f>
        <v/>
      </c>
    </row>
    <row r="1756" spans="7:9" x14ac:dyDescent="0.25">
      <c r="G1756" s="1">
        <v>44320</v>
      </c>
      <c r="H1756" t="str">
        <f t="shared" si="31"/>
        <v/>
      </c>
      <c r="I1756" s="2" t="str">
        <f>IF(OR(AND(G1756&gt;=$D$19,G1756&lt;=$E$19),AND(G1756&gt;=$F$19,G1756&lt;=$G$19),AND(G1756&gt;=$H$19,G1756&lt;=$I$19),AND(G1756&gt;=$J$19,G1756&lt;=$K$19),AND(G1756&gt;=$L$19,G1756&lt;=$M$19),AND(G1756&gt;=$N$19,G1756&lt;=$O$19),AND(G1756&gt;=$P$19,G1756&lt;=$Q$19),AND(G1756&gt;=$R$19,G1756&lt;=$S$19),AND(G1756&gt;=$T$19,G1756&lt;=$U$19)),IF(COUNTIF(I1392:I1755,"Plein traitement")=90,"Demi-traitement","Plein traitement"),IF(OR(AND(G1756&gt;=$D$8,G1756&lt;=$E$8),AND(G1756&gt;=$F$8,G1756&lt;=$G$8),AND(G1756&gt;=$H$8,G1756&lt;=$I$8),AND(G1756&gt;=$J$8,G1756&lt;=$K$8),AND(G1756&gt;=$L$8,G1756&lt;=$M$8),AND(G1756&gt;=$N$8,G1756&lt;=$O$8),AND(G1756&gt;=$P$8,G1756&lt;=$Q$8),AND(G1756&gt;=$R$8,G1756&lt;=$S$8),AND(G1756&gt;=$T$8,G1756&lt;=$U$8)),IF(COUNTIF($H$537:H1756,"CMO")&gt;90,"Demi-traitement","Plein traitement"),""))</f>
        <v/>
      </c>
    </row>
    <row r="1757" spans="7:9" x14ac:dyDescent="0.25">
      <c r="G1757" s="1">
        <v>44321</v>
      </c>
      <c r="H1757" t="str">
        <f t="shared" si="31"/>
        <v/>
      </c>
      <c r="I1757" s="2" t="str">
        <f>IF(OR(AND(G1757&gt;=$D$19,G1757&lt;=$E$19),AND(G1757&gt;=$F$19,G1757&lt;=$G$19),AND(G1757&gt;=$H$19,G1757&lt;=$I$19),AND(G1757&gt;=$J$19,G1757&lt;=$K$19),AND(G1757&gt;=$L$19,G1757&lt;=$M$19),AND(G1757&gt;=$N$19,G1757&lt;=$O$19),AND(G1757&gt;=$P$19,G1757&lt;=$Q$19),AND(G1757&gt;=$R$19,G1757&lt;=$S$19),AND(G1757&gt;=$T$19,G1757&lt;=$U$19)),IF(COUNTIF(I1393:I1756,"Plein traitement")=90,"Demi-traitement","Plein traitement"),IF(OR(AND(G1757&gt;=$D$8,G1757&lt;=$E$8),AND(G1757&gt;=$F$8,G1757&lt;=$G$8),AND(G1757&gt;=$H$8,G1757&lt;=$I$8),AND(G1757&gt;=$J$8,G1757&lt;=$K$8),AND(G1757&gt;=$L$8,G1757&lt;=$M$8),AND(G1757&gt;=$N$8,G1757&lt;=$O$8),AND(G1757&gt;=$P$8,G1757&lt;=$Q$8),AND(G1757&gt;=$R$8,G1757&lt;=$S$8),AND(G1757&gt;=$T$8,G1757&lt;=$U$8)),IF(COUNTIF($H$537:H1757,"CMO")&gt;90,"Demi-traitement","Plein traitement"),""))</f>
        <v/>
      </c>
    </row>
    <row r="1758" spans="7:9" x14ac:dyDescent="0.25">
      <c r="G1758" s="1">
        <v>44322</v>
      </c>
      <c r="H1758" t="str">
        <f t="shared" si="31"/>
        <v/>
      </c>
      <c r="I1758" s="2" t="str">
        <f>IF(OR(AND(G1758&gt;=$D$19,G1758&lt;=$E$19),AND(G1758&gt;=$F$19,G1758&lt;=$G$19),AND(G1758&gt;=$H$19,G1758&lt;=$I$19),AND(G1758&gt;=$J$19,G1758&lt;=$K$19),AND(G1758&gt;=$L$19,G1758&lt;=$M$19),AND(G1758&gt;=$N$19,G1758&lt;=$O$19),AND(G1758&gt;=$P$19,G1758&lt;=$Q$19),AND(G1758&gt;=$R$19,G1758&lt;=$S$19),AND(G1758&gt;=$T$19,G1758&lt;=$U$19)),IF(COUNTIF(I1394:I1757,"Plein traitement")=90,"Demi-traitement","Plein traitement"),IF(OR(AND(G1758&gt;=$D$8,G1758&lt;=$E$8),AND(G1758&gt;=$F$8,G1758&lt;=$G$8),AND(G1758&gt;=$H$8,G1758&lt;=$I$8),AND(G1758&gt;=$J$8,G1758&lt;=$K$8),AND(G1758&gt;=$L$8,G1758&lt;=$M$8),AND(G1758&gt;=$N$8,G1758&lt;=$O$8),AND(G1758&gt;=$P$8,G1758&lt;=$Q$8),AND(G1758&gt;=$R$8,G1758&lt;=$S$8),AND(G1758&gt;=$T$8,G1758&lt;=$U$8)),IF(COUNTIF($H$537:H1758,"CMO")&gt;90,"Demi-traitement","Plein traitement"),""))</f>
        <v/>
      </c>
    </row>
    <row r="1759" spans="7:9" x14ac:dyDescent="0.25">
      <c r="G1759" s="1">
        <v>44323</v>
      </c>
      <c r="H1759" t="str">
        <f t="shared" si="31"/>
        <v/>
      </c>
      <c r="I1759" s="2" t="str">
        <f>IF(OR(AND(G1759&gt;=$D$19,G1759&lt;=$E$19),AND(G1759&gt;=$F$19,G1759&lt;=$G$19),AND(G1759&gt;=$H$19,G1759&lt;=$I$19),AND(G1759&gt;=$J$19,G1759&lt;=$K$19),AND(G1759&gt;=$L$19,G1759&lt;=$M$19),AND(G1759&gt;=$N$19,G1759&lt;=$O$19),AND(G1759&gt;=$P$19,G1759&lt;=$Q$19),AND(G1759&gt;=$R$19,G1759&lt;=$S$19),AND(G1759&gt;=$T$19,G1759&lt;=$U$19)),IF(COUNTIF(I1395:I1758,"Plein traitement")=90,"Demi-traitement","Plein traitement"),IF(OR(AND(G1759&gt;=$D$8,G1759&lt;=$E$8),AND(G1759&gt;=$F$8,G1759&lt;=$G$8),AND(G1759&gt;=$H$8,G1759&lt;=$I$8),AND(G1759&gt;=$J$8,G1759&lt;=$K$8),AND(G1759&gt;=$L$8,G1759&lt;=$M$8),AND(G1759&gt;=$N$8,G1759&lt;=$O$8),AND(G1759&gt;=$P$8,G1759&lt;=$Q$8),AND(G1759&gt;=$R$8,G1759&lt;=$S$8),AND(G1759&gt;=$T$8,G1759&lt;=$U$8)),IF(COUNTIF($H$537:H1759,"CMO")&gt;90,"Demi-traitement","Plein traitement"),""))</f>
        <v/>
      </c>
    </row>
    <row r="1760" spans="7:9" x14ac:dyDescent="0.25">
      <c r="G1760" s="1">
        <v>44324</v>
      </c>
      <c r="H1760" t="str">
        <f t="shared" si="31"/>
        <v/>
      </c>
      <c r="I1760" s="2" t="str">
        <f>IF(OR(AND(G1760&gt;=$D$19,G1760&lt;=$E$19),AND(G1760&gt;=$F$19,G1760&lt;=$G$19),AND(G1760&gt;=$H$19,G1760&lt;=$I$19),AND(G1760&gt;=$J$19,G1760&lt;=$K$19),AND(G1760&gt;=$L$19,G1760&lt;=$M$19),AND(G1760&gt;=$N$19,G1760&lt;=$O$19),AND(G1760&gt;=$P$19,G1760&lt;=$Q$19),AND(G1760&gt;=$R$19,G1760&lt;=$S$19),AND(G1760&gt;=$T$19,G1760&lt;=$U$19)),IF(COUNTIF(I1396:I1759,"Plein traitement")=90,"Demi-traitement","Plein traitement"),IF(OR(AND(G1760&gt;=$D$8,G1760&lt;=$E$8),AND(G1760&gt;=$F$8,G1760&lt;=$G$8),AND(G1760&gt;=$H$8,G1760&lt;=$I$8),AND(G1760&gt;=$J$8,G1760&lt;=$K$8),AND(G1760&gt;=$L$8,G1760&lt;=$M$8),AND(G1760&gt;=$N$8,G1760&lt;=$O$8),AND(G1760&gt;=$P$8,G1760&lt;=$Q$8),AND(G1760&gt;=$R$8,G1760&lt;=$S$8),AND(G1760&gt;=$T$8,G1760&lt;=$U$8)),IF(COUNTIF($H$537:H1760,"CMO")&gt;90,"Demi-traitement","Plein traitement"),""))</f>
        <v/>
      </c>
    </row>
    <row r="1761" spans="7:9" x14ac:dyDescent="0.25">
      <c r="G1761" s="1">
        <v>44325</v>
      </c>
      <c r="H1761" t="str">
        <f t="shared" si="31"/>
        <v/>
      </c>
      <c r="I1761" s="2" t="str">
        <f>IF(OR(AND(G1761&gt;=$D$19,G1761&lt;=$E$19),AND(G1761&gt;=$F$19,G1761&lt;=$G$19),AND(G1761&gt;=$H$19,G1761&lt;=$I$19),AND(G1761&gt;=$J$19,G1761&lt;=$K$19),AND(G1761&gt;=$L$19,G1761&lt;=$M$19),AND(G1761&gt;=$N$19,G1761&lt;=$O$19),AND(G1761&gt;=$P$19,G1761&lt;=$Q$19),AND(G1761&gt;=$R$19,G1761&lt;=$S$19),AND(G1761&gt;=$T$19,G1761&lt;=$U$19)),IF(COUNTIF(I1397:I1760,"Plein traitement")=90,"Demi-traitement","Plein traitement"),IF(OR(AND(G1761&gt;=$D$8,G1761&lt;=$E$8),AND(G1761&gt;=$F$8,G1761&lt;=$G$8),AND(G1761&gt;=$H$8,G1761&lt;=$I$8),AND(G1761&gt;=$J$8,G1761&lt;=$K$8),AND(G1761&gt;=$L$8,G1761&lt;=$M$8),AND(G1761&gt;=$N$8,G1761&lt;=$O$8),AND(G1761&gt;=$P$8,G1761&lt;=$Q$8),AND(G1761&gt;=$R$8,G1761&lt;=$S$8),AND(G1761&gt;=$T$8,G1761&lt;=$U$8)),IF(COUNTIF($H$537:H1761,"CMO")&gt;90,"Demi-traitement","Plein traitement"),""))</f>
        <v/>
      </c>
    </row>
    <row r="1762" spans="7:9" x14ac:dyDescent="0.25">
      <c r="G1762" s="1">
        <v>44326</v>
      </c>
      <c r="H1762" t="str">
        <f t="shared" si="31"/>
        <v/>
      </c>
      <c r="I1762" s="2" t="str">
        <f>IF(OR(AND(G1762&gt;=$D$19,G1762&lt;=$E$19),AND(G1762&gt;=$F$19,G1762&lt;=$G$19),AND(G1762&gt;=$H$19,G1762&lt;=$I$19),AND(G1762&gt;=$J$19,G1762&lt;=$K$19),AND(G1762&gt;=$L$19,G1762&lt;=$M$19),AND(G1762&gt;=$N$19,G1762&lt;=$O$19),AND(G1762&gt;=$P$19,G1762&lt;=$Q$19),AND(G1762&gt;=$R$19,G1762&lt;=$S$19),AND(G1762&gt;=$T$19,G1762&lt;=$U$19)),IF(COUNTIF(I1398:I1761,"Plein traitement")=90,"Demi-traitement","Plein traitement"),IF(OR(AND(G1762&gt;=$D$8,G1762&lt;=$E$8),AND(G1762&gt;=$F$8,G1762&lt;=$G$8),AND(G1762&gt;=$H$8,G1762&lt;=$I$8),AND(G1762&gt;=$J$8,G1762&lt;=$K$8),AND(G1762&gt;=$L$8,G1762&lt;=$M$8),AND(G1762&gt;=$N$8,G1762&lt;=$O$8),AND(G1762&gt;=$P$8,G1762&lt;=$Q$8),AND(G1762&gt;=$R$8,G1762&lt;=$S$8),AND(G1762&gt;=$T$8,G1762&lt;=$U$8)),IF(COUNTIF($H$537:H1762,"CMO")&gt;90,"Demi-traitement","Plein traitement"),""))</f>
        <v/>
      </c>
    </row>
    <row r="1763" spans="7:9" x14ac:dyDescent="0.25">
      <c r="G1763" s="1">
        <v>44327</v>
      </c>
      <c r="H1763" t="str">
        <f t="shared" si="31"/>
        <v/>
      </c>
      <c r="I1763" s="2" t="str">
        <f>IF(OR(AND(G1763&gt;=$D$19,G1763&lt;=$E$19),AND(G1763&gt;=$F$19,G1763&lt;=$G$19),AND(G1763&gt;=$H$19,G1763&lt;=$I$19),AND(G1763&gt;=$J$19,G1763&lt;=$K$19),AND(G1763&gt;=$L$19,G1763&lt;=$M$19),AND(G1763&gt;=$N$19,G1763&lt;=$O$19),AND(G1763&gt;=$P$19,G1763&lt;=$Q$19),AND(G1763&gt;=$R$19,G1763&lt;=$S$19),AND(G1763&gt;=$T$19,G1763&lt;=$U$19)),IF(COUNTIF(I1399:I1762,"Plein traitement")=90,"Demi-traitement","Plein traitement"),IF(OR(AND(G1763&gt;=$D$8,G1763&lt;=$E$8),AND(G1763&gt;=$F$8,G1763&lt;=$G$8),AND(G1763&gt;=$H$8,G1763&lt;=$I$8),AND(G1763&gt;=$J$8,G1763&lt;=$K$8),AND(G1763&gt;=$L$8,G1763&lt;=$M$8),AND(G1763&gt;=$N$8,G1763&lt;=$O$8),AND(G1763&gt;=$P$8,G1763&lt;=$Q$8),AND(G1763&gt;=$R$8,G1763&lt;=$S$8),AND(G1763&gt;=$T$8,G1763&lt;=$U$8)),IF(COUNTIF($H$537:H1763,"CMO")&gt;90,"Demi-traitement","Plein traitement"),""))</f>
        <v/>
      </c>
    </row>
    <row r="1764" spans="7:9" x14ac:dyDescent="0.25">
      <c r="G1764" s="1">
        <v>44328</v>
      </c>
      <c r="H1764" t="str">
        <f t="shared" si="31"/>
        <v/>
      </c>
      <c r="I1764" s="2" t="str">
        <f>IF(OR(AND(G1764&gt;=$D$19,G1764&lt;=$E$19),AND(G1764&gt;=$F$19,G1764&lt;=$G$19),AND(G1764&gt;=$H$19,G1764&lt;=$I$19),AND(G1764&gt;=$J$19,G1764&lt;=$K$19),AND(G1764&gt;=$L$19,G1764&lt;=$M$19),AND(G1764&gt;=$N$19,G1764&lt;=$O$19),AND(G1764&gt;=$P$19,G1764&lt;=$Q$19),AND(G1764&gt;=$R$19,G1764&lt;=$S$19),AND(G1764&gt;=$T$19,G1764&lt;=$U$19)),IF(COUNTIF(I1400:I1763,"Plein traitement")=90,"Demi-traitement","Plein traitement"),IF(OR(AND(G1764&gt;=$D$8,G1764&lt;=$E$8),AND(G1764&gt;=$F$8,G1764&lt;=$G$8),AND(G1764&gt;=$H$8,G1764&lt;=$I$8),AND(G1764&gt;=$J$8,G1764&lt;=$K$8),AND(G1764&gt;=$L$8,G1764&lt;=$M$8),AND(G1764&gt;=$N$8,G1764&lt;=$O$8),AND(G1764&gt;=$P$8,G1764&lt;=$Q$8),AND(G1764&gt;=$R$8,G1764&lt;=$S$8),AND(G1764&gt;=$T$8,G1764&lt;=$U$8)),IF(COUNTIF($H$537:H1764,"CMO")&gt;90,"Demi-traitement","Plein traitement"),""))</f>
        <v/>
      </c>
    </row>
    <row r="1765" spans="7:9" x14ac:dyDescent="0.25">
      <c r="G1765" s="1">
        <v>44329</v>
      </c>
      <c r="H1765" t="str">
        <f t="shared" si="31"/>
        <v/>
      </c>
      <c r="I1765" s="2" t="str">
        <f>IF(OR(AND(G1765&gt;=$D$19,G1765&lt;=$E$19),AND(G1765&gt;=$F$19,G1765&lt;=$G$19),AND(G1765&gt;=$H$19,G1765&lt;=$I$19),AND(G1765&gt;=$J$19,G1765&lt;=$K$19),AND(G1765&gt;=$L$19,G1765&lt;=$M$19),AND(G1765&gt;=$N$19,G1765&lt;=$O$19),AND(G1765&gt;=$P$19,G1765&lt;=$Q$19),AND(G1765&gt;=$R$19,G1765&lt;=$S$19),AND(G1765&gt;=$T$19,G1765&lt;=$U$19)),IF(COUNTIF(I1401:I1764,"Plein traitement")=90,"Demi-traitement","Plein traitement"),IF(OR(AND(G1765&gt;=$D$8,G1765&lt;=$E$8),AND(G1765&gt;=$F$8,G1765&lt;=$G$8),AND(G1765&gt;=$H$8,G1765&lt;=$I$8),AND(G1765&gt;=$J$8,G1765&lt;=$K$8),AND(G1765&gt;=$L$8,G1765&lt;=$M$8),AND(G1765&gt;=$N$8,G1765&lt;=$O$8),AND(G1765&gt;=$P$8,G1765&lt;=$Q$8),AND(G1765&gt;=$R$8,G1765&lt;=$S$8),AND(G1765&gt;=$T$8,G1765&lt;=$U$8)),IF(COUNTIF($H$537:H1765,"CMO")&gt;90,"Demi-traitement","Plein traitement"),""))</f>
        <v/>
      </c>
    </row>
    <row r="1766" spans="7:9" x14ac:dyDescent="0.25">
      <c r="G1766" s="1">
        <v>44330</v>
      </c>
      <c r="H1766" t="str">
        <f t="shared" si="31"/>
        <v/>
      </c>
      <c r="I1766" s="2" t="str">
        <f>IF(OR(AND(G1766&gt;=$D$19,G1766&lt;=$E$19),AND(G1766&gt;=$F$19,G1766&lt;=$G$19),AND(G1766&gt;=$H$19,G1766&lt;=$I$19),AND(G1766&gt;=$J$19,G1766&lt;=$K$19),AND(G1766&gt;=$L$19,G1766&lt;=$M$19),AND(G1766&gt;=$N$19,G1766&lt;=$O$19),AND(G1766&gt;=$P$19,G1766&lt;=$Q$19),AND(G1766&gt;=$R$19,G1766&lt;=$S$19),AND(G1766&gt;=$T$19,G1766&lt;=$U$19)),IF(COUNTIF(I1402:I1765,"Plein traitement")=90,"Demi-traitement","Plein traitement"),IF(OR(AND(G1766&gt;=$D$8,G1766&lt;=$E$8),AND(G1766&gt;=$F$8,G1766&lt;=$G$8),AND(G1766&gt;=$H$8,G1766&lt;=$I$8),AND(G1766&gt;=$J$8,G1766&lt;=$K$8),AND(G1766&gt;=$L$8,G1766&lt;=$M$8),AND(G1766&gt;=$N$8,G1766&lt;=$O$8),AND(G1766&gt;=$P$8,G1766&lt;=$Q$8),AND(G1766&gt;=$R$8,G1766&lt;=$S$8),AND(G1766&gt;=$T$8,G1766&lt;=$U$8)),IF(COUNTIF($H$537:H1766,"CMO")&gt;90,"Demi-traitement","Plein traitement"),""))</f>
        <v/>
      </c>
    </row>
    <row r="1767" spans="7:9" x14ac:dyDescent="0.25">
      <c r="G1767" s="1">
        <v>44331</v>
      </c>
      <c r="H1767" t="str">
        <f t="shared" si="31"/>
        <v/>
      </c>
      <c r="I1767" s="2" t="str">
        <f>IF(OR(AND(G1767&gt;=$D$19,G1767&lt;=$E$19),AND(G1767&gt;=$F$19,G1767&lt;=$G$19),AND(G1767&gt;=$H$19,G1767&lt;=$I$19),AND(G1767&gt;=$J$19,G1767&lt;=$K$19),AND(G1767&gt;=$L$19,G1767&lt;=$M$19),AND(G1767&gt;=$N$19,G1767&lt;=$O$19),AND(G1767&gt;=$P$19,G1767&lt;=$Q$19),AND(G1767&gt;=$R$19,G1767&lt;=$S$19),AND(G1767&gt;=$T$19,G1767&lt;=$U$19)),IF(COUNTIF(I1403:I1766,"Plein traitement")=90,"Demi-traitement","Plein traitement"),IF(OR(AND(G1767&gt;=$D$8,G1767&lt;=$E$8),AND(G1767&gt;=$F$8,G1767&lt;=$G$8),AND(G1767&gt;=$H$8,G1767&lt;=$I$8),AND(G1767&gt;=$J$8,G1767&lt;=$K$8),AND(G1767&gt;=$L$8,G1767&lt;=$M$8),AND(G1767&gt;=$N$8,G1767&lt;=$O$8),AND(G1767&gt;=$P$8,G1767&lt;=$Q$8),AND(G1767&gt;=$R$8,G1767&lt;=$S$8),AND(G1767&gt;=$T$8,G1767&lt;=$U$8)),IF(COUNTIF($H$537:H1767,"CMO")&gt;90,"Demi-traitement","Plein traitement"),""))</f>
        <v/>
      </c>
    </row>
    <row r="1768" spans="7:9" x14ac:dyDescent="0.25">
      <c r="G1768" s="1">
        <v>44332</v>
      </c>
      <c r="H1768" t="str">
        <f t="shared" si="31"/>
        <v/>
      </c>
      <c r="I1768" s="2" t="str">
        <f>IF(OR(AND(G1768&gt;=$D$19,G1768&lt;=$E$19),AND(G1768&gt;=$F$19,G1768&lt;=$G$19),AND(G1768&gt;=$H$19,G1768&lt;=$I$19),AND(G1768&gt;=$J$19,G1768&lt;=$K$19),AND(G1768&gt;=$L$19,G1768&lt;=$M$19),AND(G1768&gt;=$N$19,G1768&lt;=$O$19),AND(G1768&gt;=$P$19,G1768&lt;=$Q$19),AND(G1768&gt;=$R$19,G1768&lt;=$S$19),AND(G1768&gt;=$T$19,G1768&lt;=$U$19)),IF(COUNTIF(I1404:I1767,"Plein traitement")=90,"Demi-traitement","Plein traitement"),IF(OR(AND(G1768&gt;=$D$8,G1768&lt;=$E$8),AND(G1768&gt;=$F$8,G1768&lt;=$G$8),AND(G1768&gt;=$H$8,G1768&lt;=$I$8),AND(G1768&gt;=$J$8,G1768&lt;=$K$8),AND(G1768&gt;=$L$8,G1768&lt;=$M$8),AND(G1768&gt;=$N$8,G1768&lt;=$O$8),AND(G1768&gt;=$P$8,G1768&lt;=$Q$8),AND(G1768&gt;=$R$8,G1768&lt;=$S$8),AND(G1768&gt;=$T$8,G1768&lt;=$U$8)),IF(COUNTIF($H$537:H1768,"CMO")&gt;90,"Demi-traitement","Plein traitement"),""))</f>
        <v/>
      </c>
    </row>
    <row r="1769" spans="7:9" x14ac:dyDescent="0.25">
      <c r="G1769" s="1">
        <v>44333</v>
      </c>
      <c r="H1769" t="str">
        <f t="shared" si="31"/>
        <v/>
      </c>
      <c r="I1769" s="2" t="str">
        <f>IF(OR(AND(G1769&gt;=$D$19,G1769&lt;=$E$19),AND(G1769&gt;=$F$19,G1769&lt;=$G$19),AND(G1769&gt;=$H$19,G1769&lt;=$I$19),AND(G1769&gt;=$J$19,G1769&lt;=$K$19),AND(G1769&gt;=$L$19,G1769&lt;=$M$19),AND(G1769&gt;=$N$19,G1769&lt;=$O$19),AND(G1769&gt;=$P$19,G1769&lt;=$Q$19),AND(G1769&gt;=$R$19,G1769&lt;=$S$19),AND(G1769&gt;=$T$19,G1769&lt;=$U$19)),IF(COUNTIF(I1405:I1768,"Plein traitement")=90,"Demi-traitement","Plein traitement"),IF(OR(AND(G1769&gt;=$D$8,G1769&lt;=$E$8),AND(G1769&gt;=$F$8,G1769&lt;=$G$8),AND(G1769&gt;=$H$8,G1769&lt;=$I$8),AND(G1769&gt;=$J$8,G1769&lt;=$K$8),AND(G1769&gt;=$L$8,G1769&lt;=$M$8),AND(G1769&gt;=$N$8,G1769&lt;=$O$8),AND(G1769&gt;=$P$8,G1769&lt;=$Q$8),AND(G1769&gt;=$R$8,G1769&lt;=$S$8),AND(G1769&gt;=$T$8,G1769&lt;=$U$8)),IF(COUNTIF($H$537:H1769,"CMO")&gt;90,"Demi-traitement","Plein traitement"),""))</f>
        <v/>
      </c>
    </row>
    <row r="1770" spans="7:9" x14ac:dyDescent="0.25">
      <c r="G1770" s="1">
        <v>44334</v>
      </c>
      <c r="H1770" t="str">
        <f t="shared" si="31"/>
        <v/>
      </c>
      <c r="I1770" s="2" t="str">
        <f>IF(OR(AND(G1770&gt;=$D$19,G1770&lt;=$E$19),AND(G1770&gt;=$F$19,G1770&lt;=$G$19),AND(G1770&gt;=$H$19,G1770&lt;=$I$19),AND(G1770&gt;=$J$19,G1770&lt;=$K$19),AND(G1770&gt;=$L$19,G1770&lt;=$M$19),AND(G1770&gt;=$N$19,G1770&lt;=$O$19),AND(G1770&gt;=$P$19,G1770&lt;=$Q$19),AND(G1770&gt;=$R$19,G1770&lt;=$S$19),AND(G1770&gt;=$T$19,G1770&lt;=$U$19)),IF(COUNTIF(I1406:I1769,"Plein traitement")=90,"Demi-traitement","Plein traitement"),IF(OR(AND(G1770&gt;=$D$8,G1770&lt;=$E$8),AND(G1770&gt;=$F$8,G1770&lt;=$G$8),AND(G1770&gt;=$H$8,G1770&lt;=$I$8),AND(G1770&gt;=$J$8,G1770&lt;=$K$8),AND(G1770&gt;=$L$8,G1770&lt;=$M$8),AND(G1770&gt;=$N$8,G1770&lt;=$O$8),AND(G1770&gt;=$P$8,G1770&lt;=$Q$8),AND(G1770&gt;=$R$8,G1770&lt;=$S$8),AND(G1770&gt;=$T$8,G1770&lt;=$U$8)),IF(COUNTIF($H$537:H1770,"CMO")&gt;90,"Demi-traitement","Plein traitement"),""))</f>
        <v/>
      </c>
    </row>
    <row r="1771" spans="7:9" x14ac:dyDescent="0.25">
      <c r="G1771" s="1">
        <v>44335</v>
      </c>
      <c r="H1771" t="str">
        <f t="shared" si="31"/>
        <v/>
      </c>
      <c r="I1771" s="2" t="str">
        <f>IF(OR(AND(G1771&gt;=$D$19,G1771&lt;=$E$19),AND(G1771&gt;=$F$19,G1771&lt;=$G$19),AND(G1771&gt;=$H$19,G1771&lt;=$I$19),AND(G1771&gt;=$J$19,G1771&lt;=$K$19),AND(G1771&gt;=$L$19,G1771&lt;=$M$19),AND(G1771&gt;=$N$19,G1771&lt;=$O$19),AND(G1771&gt;=$P$19,G1771&lt;=$Q$19),AND(G1771&gt;=$R$19,G1771&lt;=$S$19),AND(G1771&gt;=$T$19,G1771&lt;=$U$19)),IF(COUNTIF(I1407:I1770,"Plein traitement")=90,"Demi-traitement","Plein traitement"),IF(OR(AND(G1771&gt;=$D$8,G1771&lt;=$E$8),AND(G1771&gt;=$F$8,G1771&lt;=$G$8),AND(G1771&gt;=$H$8,G1771&lt;=$I$8),AND(G1771&gt;=$J$8,G1771&lt;=$K$8),AND(G1771&gt;=$L$8,G1771&lt;=$M$8),AND(G1771&gt;=$N$8,G1771&lt;=$O$8),AND(G1771&gt;=$P$8,G1771&lt;=$Q$8),AND(G1771&gt;=$R$8,G1771&lt;=$S$8),AND(G1771&gt;=$T$8,G1771&lt;=$U$8)),IF(COUNTIF($H$537:H1771,"CMO")&gt;90,"Demi-traitement","Plein traitement"),""))</f>
        <v/>
      </c>
    </row>
    <row r="1772" spans="7:9" x14ac:dyDescent="0.25">
      <c r="G1772" s="1">
        <v>44336</v>
      </c>
      <c r="H1772" t="str">
        <f t="shared" si="31"/>
        <v/>
      </c>
      <c r="I1772" s="2" t="str">
        <f>IF(OR(AND(G1772&gt;=$D$19,G1772&lt;=$E$19),AND(G1772&gt;=$F$19,G1772&lt;=$G$19),AND(G1772&gt;=$H$19,G1772&lt;=$I$19),AND(G1772&gt;=$J$19,G1772&lt;=$K$19),AND(G1772&gt;=$L$19,G1772&lt;=$M$19),AND(G1772&gt;=$N$19,G1772&lt;=$O$19),AND(G1772&gt;=$P$19,G1772&lt;=$Q$19),AND(G1772&gt;=$R$19,G1772&lt;=$S$19),AND(G1772&gt;=$T$19,G1772&lt;=$U$19)),IF(COUNTIF(I1408:I1771,"Plein traitement")=90,"Demi-traitement","Plein traitement"),IF(OR(AND(G1772&gt;=$D$8,G1772&lt;=$E$8),AND(G1772&gt;=$F$8,G1772&lt;=$G$8),AND(G1772&gt;=$H$8,G1772&lt;=$I$8),AND(G1772&gt;=$J$8,G1772&lt;=$K$8),AND(G1772&gt;=$L$8,G1772&lt;=$M$8),AND(G1772&gt;=$N$8,G1772&lt;=$O$8),AND(G1772&gt;=$P$8,G1772&lt;=$Q$8),AND(G1772&gt;=$R$8,G1772&lt;=$S$8),AND(G1772&gt;=$T$8,G1772&lt;=$U$8)),IF(COUNTIF($H$537:H1772,"CMO")&gt;90,"Demi-traitement","Plein traitement"),""))</f>
        <v/>
      </c>
    </row>
    <row r="1773" spans="7:9" x14ac:dyDescent="0.25">
      <c r="G1773" s="1">
        <v>44337</v>
      </c>
      <c r="H1773" t="str">
        <f t="shared" si="31"/>
        <v/>
      </c>
      <c r="I1773" s="2" t="str">
        <f>IF(OR(AND(G1773&gt;=$D$19,G1773&lt;=$E$19),AND(G1773&gt;=$F$19,G1773&lt;=$G$19),AND(G1773&gt;=$H$19,G1773&lt;=$I$19),AND(G1773&gt;=$J$19,G1773&lt;=$K$19),AND(G1773&gt;=$L$19,G1773&lt;=$M$19),AND(G1773&gt;=$N$19,G1773&lt;=$O$19),AND(G1773&gt;=$P$19,G1773&lt;=$Q$19),AND(G1773&gt;=$R$19,G1773&lt;=$S$19),AND(G1773&gt;=$T$19,G1773&lt;=$U$19)),IF(COUNTIF(I1409:I1772,"Plein traitement")=90,"Demi-traitement","Plein traitement"),IF(OR(AND(G1773&gt;=$D$8,G1773&lt;=$E$8),AND(G1773&gt;=$F$8,G1773&lt;=$G$8),AND(G1773&gt;=$H$8,G1773&lt;=$I$8),AND(G1773&gt;=$J$8,G1773&lt;=$K$8),AND(G1773&gt;=$L$8,G1773&lt;=$M$8),AND(G1773&gt;=$N$8,G1773&lt;=$O$8),AND(G1773&gt;=$P$8,G1773&lt;=$Q$8),AND(G1773&gt;=$R$8,G1773&lt;=$S$8),AND(G1773&gt;=$T$8,G1773&lt;=$U$8)),IF(COUNTIF($H$537:H1773,"CMO")&gt;90,"Demi-traitement","Plein traitement"),""))</f>
        <v/>
      </c>
    </row>
    <row r="1774" spans="7:9" x14ac:dyDescent="0.25">
      <c r="G1774" s="1">
        <v>44338</v>
      </c>
      <c r="H1774" t="str">
        <f t="shared" si="31"/>
        <v/>
      </c>
      <c r="I1774" s="2" t="str">
        <f>IF(OR(AND(G1774&gt;=$D$19,G1774&lt;=$E$19),AND(G1774&gt;=$F$19,G1774&lt;=$G$19),AND(G1774&gt;=$H$19,G1774&lt;=$I$19),AND(G1774&gt;=$J$19,G1774&lt;=$K$19),AND(G1774&gt;=$L$19,G1774&lt;=$M$19),AND(G1774&gt;=$N$19,G1774&lt;=$O$19),AND(G1774&gt;=$P$19,G1774&lt;=$Q$19),AND(G1774&gt;=$R$19,G1774&lt;=$S$19),AND(G1774&gt;=$T$19,G1774&lt;=$U$19)),IF(COUNTIF(I1410:I1773,"Plein traitement")=90,"Demi-traitement","Plein traitement"),IF(OR(AND(G1774&gt;=$D$8,G1774&lt;=$E$8),AND(G1774&gt;=$F$8,G1774&lt;=$G$8),AND(G1774&gt;=$H$8,G1774&lt;=$I$8),AND(G1774&gt;=$J$8,G1774&lt;=$K$8),AND(G1774&gt;=$L$8,G1774&lt;=$M$8),AND(G1774&gt;=$N$8,G1774&lt;=$O$8),AND(G1774&gt;=$P$8,G1774&lt;=$Q$8),AND(G1774&gt;=$R$8,G1774&lt;=$S$8),AND(G1774&gt;=$T$8,G1774&lt;=$U$8)),IF(COUNTIF($H$537:H1774,"CMO")&gt;90,"Demi-traitement","Plein traitement"),""))</f>
        <v/>
      </c>
    </row>
    <row r="1775" spans="7:9" x14ac:dyDescent="0.25">
      <c r="G1775" s="1">
        <v>44339</v>
      </c>
      <c r="H1775" t="str">
        <f t="shared" si="31"/>
        <v/>
      </c>
      <c r="I1775" s="2" t="str">
        <f>IF(OR(AND(G1775&gt;=$D$19,G1775&lt;=$E$19),AND(G1775&gt;=$F$19,G1775&lt;=$G$19),AND(G1775&gt;=$H$19,G1775&lt;=$I$19),AND(G1775&gt;=$J$19,G1775&lt;=$K$19),AND(G1775&gt;=$L$19,G1775&lt;=$M$19),AND(G1775&gt;=$N$19,G1775&lt;=$O$19),AND(G1775&gt;=$P$19,G1775&lt;=$Q$19),AND(G1775&gt;=$R$19,G1775&lt;=$S$19),AND(G1775&gt;=$T$19,G1775&lt;=$U$19)),IF(COUNTIF(I1411:I1774,"Plein traitement")=90,"Demi-traitement","Plein traitement"),IF(OR(AND(G1775&gt;=$D$8,G1775&lt;=$E$8),AND(G1775&gt;=$F$8,G1775&lt;=$G$8),AND(G1775&gt;=$H$8,G1775&lt;=$I$8),AND(G1775&gt;=$J$8,G1775&lt;=$K$8),AND(G1775&gt;=$L$8,G1775&lt;=$M$8),AND(G1775&gt;=$N$8,G1775&lt;=$O$8),AND(G1775&gt;=$P$8,G1775&lt;=$Q$8),AND(G1775&gt;=$R$8,G1775&lt;=$S$8),AND(G1775&gt;=$T$8,G1775&lt;=$U$8)),IF(COUNTIF($H$537:H1775,"CMO")&gt;90,"Demi-traitement","Plein traitement"),""))</f>
        <v/>
      </c>
    </row>
    <row r="1776" spans="7:9" x14ac:dyDescent="0.25">
      <c r="G1776" s="1">
        <v>44340</v>
      </c>
      <c r="H1776" t="str">
        <f t="shared" si="31"/>
        <v/>
      </c>
      <c r="I1776" s="2" t="str">
        <f>IF(OR(AND(G1776&gt;=$D$19,G1776&lt;=$E$19),AND(G1776&gt;=$F$19,G1776&lt;=$G$19),AND(G1776&gt;=$H$19,G1776&lt;=$I$19),AND(G1776&gt;=$J$19,G1776&lt;=$K$19),AND(G1776&gt;=$L$19,G1776&lt;=$M$19),AND(G1776&gt;=$N$19,G1776&lt;=$O$19),AND(G1776&gt;=$P$19,G1776&lt;=$Q$19),AND(G1776&gt;=$R$19,G1776&lt;=$S$19),AND(G1776&gt;=$T$19,G1776&lt;=$U$19)),IF(COUNTIF(I1412:I1775,"Plein traitement")=90,"Demi-traitement","Plein traitement"),IF(OR(AND(G1776&gt;=$D$8,G1776&lt;=$E$8),AND(G1776&gt;=$F$8,G1776&lt;=$G$8),AND(G1776&gt;=$H$8,G1776&lt;=$I$8),AND(G1776&gt;=$J$8,G1776&lt;=$K$8),AND(G1776&gt;=$L$8,G1776&lt;=$M$8),AND(G1776&gt;=$N$8,G1776&lt;=$O$8),AND(G1776&gt;=$P$8,G1776&lt;=$Q$8),AND(G1776&gt;=$R$8,G1776&lt;=$S$8),AND(G1776&gt;=$T$8,G1776&lt;=$U$8)),IF(COUNTIF($H$537:H1776,"CMO")&gt;90,"Demi-traitement","Plein traitement"),""))</f>
        <v/>
      </c>
    </row>
    <row r="1777" spans="7:9" x14ac:dyDescent="0.25">
      <c r="G1777" s="1">
        <v>44341</v>
      </c>
      <c r="H1777" t="str">
        <f t="shared" si="31"/>
        <v/>
      </c>
      <c r="I1777" s="2" t="str">
        <f>IF(OR(AND(G1777&gt;=$D$19,G1777&lt;=$E$19),AND(G1777&gt;=$F$19,G1777&lt;=$G$19),AND(G1777&gt;=$H$19,G1777&lt;=$I$19),AND(G1777&gt;=$J$19,G1777&lt;=$K$19),AND(G1777&gt;=$L$19,G1777&lt;=$M$19),AND(G1777&gt;=$N$19,G1777&lt;=$O$19),AND(G1777&gt;=$P$19,G1777&lt;=$Q$19),AND(G1777&gt;=$R$19,G1777&lt;=$S$19),AND(G1777&gt;=$T$19,G1777&lt;=$U$19)),IF(COUNTIF(I1413:I1776,"Plein traitement")=90,"Demi-traitement","Plein traitement"),IF(OR(AND(G1777&gt;=$D$8,G1777&lt;=$E$8),AND(G1777&gt;=$F$8,G1777&lt;=$G$8),AND(G1777&gt;=$H$8,G1777&lt;=$I$8),AND(G1777&gt;=$J$8,G1777&lt;=$K$8),AND(G1777&gt;=$L$8,G1777&lt;=$M$8),AND(G1777&gt;=$N$8,G1777&lt;=$O$8),AND(G1777&gt;=$P$8,G1777&lt;=$Q$8),AND(G1777&gt;=$R$8,G1777&lt;=$S$8),AND(G1777&gt;=$T$8,G1777&lt;=$U$8)),IF(COUNTIF($H$537:H1777,"CMO")&gt;90,"Demi-traitement","Plein traitement"),""))</f>
        <v/>
      </c>
    </row>
    <row r="1778" spans="7:9" x14ac:dyDescent="0.25">
      <c r="G1778" s="1">
        <v>44342</v>
      </c>
      <c r="H1778" t="str">
        <f t="shared" si="31"/>
        <v/>
      </c>
      <c r="I1778" s="2" t="str">
        <f>IF(OR(AND(G1778&gt;=$D$19,G1778&lt;=$E$19),AND(G1778&gt;=$F$19,G1778&lt;=$G$19),AND(G1778&gt;=$H$19,G1778&lt;=$I$19),AND(G1778&gt;=$J$19,G1778&lt;=$K$19),AND(G1778&gt;=$L$19,G1778&lt;=$M$19),AND(G1778&gt;=$N$19,G1778&lt;=$O$19),AND(G1778&gt;=$P$19,G1778&lt;=$Q$19),AND(G1778&gt;=$R$19,G1778&lt;=$S$19),AND(G1778&gt;=$T$19,G1778&lt;=$U$19)),IF(COUNTIF(I1414:I1777,"Plein traitement")=90,"Demi-traitement","Plein traitement"),IF(OR(AND(G1778&gt;=$D$8,G1778&lt;=$E$8),AND(G1778&gt;=$F$8,G1778&lt;=$G$8),AND(G1778&gt;=$H$8,G1778&lt;=$I$8),AND(G1778&gt;=$J$8,G1778&lt;=$K$8),AND(G1778&gt;=$L$8,G1778&lt;=$M$8),AND(G1778&gt;=$N$8,G1778&lt;=$O$8),AND(G1778&gt;=$P$8,G1778&lt;=$Q$8),AND(G1778&gt;=$R$8,G1778&lt;=$S$8),AND(G1778&gt;=$T$8,G1778&lt;=$U$8)),IF(COUNTIF($H$537:H1778,"CMO")&gt;90,"Demi-traitement","Plein traitement"),""))</f>
        <v/>
      </c>
    </row>
    <row r="1779" spans="7:9" x14ac:dyDescent="0.25">
      <c r="G1779" s="1">
        <v>44343</v>
      </c>
      <c r="H1779" t="str">
        <f t="shared" si="31"/>
        <v/>
      </c>
      <c r="I1779" s="2" t="str">
        <f>IF(OR(AND(G1779&gt;=$D$19,G1779&lt;=$E$19),AND(G1779&gt;=$F$19,G1779&lt;=$G$19),AND(G1779&gt;=$H$19,G1779&lt;=$I$19),AND(G1779&gt;=$J$19,G1779&lt;=$K$19),AND(G1779&gt;=$L$19,G1779&lt;=$M$19),AND(G1779&gt;=$N$19,G1779&lt;=$O$19),AND(G1779&gt;=$P$19,G1779&lt;=$Q$19),AND(G1779&gt;=$R$19,G1779&lt;=$S$19),AND(G1779&gt;=$T$19,G1779&lt;=$U$19)),IF(COUNTIF(I1415:I1778,"Plein traitement")=90,"Demi-traitement","Plein traitement"),IF(OR(AND(G1779&gt;=$D$8,G1779&lt;=$E$8),AND(G1779&gt;=$F$8,G1779&lt;=$G$8),AND(G1779&gt;=$H$8,G1779&lt;=$I$8),AND(G1779&gt;=$J$8,G1779&lt;=$K$8),AND(G1779&gt;=$L$8,G1779&lt;=$M$8),AND(G1779&gt;=$N$8,G1779&lt;=$O$8),AND(G1779&gt;=$P$8,G1779&lt;=$Q$8),AND(G1779&gt;=$R$8,G1779&lt;=$S$8),AND(G1779&gt;=$T$8,G1779&lt;=$U$8)),IF(COUNTIF($H$537:H1779,"CMO")&gt;90,"Demi-traitement","Plein traitement"),""))</f>
        <v/>
      </c>
    </row>
    <row r="1780" spans="7:9" x14ac:dyDescent="0.25">
      <c r="G1780" s="1">
        <v>44344</v>
      </c>
      <c r="H1780" t="str">
        <f t="shared" si="31"/>
        <v/>
      </c>
      <c r="I1780" s="2" t="str">
        <f>IF(OR(AND(G1780&gt;=$D$19,G1780&lt;=$E$19),AND(G1780&gt;=$F$19,G1780&lt;=$G$19),AND(G1780&gt;=$H$19,G1780&lt;=$I$19),AND(G1780&gt;=$J$19,G1780&lt;=$K$19),AND(G1780&gt;=$L$19,G1780&lt;=$M$19),AND(G1780&gt;=$N$19,G1780&lt;=$O$19),AND(G1780&gt;=$P$19,G1780&lt;=$Q$19),AND(G1780&gt;=$R$19,G1780&lt;=$S$19),AND(G1780&gt;=$T$19,G1780&lt;=$U$19)),IF(COUNTIF(I1416:I1779,"Plein traitement")=90,"Demi-traitement","Plein traitement"),IF(OR(AND(G1780&gt;=$D$8,G1780&lt;=$E$8),AND(G1780&gt;=$F$8,G1780&lt;=$G$8),AND(G1780&gt;=$H$8,G1780&lt;=$I$8),AND(G1780&gt;=$J$8,G1780&lt;=$K$8),AND(G1780&gt;=$L$8,G1780&lt;=$M$8),AND(G1780&gt;=$N$8,G1780&lt;=$O$8),AND(G1780&gt;=$P$8,G1780&lt;=$Q$8),AND(G1780&gt;=$R$8,G1780&lt;=$S$8),AND(G1780&gt;=$T$8,G1780&lt;=$U$8)),IF(COUNTIF($H$537:H1780,"CMO")&gt;90,"Demi-traitement","Plein traitement"),""))</f>
        <v/>
      </c>
    </row>
    <row r="1781" spans="7:9" x14ac:dyDescent="0.25">
      <c r="G1781" s="1">
        <v>44345</v>
      </c>
      <c r="H1781" t="str">
        <f t="shared" ref="H1781:H1844" si="32">IF(OR(AND(G1781&gt;=$D$8,G1781&lt;=$E$8),AND(G1781&gt;=$F$8,G1781&lt;=$G$8),AND(G1781&gt;=$H$8,G1781&lt;=$I$8),AND(G1781&gt;=$J$8,G1781&lt;=$K$8),AND(G1781&gt;=$L$8,G1781&lt;=$M$8),AND(G1781&gt;=$N$8,G1781&lt;=$O$8),AND(G1781&gt;=$P$8,G1781&lt;=$Q$8),AND(G1781&gt;=$R$8,G1781&lt;=$S$8),AND(G1781&gt;=$T$8,G1781&lt;=$U$8)),"CMO","")</f>
        <v/>
      </c>
      <c r="I1781" s="2" t="str">
        <f>IF(OR(AND(G1781&gt;=$D$19,G1781&lt;=$E$19),AND(G1781&gt;=$F$19,G1781&lt;=$G$19),AND(G1781&gt;=$H$19,G1781&lt;=$I$19),AND(G1781&gt;=$J$19,G1781&lt;=$K$19),AND(G1781&gt;=$L$19,G1781&lt;=$M$19),AND(G1781&gt;=$N$19,G1781&lt;=$O$19),AND(G1781&gt;=$P$19,G1781&lt;=$Q$19),AND(G1781&gt;=$R$19,G1781&lt;=$S$19),AND(G1781&gt;=$T$19,G1781&lt;=$U$19)),IF(COUNTIF(I1417:I1780,"Plein traitement")=90,"Demi-traitement","Plein traitement"),IF(OR(AND(G1781&gt;=$D$8,G1781&lt;=$E$8),AND(G1781&gt;=$F$8,G1781&lt;=$G$8),AND(G1781&gt;=$H$8,G1781&lt;=$I$8),AND(G1781&gt;=$J$8,G1781&lt;=$K$8),AND(G1781&gt;=$L$8,G1781&lt;=$M$8),AND(G1781&gt;=$N$8,G1781&lt;=$O$8),AND(G1781&gt;=$P$8,G1781&lt;=$Q$8),AND(G1781&gt;=$R$8,G1781&lt;=$S$8),AND(G1781&gt;=$T$8,G1781&lt;=$U$8)),IF(COUNTIF($H$537:H1781,"CMO")&gt;90,"Demi-traitement","Plein traitement"),""))</f>
        <v/>
      </c>
    </row>
    <row r="1782" spans="7:9" x14ac:dyDescent="0.25">
      <c r="G1782" s="1">
        <v>44346</v>
      </c>
      <c r="H1782" t="str">
        <f t="shared" si="32"/>
        <v/>
      </c>
      <c r="I1782" s="2" t="str">
        <f>IF(OR(AND(G1782&gt;=$D$19,G1782&lt;=$E$19),AND(G1782&gt;=$F$19,G1782&lt;=$G$19),AND(G1782&gt;=$H$19,G1782&lt;=$I$19),AND(G1782&gt;=$J$19,G1782&lt;=$K$19),AND(G1782&gt;=$L$19,G1782&lt;=$M$19),AND(G1782&gt;=$N$19,G1782&lt;=$O$19),AND(G1782&gt;=$P$19,G1782&lt;=$Q$19),AND(G1782&gt;=$R$19,G1782&lt;=$S$19),AND(G1782&gt;=$T$19,G1782&lt;=$U$19)),IF(COUNTIF(I1418:I1781,"Plein traitement")=90,"Demi-traitement","Plein traitement"),IF(OR(AND(G1782&gt;=$D$8,G1782&lt;=$E$8),AND(G1782&gt;=$F$8,G1782&lt;=$G$8),AND(G1782&gt;=$H$8,G1782&lt;=$I$8),AND(G1782&gt;=$J$8,G1782&lt;=$K$8),AND(G1782&gt;=$L$8,G1782&lt;=$M$8),AND(G1782&gt;=$N$8,G1782&lt;=$O$8),AND(G1782&gt;=$P$8,G1782&lt;=$Q$8),AND(G1782&gt;=$R$8,G1782&lt;=$S$8),AND(G1782&gt;=$T$8,G1782&lt;=$U$8)),IF(COUNTIF($H$537:H1782,"CMO")&gt;90,"Demi-traitement","Plein traitement"),""))</f>
        <v/>
      </c>
    </row>
    <row r="1783" spans="7:9" x14ac:dyDescent="0.25">
      <c r="G1783" s="1">
        <v>44347</v>
      </c>
      <c r="H1783" t="str">
        <f t="shared" si="32"/>
        <v/>
      </c>
      <c r="I1783" s="2" t="str">
        <f>IF(OR(AND(G1783&gt;=$D$19,G1783&lt;=$E$19),AND(G1783&gt;=$F$19,G1783&lt;=$G$19),AND(G1783&gt;=$H$19,G1783&lt;=$I$19),AND(G1783&gt;=$J$19,G1783&lt;=$K$19),AND(G1783&gt;=$L$19,G1783&lt;=$M$19),AND(G1783&gt;=$N$19,G1783&lt;=$O$19),AND(G1783&gt;=$P$19,G1783&lt;=$Q$19),AND(G1783&gt;=$R$19,G1783&lt;=$S$19),AND(G1783&gt;=$T$19,G1783&lt;=$U$19)),IF(COUNTIF(I1419:I1782,"Plein traitement")=90,"Demi-traitement","Plein traitement"),IF(OR(AND(G1783&gt;=$D$8,G1783&lt;=$E$8),AND(G1783&gt;=$F$8,G1783&lt;=$G$8),AND(G1783&gt;=$H$8,G1783&lt;=$I$8),AND(G1783&gt;=$J$8,G1783&lt;=$K$8),AND(G1783&gt;=$L$8,G1783&lt;=$M$8),AND(G1783&gt;=$N$8,G1783&lt;=$O$8),AND(G1783&gt;=$P$8,G1783&lt;=$Q$8),AND(G1783&gt;=$R$8,G1783&lt;=$S$8),AND(G1783&gt;=$T$8,G1783&lt;=$U$8)),IF(COUNTIF($H$537:H1783,"CMO")&gt;90,"Demi-traitement","Plein traitement"),""))</f>
        <v/>
      </c>
    </row>
    <row r="1784" spans="7:9" x14ac:dyDescent="0.25">
      <c r="G1784" s="1">
        <v>44348</v>
      </c>
      <c r="H1784" t="str">
        <f t="shared" si="32"/>
        <v/>
      </c>
      <c r="I1784" s="2" t="str">
        <f>IF(OR(AND(G1784&gt;=$D$19,G1784&lt;=$E$19),AND(G1784&gt;=$F$19,G1784&lt;=$G$19),AND(G1784&gt;=$H$19,G1784&lt;=$I$19),AND(G1784&gt;=$J$19,G1784&lt;=$K$19),AND(G1784&gt;=$L$19,G1784&lt;=$M$19),AND(G1784&gt;=$N$19,G1784&lt;=$O$19),AND(G1784&gt;=$P$19,G1784&lt;=$Q$19),AND(G1784&gt;=$R$19,G1784&lt;=$S$19),AND(G1784&gt;=$T$19,G1784&lt;=$U$19)),IF(COUNTIF(I1420:I1783,"Plein traitement")=90,"Demi-traitement","Plein traitement"),IF(OR(AND(G1784&gt;=$D$8,G1784&lt;=$E$8),AND(G1784&gt;=$F$8,G1784&lt;=$G$8),AND(G1784&gt;=$H$8,G1784&lt;=$I$8),AND(G1784&gt;=$J$8,G1784&lt;=$K$8),AND(G1784&gt;=$L$8,G1784&lt;=$M$8),AND(G1784&gt;=$N$8,G1784&lt;=$O$8),AND(G1784&gt;=$P$8,G1784&lt;=$Q$8),AND(G1784&gt;=$R$8,G1784&lt;=$S$8),AND(G1784&gt;=$T$8,G1784&lt;=$U$8)),IF(COUNTIF($H$537:H1784,"CMO")&gt;90,"Demi-traitement","Plein traitement"),""))</f>
        <v/>
      </c>
    </row>
    <row r="1785" spans="7:9" x14ac:dyDescent="0.25">
      <c r="G1785" s="1">
        <v>44349</v>
      </c>
      <c r="H1785" t="str">
        <f t="shared" si="32"/>
        <v/>
      </c>
      <c r="I1785" s="2" t="str">
        <f>IF(OR(AND(G1785&gt;=$D$19,G1785&lt;=$E$19),AND(G1785&gt;=$F$19,G1785&lt;=$G$19),AND(G1785&gt;=$H$19,G1785&lt;=$I$19),AND(G1785&gt;=$J$19,G1785&lt;=$K$19),AND(G1785&gt;=$L$19,G1785&lt;=$M$19),AND(G1785&gt;=$N$19,G1785&lt;=$O$19),AND(G1785&gt;=$P$19,G1785&lt;=$Q$19),AND(G1785&gt;=$R$19,G1785&lt;=$S$19),AND(G1785&gt;=$T$19,G1785&lt;=$U$19)),IF(COUNTIF(I1421:I1784,"Plein traitement")=90,"Demi-traitement","Plein traitement"),IF(OR(AND(G1785&gt;=$D$8,G1785&lt;=$E$8),AND(G1785&gt;=$F$8,G1785&lt;=$G$8),AND(G1785&gt;=$H$8,G1785&lt;=$I$8),AND(G1785&gt;=$J$8,G1785&lt;=$K$8),AND(G1785&gt;=$L$8,G1785&lt;=$M$8),AND(G1785&gt;=$N$8,G1785&lt;=$O$8),AND(G1785&gt;=$P$8,G1785&lt;=$Q$8),AND(G1785&gt;=$R$8,G1785&lt;=$S$8),AND(G1785&gt;=$T$8,G1785&lt;=$U$8)),IF(COUNTIF($H$537:H1785,"CMO")&gt;90,"Demi-traitement","Plein traitement"),""))</f>
        <v/>
      </c>
    </row>
    <row r="1786" spans="7:9" x14ac:dyDescent="0.25">
      <c r="G1786" s="1">
        <v>44350</v>
      </c>
      <c r="H1786" t="str">
        <f t="shared" si="32"/>
        <v/>
      </c>
      <c r="I1786" s="2" t="str">
        <f>IF(OR(AND(G1786&gt;=$D$19,G1786&lt;=$E$19),AND(G1786&gt;=$F$19,G1786&lt;=$G$19),AND(G1786&gt;=$H$19,G1786&lt;=$I$19),AND(G1786&gt;=$J$19,G1786&lt;=$K$19),AND(G1786&gt;=$L$19,G1786&lt;=$M$19),AND(G1786&gt;=$N$19,G1786&lt;=$O$19),AND(G1786&gt;=$P$19,G1786&lt;=$Q$19),AND(G1786&gt;=$R$19,G1786&lt;=$S$19),AND(G1786&gt;=$T$19,G1786&lt;=$U$19)),IF(COUNTIF(I1422:I1785,"Plein traitement")=90,"Demi-traitement","Plein traitement"),IF(OR(AND(G1786&gt;=$D$8,G1786&lt;=$E$8),AND(G1786&gt;=$F$8,G1786&lt;=$G$8),AND(G1786&gt;=$H$8,G1786&lt;=$I$8),AND(G1786&gt;=$J$8,G1786&lt;=$K$8),AND(G1786&gt;=$L$8,G1786&lt;=$M$8),AND(G1786&gt;=$N$8,G1786&lt;=$O$8),AND(G1786&gt;=$P$8,G1786&lt;=$Q$8),AND(G1786&gt;=$R$8,G1786&lt;=$S$8),AND(G1786&gt;=$T$8,G1786&lt;=$U$8)),IF(COUNTIF($H$537:H1786,"CMO")&gt;90,"Demi-traitement","Plein traitement"),""))</f>
        <v/>
      </c>
    </row>
    <row r="1787" spans="7:9" x14ac:dyDescent="0.25">
      <c r="G1787" s="1">
        <v>44351</v>
      </c>
      <c r="H1787" t="str">
        <f t="shared" si="32"/>
        <v/>
      </c>
      <c r="I1787" s="2" t="str">
        <f>IF(OR(AND(G1787&gt;=$D$19,G1787&lt;=$E$19),AND(G1787&gt;=$F$19,G1787&lt;=$G$19),AND(G1787&gt;=$H$19,G1787&lt;=$I$19),AND(G1787&gt;=$J$19,G1787&lt;=$K$19),AND(G1787&gt;=$L$19,G1787&lt;=$M$19),AND(G1787&gt;=$N$19,G1787&lt;=$O$19),AND(G1787&gt;=$P$19,G1787&lt;=$Q$19),AND(G1787&gt;=$R$19,G1787&lt;=$S$19),AND(G1787&gt;=$T$19,G1787&lt;=$U$19)),IF(COUNTIF(I1423:I1786,"Plein traitement")=90,"Demi-traitement","Plein traitement"),IF(OR(AND(G1787&gt;=$D$8,G1787&lt;=$E$8),AND(G1787&gt;=$F$8,G1787&lt;=$G$8),AND(G1787&gt;=$H$8,G1787&lt;=$I$8),AND(G1787&gt;=$J$8,G1787&lt;=$K$8),AND(G1787&gt;=$L$8,G1787&lt;=$M$8),AND(G1787&gt;=$N$8,G1787&lt;=$O$8),AND(G1787&gt;=$P$8,G1787&lt;=$Q$8),AND(G1787&gt;=$R$8,G1787&lt;=$S$8),AND(G1787&gt;=$T$8,G1787&lt;=$U$8)),IF(COUNTIF($H$537:H1787,"CMO")&gt;90,"Demi-traitement","Plein traitement"),""))</f>
        <v/>
      </c>
    </row>
    <row r="1788" spans="7:9" x14ac:dyDescent="0.25">
      <c r="G1788" s="1">
        <v>44352</v>
      </c>
      <c r="H1788" t="str">
        <f t="shared" si="32"/>
        <v/>
      </c>
      <c r="I1788" s="2" t="str">
        <f>IF(OR(AND(G1788&gt;=$D$19,G1788&lt;=$E$19),AND(G1788&gt;=$F$19,G1788&lt;=$G$19),AND(G1788&gt;=$H$19,G1788&lt;=$I$19),AND(G1788&gt;=$J$19,G1788&lt;=$K$19),AND(G1788&gt;=$L$19,G1788&lt;=$M$19),AND(G1788&gt;=$N$19,G1788&lt;=$O$19),AND(G1788&gt;=$P$19,G1788&lt;=$Q$19),AND(G1788&gt;=$R$19,G1788&lt;=$S$19),AND(G1788&gt;=$T$19,G1788&lt;=$U$19)),IF(COUNTIF(I1424:I1787,"Plein traitement")=90,"Demi-traitement","Plein traitement"),IF(OR(AND(G1788&gt;=$D$8,G1788&lt;=$E$8),AND(G1788&gt;=$F$8,G1788&lt;=$G$8),AND(G1788&gt;=$H$8,G1788&lt;=$I$8),AND(G1788&gt;=$J$8,G1788&lt;=$K$8),AND(G1788&gt;=$L$8,G1788&lt;=$M$8),AND(G1788&gt;=$N$8,G1788&lt;=$O$8),AND(G1788&gt;=$P$8,G1788&lt;=$Q$8),AND(G1788&gt;=$R$8,G1788&lt;=$S$8),AND(G1788&gt;=$T$8,G1788&lt;=$U$8)),IF(COUNTIF($H$537:H1788,"CMO")&gt;90,"Demi-traitement","Plein traitement"),""))</f>
        <v/>
      </c>
    </row>
    <row r="1789" spans="7:9" x14ac:dyDescent="0.25">
      <c r="G1789" s="1">
        <v>44353</v>
      </c>
      <c r="H1789" t="str">
        <f t="shared" si="32"/>
        <v/>
      </c>
      <c r="I1789" s="2" t="str">
        <f>IF(OR(AND(G1789&gt;=$D$19,G1789&lt;=$E$19),AND(G1789&gt;=$F$19,G1789&lt;=$G$19),AND(G1789&gt;=$H$19,G1789&lt;=$I$19),AND(G1789&gt;=$J$19,G1789&lt;=$K$19),AND(G1789&gt;=$L$19,G1789&lt;=$M$19),AND(G1789&gt;=$N$19,G1789&lt;=$O$19),AND(G1789&gt;=$P$19,G1789&lt;=$Q$19),AND(G1789&gt;=$R$19,G1789&lt;=$S$19),AND(G1789&gt;=$T$19,G1789&lt;=$U$19)),IF(COUNTIF(I1425:I1788,"Plein traitement")=90,"Demi-traitement","Plein traitement"),IF(OR(AND(G1789&gt;=$D$8,G1789&lt;=$E$8),AND(G1789&gt;=$F$8,G1789&lt;=$G$8),AND(G1789&gt;=$H$8,G1789&lt;=$I$8),AND(G1789&gt;=$J$8,G1789&lt;=$K$8),AND(G1789&gt;=$L$8,G1789&lt;=$M$8),AND(G1789&gt;=$N$8,G1789&lt;=$O$8),AND(G1789&gt;=$P$8,G1789&lt;=$Q$8),AND(G1789&gt;=$R$8,G1789&lt;=$S$8),AND(G1789&gt;=$T$8,G1789&lt;=$U$8)),IF(COUNTIF($H$537:H1789,"CMO")&gt;90,"Demi-traitement","Plein traitement"),""))</f>
        <v/>
      </c>
    </row>
    <row r="1790" spans="7:9" x14ac:dyDescent="0.25">
      <c r="G1790" s="1">
        <v>44354</v>
      </c>
      <c r="H1790" t="str">
        <f t="shared" si="32"/>
        <v/>
      </c>
      <c r="I1790" s="2" t="str">
        <f>IF(OR(AND(G1790&gt;=$D$19,G1790&lt;=$E$19),AND(G1790&gt;=$F$19,G1790&lt;=$G$19),AND(G1790&gt;=$H$19,G1790&lt;=$I$19),AND(G1790&gt;=$J$19,G1790&lt;=$K$19),AND(G1790&gt;=$L$19,G1790&lt;=$M$19),AND(G1790&gt;=$N$19,G1790&lt;=$O$19),AND(G1790&gt;=$P$19,G1790&lt;=$Q$19),AND(G1790&gt;=$R$19,G1790&lt;=$S$19),AND(G1790&gt;=$T$19,G1790&lt;=$U$19)),IF(COUNTIF(I1426:I1789,"Plein traitement")=90,"Demi-traitement","Plein traitement"),IF(OR(AND(G1790&gt;=$D$8,G1790&lt;=$E$8),AND(G1790&gt;=$F$8,G1790&lt;=$G$8),AND(G1790&gt;=$H$8,G1790&lt;=$I$8),AND(G1790&gt;=$J$8,G1790&lt;=$K$8),AND(G1790&gt;=$L$8,G1790&lt;=$M$8),AND(G1790&gt;=$N$8,G1790&lt;=$O$8),AND(G1790&gt;=$P$8,G1790&lt;=$Q$8),AND(G1790&gt;=$R$8,G1790&lt;=$S$8),AND(G1790&gt;=$T$8,G1790&lt;=$U$8)),IF(COUNTIF($H$537:H1790,"CMO")&gt;90,"Demi-traitement","Plein traitement"),""))</f>
        <v/>
      </c>
    </row>
    <row r="1791" spans="7:9" x14ac:dyDescent="0.25">
      <c r="G1791" s="1">
        <v>44355</v>
      </c>
      <c r="H1791" t="str">
        <f t="shared" si="32"/>
        <v/>
      </c>
      <c r="I1791" s="2" t="str">
        <f>IF(OR(AND(G1791&gt;=$D$19,G1791&lt;=$E$19),AND(G1791&gt;=$F$19,G1791&lt;=$G$19),AND(G1791&gt;=$H$19,G1791&lt;=$I$19),AND(G1791&gt;=$J$19,G1791&lt;=$K$19),AND(G1791&gt;=$L$19,G1791&lt;=$M$19),AND(G1791&gt;=$N$19,G1791&lt;=$O$19),AND(G1791&gt;=$P$19,G1791&lt;=$Q$19),AND(G1791&gt;=$R$19,G1791&lt;=$S$19),AND(G1791&gt;=$T$19,G1791&lt;=$U$19)),IF(COUNTIF(I1427:I1790,"Plein traitement")=90,"Demi-traitement","Plein traitement"),IF(OR(AND(G1791&gt;=$D$8,G1791&lt;=$E$8),AND(G1791&gt;=$F$8,G1791&lt;=$G$8),AND(G1791&gt;=$H$8,G1791&lt;=$I$8),AND(G1791&gt;=$J$8,G1791&lt;=$K$8),AND(G1791&gt;=$L$8,G1791&lt;=$M$8),AND(G1791&gt;=$N$8,G1791&lt;=$O$8),AND(G1791&gt;=$P$8,G1791&lt;=$Q$8),AND(G1791&gt;=$R$8,G1791&lt;=$S$8),AND(G1791&gt;=$T$8,G1791&lt;=$U$8)),IF(COUNTIF($H$537:H1791,"CMO")&gt;90,"Demi-traitement","Plein traitement"),""))</f>
        <v/>
      </c>
    </row>
    <row r="1792" spans="7:9" x14ac:dyDescent="0.25">
      <c r="G1792" s="1">
        <v>44356</v>
      </c>
      <c r="H1792" t="str">
        <f t="shared" si="32"/>
        <v/>
      </c>
      <c r="I1792" s="2" t="str">
        <f>IF(OR(AND(G1792&gt;=$D$19,G1792&lt;=$E$19),AND(G1792&gt;=$F$19,G1792&lt;=$G$19),AND(G1792&gt;=$H$19,G1792&lt;=$I$19),AND(G1792&gt;=$J$19,G1792&lt;=$K$19),AND(G1792&gt;=$L$19,G1792&lt;=$M$19),AND(G1792&gt;=$N$19,G1792&lt;=$O$19),AND(G1792&gt;=$P$19,G1792&lt;=$Q$19),AND(G1792&gt;=$R$19,G1792&lt;=$S$19),AND(G1792&gt;=$T$19,G1792&lt;=$U$19)),IF(COUNTIF(I1428:I1791,"Plein traitement")=90,"Demi-traitement","Plein traitement"),IF(OR(AND(G1792&gt;=$D$8,G1792&lt;=$E$8),AND(G1792&gt;=$F$8,G1792&lt;=$G$8),AND(G1792&gt;=$H$8,G1792&lt;=$I$8),AND(G1792&gt;=$J$8,G1792&lt;=$K$8),AND(G1792&gt;=$L$8,G1792&lt;=$M$8),AND(G1792&gt;=$N$8,G1792&lt;=$O$8),AND(G1792&gt;=$P$8,G1792&lt;=$Q$8),AND(G1792&gt;=$R$8,G1792&lt;=$S$8),AND(G1792&gt;=$T$8,G1792&lt;=$U$8)),IF(COUNTIF($H$537:H1792,"CMO")&gt;90,"Demi-traitement","Plein traitement"),""))</f>
        <v/>
      </c>
    </row>
    <row r="1793" spans="7:9" x14ac:dyDescent="0.25">
      <c r="G1793" s="1">
        <v>44357</v>
      </c>
      <c r="H1793" t="str">
        <f t="shared" si="32"/>
        <v/>
      </c>
      <c r="I1793" s="2" t="str">
        <f>IF(OR(AND(G1793&gt;=$D$19,G1793&lt;=$E$19),AND(G1793&gt;=$F$19,G1793&lt;=$G$19),AND(G1793&gt;=$H$19,G1793&lt;=$I$19),AND(G1793&gt;=$J$19,G1793&lt;=$K$19),AND(G1793&gt;=$L$19,G1793&lt;=$M$19),AND(G1793&gt;=$N$19,G1793&lt;=$O$19),AND(G1793&gt;=$P$19,G1793&lt;=$Q$19),AND(G1793&gt;=$R$19,G1793&lt;=$S$19),AND(G1793&gt;=$T$19,G1793&lt;=$U$19)),IF(COUNTIF(I1429:I1792,"Plein traitement")=90,"Demi-traitement","Plein traitement"),IF(OR(AND(G1793&gt;=$D$8,G1793&lt;=$E$8),AND(G1793&gt;=$F$8,G1793&lt;=$G$8),AND(G1793&gt;=$H$8,G1793&lt;=$I$8),AND(G1793&gt;=$J$8,G1793&lt;=$K$8),AND(G1793&gt;=$L$8,G1793&lt;=$M$8),AND(G1793&gt;=$N$8,G1793&lt;=$O$8),AND(G1793&gt;=$P$8,G1793&lt;=$Q$8),AND(G1793&gt;=$R$8,G1793&lt;=$S$8),AND(G1793&gt;=$T$8,G1793&lt;=$U$8)),IF(COUNTIF($H$537:H1793,"CMO")&gt;90,"Demi-traitement","Plein traitement"),""))</f>
        <v/>
      </c>
    </row>
    <row r="1794" spans="7:9" x14ac:dyDescent="0.25">
      <c r="G1794" s="1">
        <v>44358</v>
      </c>
      <c r="H1794" t="str">
        <f t="shared" si="32"/>
        <v/>
      </c>
      <c r="I1794" s="2" t="str">
        <f>IF(OR(AND(G1794&gt;=$D$19,G1794&lt;=$E$19),AND(G1794&gt;=$F$19,G1794&lt;=$G$19),AND(G1794&gt;=$H$19,G1794&lt;=$I$19),AND(G1794&gt;=$J$19,G1794&lt;=$K$19),AND(G1794&gt;=$L$19,G1794&lt;=$M$19),AND(G1794&gt;=$N$19,G1794&lt;=$O$19),AND(G1794&gt;=$P$19,G1794&lt;=$Q$19),AND(G1794&gt;=$R$19,G1794&lt;=$S$19),AND(G1794&gt;=$T$19,G1794&lt;=$U$19)),IF(COUNTIF(I1430:I1793,"Plein traitement")=90,"Demi-traitement","Plein traitement"),IF(OR(AND(G1794&gt;=$D$8,G1794&lt;=$E$8),AND(G1794&gt;=$F$8,G1794&lt;=$G$8),AND(G1794&gt;=$H$8,G1794&lt;=$I$8),AND(G1794&gt;=$J$8,G1794&lt;=$K$8),AND(G1794&gt;=$L$8,G1794&lt;=$M$8),AND(G1794&gt;=$N$8,G1794&lt;=$O$8),AND(G1794&gt;=$P$8,G1794&lt;=$Q$8),AND(G1794&gt;=$R$8,G1794&lt;=$S$8),AND(G1794&gt;=$T$8,G1794&lt;=$U$8)),IF(COUNTIF($H$537:H1794,"CMO")&gt;90,"Demi-traitement","Plein traitement"),""))</f>
        <v/>
      </c>
    </row>
    <row r="1795" spans="7:9" x14ac:dyDescent="0.25">
      <c r="G1795" s="1">
        <v>44359</v>
      </c>
      <c r="H1795" t="str">
        <f t="shared" si="32"/>
        <v/>
      </c>
      <c r="I1795" s="2" t="str">
        <f>IF(OR(AND(G1795&gt;=$D$19,G1795&lt;=$E$19),AND(G1795&gt;=$F$19,G1795&lt;=$G$19),AND(G1795&gt;=$H$19,G1795&lt;=$I$19),AND(G1795&gt;=$J$19,G1795&lt;=$K$19),AND(G1795&gt;=$L$19,G1795&lt;=$M$19),AND(G1795&gt;=$N$19,G1795&lt;=$O$19),AND(G1795&gt;=$P$19,G1795&lt;=$Q$19),AND(G1795&gt;=$R$19,G1795&lt;=$S$19),AND(G1795&gt;=$T$19,G1795&lt;=$U$19)),IF(COUNTIF(I1431:I1794,"Plein traitement")=90,"Demi-traitement","Plein traitement"),IF(OR(AND(G1795&gt;=$D$8,G1795&lt;=$E$8),AND(G1795&gt;=$F$8,G1795&lt;=$G$8),AND(G1795&gt;=$H$8,G1795&lt;=$I$8),AND(G1795&gt;=$J$8,G1795&lt;=$K$8),AND(G1795&gt;=$L$8,G1795&lt;=$M$8),AND(G1795&gt;=$N$8,G1795&lt;=$O$8),AND(G1795&gt;=$P$8,G1795&lt;=$Q$8),AND(G1795&gt;=$R$8,G1795&lt;=$S$8),AND(G1795&gt;=$T$8,G1795&lt;=$U$8)),IF(COUNTIF($H$537:H1795,"CMO")&gt;90,"Demi-traitement","Plein traitement"),""))</f>
        <v/>
      </c>
    </row>
    <row r="1796" spans="7:9" x14ac:dyDescent="0.25">
      <c r="G1796" s="1">
        <v>44360</v>
      </c>
      <c r="H1796" t="str">
        <f t="shared" si="32"/>
        <v/>
      </c>
      <c r="I1796" s="2" t="str">
        <f>IF(OR(AND(G1796&gt;=$D$19,G1796&lt;=$E$19),AND(G1796&gt;=$F$19,G1796&lt;=$G$19),AND(G1796&gt;=$H$19,G1796&lt;=$I$19),AND(G1796&gt;=$J$19,G1796&lt;=$K$19),AND(G1796&gt;=$L$19,G1796&lt;=$M$19),AND(G1796&gt;=$N$19,G1796&lt;=$O$19),AND(G1796&gt;=$P$19,G1796&lt;=$Q$19),AND(G1796&gt;=$R$19,G1796&lt;=$S$19),AND(G1796&gt;=$T$19,G1796&lt;=$U$19)),IF(COUNTIF(I1432:I1795,"Plein traitement")=90,"Demi-traitement","Plein traitement"),IF(OR(AND(G1796&gt;=$D$8,G1796&lt;=$E$8),AND(G1796&gt;=$F$8,G1796&lt;=$G$8),AND(G1796&gt;=$H$8,G1796&lt;=$I$8),AND(G1796&gt;=$J$8,G1796&lt;=$K$8),AND(G1796&gt;=$L$8,G1796&lt;=$M$8),AND(G1796&gt;=$N$8,G1796&lt;=$O$8),AND(G1796&gt;=$P$8,G1796&lt;=$Q$8),AND(G1796&gt;=$R$8,G1796&lt;=$S$8),AND(G1796&gt;=$T$8,G1796&lt;=$U$8)),IF(COUNTIF($H$537:H1796,"CMO")&gt;90,"Demi-traitement","Plein traitement"),""))</f>
        <v/>
      </c>
    </row>
    <row r="1797" spans="7:9" x14ac:dyDescent="0.25">
      <c r="G1797" s="1">
        <v>44361</v>
      </c>
      <c r="H1797" t="str">
        <f t="shared" si="32"/>
        <v/>
      </c>
      <c r="I1797" s="2" t="str">
        <f>IF(OR(AND(G1797&gt;=$D$19,G1797&lt;=$E$19),AND(G1797&gt;=$F$19,G1797&lt;=$G$19),AND(G1797&gt;=$H$19,G1797&lt;=$I$19),AND(G1797&gt;=$J$19,G1797&lt;=$K$19),AND(G1797&gt;=$L$19,G1797&lt;=$M$19),AND(G1797&gt;=$N$19,G1797&lt;=$O$19),AND(G1797&gt;=$P$19,G1797&lt;=$Q$19),AND(G1797&gt;=$R$19,G1797&lt;=$S$19),AND(G1797&gt;=$T$19,G1797&lt;=$U$19)),IF(COUNTIF(I1433:I1796,"Plein traitement")=90,"Demi-traitement","Plein traitement"),IF(OR(AND(G1797&gt;=$D$8,G1797&lt;=$E$8),AND(G1797&gt;=$F$8,G1797&lt;=$G$8),AND(G1797&gt;=$H$8,G1797&lt;=$I$8),AND(G1797&gt;=$J$8,G1797&lt;=$K$8),AND(G1797&gt;=$L$8,G1797&lt;=$M$8),AND(G1797&gt;=$N$8,G1797&lt;=$O$8),AND(G1797&gt;=$P$8,G1797&lt;=$Q$8),AND(G1797&gt;=$R$8,G1797&lt;=$S$8),AND(G1797&gt;=$T$8,G1797&lt;=$U$8)),IF(COUNTIF($H$537:H1797,"CMO")&gt;90,"Demi-traitement","Plein traitement"),""))</f>
        <v/>
      </c>
    </row>
    <row r="1798" spans="7:9" x14ac:dyDescent="0.25">
      <c r="G1798" s="1">
        <v>44362</v>
      </c>
      <c r="H1798" t="str">
        <f t="shared" si="32"/>
        <v/>
      </c>
      <c r="I1798" s="2" t="str">
        <f>IF(OR(AND(G1798&gt;=$D$19,G1798&lt;=$E$19),AND(G1798&gt;=$F$19,G1798&lt;=$G$19),AND(G1798&gt;=$H$19,G1798&lt;=$I$19),AND(G1798&gt;=$J$19,G1798&lt;=$K$19),AND(G1798&gt;=$L$19,G1798&lt;=$M$19),AND(G1798&gt;=$N$19,G1798&lt;=$O$19),AND(G1798&gt;=$P$19,G1798&lt;=$Q$19),AND(G1798&gt;=$R$19,G1798&lt;=$S$19),AND(G1798&gt;=$T$19,G1798&lt;=$U$19)),IF(COUNTIF(I1434:I1797,"Plein traitement")=90,"Demi-traitement","Plein traitement"),IF(OR(AND(G1798&gt;=$D$8,G1798&lt;=$E$8),AND(G1798&gt;=$F$8,G1798&lt;=$G$8),AND(G1798&gt;=$H$8,G1798&lt;=$I$8),AND(G1798&gt;=$J$8,G1798&lt;=$K$8),AND(G1798&gt;=$L$8,G1798&lt;=$M$8),AND(G1798&gt;=$N$8,G1798&lt;=$O$8),AND(G1798&gt;=$P$8,G1798&lt;=$Q$8),AND(G1798&gt;=$R$8,G1798&lt;=$S$8),AND(G1798&gt;=$T$8,G1798&lt;=$U$8)),IF(COUNTIF($H$537:H1798,"CMO")&gt;90,"Demi-traitement","Plein traitement"),""))</f>
        <v/>
      </c>
    </row>
    <row r="1799" spans="7:9" x14ac:dyDescent="0.25">
      <c r="G1799" s="1">
        <v>44363</v>
      </c>
      <c r="H1799" t="str">
        <f t="shared" si="32"/>
        <v/>
      </c>
      <c r="I1799" s="2" t="str">
        <f>IF(OR(AND(G1799&gt;=$D$19,G1799&lt;=$E$19),AND(G1799&gt;=$F$19,G1799&lt;=$G$19),AND(G1799&gt;=$H$19,G1799&lt;=$I$19),AND(G1799&gt;=$J$19,G1799&lt;=$K$19),AND(G1799&gt;=$L$19,G1799&lt;=$M$19),AND(G1799&gt;=$N$19,G1799&lt;=$O$19),AND(G1799&gt;=$P$19,G1799&lt;=$Q$19),AND(G1799&gt;=$R$19,G1799&lt;=$S$19),AND(G1799&gt;=$T$19,G1799&lt;=$U$19)),IF(COUNTIF(I1435:I1798,"Plein traitement")=90,"Demi-traitement","Plein traitement"),IF(OR(AND(G1799&gt;=$D$8,G1799&lt;=$E$8),AND(G1799&gt;=$F$8,G1799&lt;=$G$8),AND(G1799&gt;=$H$8,G1799&lt;=$I$8),AND(G1799&gt;=$J$8,G1799&lt;=$K$8),AND(G1799&gt;=$L$8,G1799&lt;=$M$8),AND(G1799&gt;=$N$8,G1799&lt;=$O$8),AND(G1799&gt;=$P$8,G1799&lt;=$Q$8),AND(G1799&gt;=$R$8,G1799&lt;=$S$8),AND(G1799&gt;=$T$8,G1799&lt;=$U$8)),IF(COUNTIF($H$537:H1799,"CMO")&gt;90,"Demi-traitement","Plein traitement"),""))</f>
        <v/>
      </c>
    </row>
    <row r="1800" spans="7:9" x14ac:dyDescent="0.25">
      <c r="G1800" s="1">
        <v>44364</v>
      </c>
      <c r="H1800" t="str">
        <f t="shared" si="32"/>
        <v/>
      </c>
      <c r="I1800" s="2" t="str">
        <f>IF(OR(AND(G1800&gt;=$D$19,G1800&lt;=$E$19),AND(G1800&gt;=$F$19,G1800&lt;=$G$19),AND(G1800&gt;=$H$19,G1800&lt;=$I$19),AND(G1800&gt;=$J$19,G1800&lt;=$K$19),AND(G1800&gt;=$L$19,G1800&lt;=$M$19),AND(G1800&gt;=$N$19,G1800&lt;=$O$19),AND(G1800&gt;=$P$19,G1800&lt;=$Q$19),AND(G1800&gt;=$R$19,G1800&lt;=$S$19),AND(G1800&gt;=$T$19,G1800&lt;=$U$19)),IF(COUNTIF(I1436:I1799,"Plein traitement")=90,"Demi-traitement","Plein traitement"),IF(OR(AND(G1800&gt;=$D$8,G1800&lt;=$E$8),AND(G1800&gt;=$F$8,G1800&lt;=$G$8),AND(G1800&gt;=$H$8,G1800&lt;=$I$8),AND(G1800&gt;=$J$8,G1800&lt;=$K$8),AND(G1800&gt;=$L$8,G1800&lt;=$M$8),AND(G1800&gt;=$N$8,G1800&lt;=$O$8),AND(G1800&gt;=$P$8,G1800&lt;=$Q$8),AND(G1800&gt;=$R$8,G1800&lt;=$S$8),AND(G1800&gt;=$T$8,G1800&lt;=$U$8)),IF(COUNTIF($H$537:H1800,"CMO")&gt;90,"Demi-traitement","Plein traitement"),""))</f>
        <v/>
      </c>
    </row>
    <row r="1801" spans="7:9" x14ac:dyDescent="0.25">
      <c r="G1801" s="1">
        <v>44365</v>
      </c>
      <c r="H1801" t="str">
        <f t="shared" si="32"/>
        <v/>
      </c>
      <c r="I1801" s="2" t="str">
        <f>IF(OR(AND(G1801&gt;=$D$19,G1801&lt;=$E$19),AND(G1801&gt;=$F$19,G1801&lt;=$G$19),AND(G1801&gt;=$H$19,G1801&lt;=$I$19),AND(G1801&gt;=$J$19,G1801&lt;=$K$19),AND(G1801&gt;=$L$19,G1801&lt;=$M$19),AND(G1801&gt;=$N$19,G1801&lt;=$O$19),AND(G1801&gt;=$P$19,G1801&lt;=$Q$19),AND(G1801&gt;=$R$19,G1801&lt;=$S$19),AND(G1801&gt;=$T$19,G1801&lt;=$U$19)),IF(COUNTIF(I1437:I1800,"Plein traitement")=90,"Demi-traitement","Plein traitement"),IF(OR(AND(G1801&gt;=$D$8,G1801&lt;=$E$8),AND(G1801&gt;=$F$8,G1801&lt;=$G$8),AND(G1801&gt;=$H$8,G1801&lt;=$I$8),AND(G1801&gt;=$J$8,G1801&lt;=$K$8),AND(G1801&gt;=$L$8,G1801&lt;=$M$8),AND(G1801&gt;=$N$8,G1801&lt;=$O$8),AND(G1801&gt;=$P$8,G1801&lt;=$Q$8),AND(G1801&gt;=$R$8,G1801&lt;=$S$8),AND(G1801&gt;=$T$8,G1801&lt;=$U$8)),IF(COUNTIF($H$537:H1801,"CMO")&gt;90,"Demi-traitement","Plein traitement"),""))</f>
        <v/>
      </c>
    </row>
    <row r="1802" spans="7:9" x14ac:dyDescent="0.25">
      <c r="G1802" s="1">
        <v>44366</v>
      </c>
      <c r="H1802" t="str">
        <f t="shared" si="32"/>
        <v/>
      </c>
      <c r="I1802" s="2" t="str">
        <f>IF(OR(AND(G1802&gt;=$D$19,G1802&lt;=$E$19),AND(G1802&gt;=$F$19,G1802&lt;=$G$19),AND(G1802&gt;=$H$19,G1802&lt;=$I$19),AND(G1802&gt;=$J$19,G1802&lt;=$K$19),AND(G1802&gt;=$L$19,G1802&lt;=$M$19),AND(G1802&gt;=$N$19,G1802&lt;=$O$19),AND(G1802&gt;=$P$19,G1802&lt;=$Q$19),AND(G1802&gt;=$R$19,G1802&lt;=$S$19),AND(G1802&gt;=$T$19,G1802&lt;=$U$19)),IF(COUNTIF(I1438:I1801,"Plein traitement")=90,"Demi-traitement","Plein traitement"),IF(OR(AND(G1802&gt;=$D$8,G1802&lt;=$E$8),AND(G1802&gt;=$F$8,G1802&lt;=$G$8),AND(G1802&gt;=$H$8,G1802&lt;=$I$8),AND(G1802&gt;=$J$8,G1802&lt;=$K$8),AND(G1802&gt;=$L$8,G1802&lt;=$M$8),AND(G1802&gt;=$N$8,G1802&lt;=$O$8),AND(G1802&gt;=$P$8,G1802&lt;=$Q$8),AND(G1802&gt;=$R$8,G1802&lt;=$S$8),AND(G1802&gt;=$T$8,G1802&lt;=$U$8)),IF(COUNTIF($H$537:H1802,"CMO")&gt;90,"Demi-traitement","Plein traitement"),""))</f>
        <v/>
      </c>
    </row>
    <row r="1803" spans="7:9" x14ac:dyDescent="0.25">
      <c r="G1803" s="1">
        <v>44367</v>
      </c>
      <c r="H1803" t="str">
        <f t="shared" si="32"/>
        <v/>
      </c>
      <c r="I1803" s="2" t="str">
        <f>IF(OR(AND(G1803&gt;=$D$19,G1803&lt;=$E$19),AND(G1803&gt;=$F$19,G1803&lt;=$G$19),AND(G1803&gt;=$H$19,G1803&lt;=$I$19),AND(G1803&gt;=$J$19,G1803&lt;=$K$19),AND(G1803&gt;=$L$19,G1803&lt;=$M$19),AND(G1803&gt;=$N$19,G1803&lt;=$O$19),AND(G1803&gt;=$P$19,G1803&lt;=$Q$19),AND(G1803&gt;=$R$19,G1803&lt;=$S$19),AND(G1803&gt;=$T$19,G1803&lt;=$U$19)),IF(COUNTIF(I1439:I1802,"Plein traitement")=90,"Demi-traitement","Plein traitement"),IF(OR(AND(G1803&gt;=$D$8,G1803&lt;=$E$8),AND(G1803&gt;=$F$8,G1803&lt;=$G$8),AND(G1803&gt;=$H$8,G1803&lt;=$I$8),AND(G1803&gt;=$J$8,G1803&lt;=$K$8),AND(G1803&gt;=$L$8,G1803&lt;=$M$8),AND(G1803&gt;=$N$8,G1803&lt;=$O$8),AND(G1803&gt;=$P$8,G1803&lt;=$Q$8),AND(G1803&gt;=$R$8,G1803&lt;=$S$8),AND(G1803&gt;=$T$8,G1803&lt;=$U$8)),IF(COUNTIF($H$537:H1803,"CMO")&gt;90,"Demi-traitement","Plein traitement"),""))</f>
        <v/>
      </c>
    </row>
    <row r="1804" spans="7:9" x14ac:dyDescent="0.25">
      <c r="G1804" s="1">
        <v>44368</v>
      </c>
      <c r="H1804" t="str">
        <f t="shared" si="32"/>
        <v/>
      </c>
      <c r="I1804" s="2" t="str">
        <f>IF(OR(AND(G1804&gt;=$D$19,G1804&lt;=$E$19),AND(G1804&gt;=$F$19,G1804&lt;=$G$19),AND(G1804&gt;=$H$19,G1804&lt;=$I$19),AND(G1804&gt;=$J$19,G1804&lt;=$K$19),AND(G1804&gt;=$L$19,G1804&lt;=$M$19),AND(G1804&gt;=$N$19,G1804&lt;=$O$19),AND(G1804&gt;=$P$19,G1804&lt;=$Q$19),AND(G1804&gt;=$R$19,G1804&lt;=$S$19),AND(G1804&gt;=$T$19,G1804&lt;=$U$19)),IF(COUNTIF(I1440:I1803,"Plein traitement")=90,"Demi-traitement","Plein traitement"),IF(OR(AND(G1804&gt;=$D$8,G1804&lt;=$E$8),AND(G1804&gt;=$F$8,G1804&lt;=$G$8),AND(G1804&gt;=$H$8,G1804&lt;=$I$8),AND(G1804&gt;=$J$8,G1804&lt;=$K$8),AND(G1804&gt;=$L$8,G1804&lt;=$M$8),AND(G1804&gt;=$N$8,G1804&lt;=$O$8),AND(G1804&gt;=$P$8,G1804&lt;=$Q$8),AND(G1804&gt;=$R$8,G1804&lt;=$S$8),AND(G1804&gt;=$T$8,G1804&lt;=$U$8)),IF(COUNTIF($H$537:H1804,"CMO")&gt;90,"Demi-traitement","Plein traitement"),""))</f>
        <v/>
      </c>
    </row>
    <row r="1805" spans="7:9" x14ac:dyDescent="0.25">
      <c r="G1805" s="1">
        <v>44369</v>
      </c>
      <c r="H1805" t="str">
        <f t="shared" si="32"/>
        <v/>
      </c>
      <c r="I1805" s="2" t="str">
        <f>IF(OR(AND(G1805&gt;=$D$19,G1805&lt;=$E$19),AND(G1805&gt;=$F$19,G1805&lt;=$G$19),AND(G1805&gt;=$H$19,G1805&lt;=$I$19),AND(G1805&gt;=$J$19,G1805&lt;=$K$19),AND(G1805&gt;=$L$19,G1805&lt;=$M$19),AND(G1805&gt;=$N$19,G1805&lt;=$O$19),AND(G1805&gt;=$P$19,G1805&lt;=$Q$19),AND(G1805&gt;=$R$19,G1805&lt;=$S$19),AND(G1805&gt;=$T$19,G1805&lt;=$U$19)),IF(COUNTIF(I1441:I1804,"Plein traitement")=90,"Demi-traitement","Plein traitement"),IF(OR(AND(G1805&gt;=$D$8,G1805&lt;=$E$8),AND(G1805&gt;=$F$8,G1805&lt;=$G$8),AND(G1805&gt;=$H$8,G1805&lt;=$I$8),AND(G1805&gt;=$J$8,G1805&lt;=$K$8),AND(G1805&gt;=$L$8,G1805&lt;=$M$8),AND(G1805&gt;=$N$8,G1805&lt;=$O$8),AND(G1805&gt;=$P$8,G1805&lt;=$Q$8),AND(G1805&gt;=$R$8,G1805&lt;=$S$8),AND(G1805&gt;=$T$8,G1805&lt;=$U$8)),IF(COUNTIF($H$537:H1805,"CMO")&gt;90,"Demi-traitement","Plein traitement"),""))</f>
        <v/>
      </c>
    </row>
    <row r="1806" spans="7:9" x14ac:dyDescent="0.25">
      <c r="G1806" s="1">
        <v>44370</v>
      </c>
      <c r="H1806" t="str">
        <f t="shared" si="32"/>
        <v/>
      </c>
      <c r="I1806" s="2" t="str">
        <f>IF(OR(AND(G1806&gt;=$D$19,G1806&lt;=$E$19),AND(G1806&gt;=$F$19,G1806&lt;=$G$19),AND(G1806&gt;=$H$19,G1806&lt;=$I$19),AND(G1806&gt;=$J$19,G1806&lt;=$K$19),AND(G1806&gt;=$L$19,G1806&lt;=$M$19),AND(G1806&gt;=$N$19,G1806&lt;=$O$19),AND(G1806&gt;=$P$19,G1806&lt;=$Q$19),AND(G1806&gt;=$R$19,G1806&lt;=$S$19),AND(G1806&gt;=$T$19,G1806&lt;=$U$19)),IF(COUNTIF(I1442:I1805,"Plein traitement")=90,"Demi-traitement","Plein traitement"),IF(OR(AND(G1806&gt;=$D$8,G1806&lt;=$E$8),AND(G1806&gt;=$F$8,G1806&lt;=$G$8),AND(G1806&gt;=$H$8,G1806&lt;=$I$8),AND(G1806&gt;=$J$8,G1806&lt;=$K$8),AND(G1806&gt;=$L$8,G1806&lt;=$M$8),AND(G1806&gt;=$N$8,G1806&lt;=$O$8),AND(G1806&gt;=$P$8,G1806&lt;=$Q$8),AND(G1806&gt;=$R$8,G1806&lt;=$S$8),AND(G1806&gt;=$T$8,G1806&lt;=$U$8)),IF(COUNTIF($H$537:H1806,"CMO")&gt;90,"Demi-traitement","Plein traitement"),""))</f>
        <v/>
      </c>
    </row>
    <row r="1807" spans="7:9" x14ac:dyDescent="0.25">
      <c r="G1807" s="1">
        <v>44371</v>
      </c>
      <c r="H1807" t="str">
        <f t="shared" si="32"/>
        <v/>
      </c>
      <c r="I1807" s="2" t="str">
        <f>IF(OR(AND(G1807&gt;=$D$19,G1807&lt;=$E$19),AND(G1807&gt;=$F$19,G1807&lt;=$G$19),AND(G1807&gt;=$H$19,G1807&lt;=$I$19),AND(G1807&gt;=$J$19,G1807&lt;=$K$19),AND(G1807&gt;=$L$19,G1807&lt;=$M$19),AND(G1807&gt;=$N$19,G1807&lt;=$O$19),AND(G1807&gt;=$P$19,G1807&lt;=$Q$19),AND(G1807&gt;=$R$19,G1807&lt;=$S$19),AND(G1807&gt;=$T$19,G1807&lt;=$U$19)),IF(COUNTIF(I1443:I1806,"Plein traitement")=90,"Demi-traitement","Plein traitement"),IF(OR(AND(G1807&gt;=$D$8,G1807&lt;=$E$8),AND(G1807&gt;=$F$8,G1807&lt;=$G$8),AND(G1807&gt;=$H$8,G1807&lt;=$I$8),AND(G1807&gt;=$J$8,G1807&lt;=$K$8),AND(G1807&gt;=$L$8,G1807&lt;=$M$8),AND(G1807&gt;=$N$8,G1807&lt;=$O$8),AND(G1807&gt;=$P$8,G1807&lt;=$Q$8),AND(G1807&gt;=$R$8,G1807&lt;=$S$8),AND(G1807&gt;=$T$8,G1807&lt;=$U$8)),IF(COUNTIF($H$537:H1807,"CMO")&gt;90,"Demi-traitement","Plein traitement"),""))</f>
        <v/>
      </c>
    </row>
    <row r="1808" spans="7:9" x14ac:dyDescent="0.25">
      <c r="G1808" s="1">
        <v>44372</v>
      </c>
      <c r="H1808" t="str">
        <f t="shared" si="32"/>
        <v/>
      </c>
      <c r="I1808" s="2" t="str">
        <f>IF(OR(AND(G1808&gt;=$D$19,G1808&lt;=$E$19),AND(G1808&gt;=$F$19,G1808&lt;=$G$19),AND(G1808&gt;=$H$19,G1808&lt;=$I$19),AND(G1808&gt;=$J$19,G1808&lt;=$K$19),AND(G1808&gt;=$L$19,G1808&lt;=$M$19),AND(G1808&gt;=$N$19,G1808&lt;=$O$19),AND(G1808&gt;=$P$19,G1808&lt;=$Q$19),AND(G1808&gt;=$R$19,G1808&lt;=$S$19),AND(G1808&gt;=$T$19,G1808&lt;=$U$19)),IF(COUNTIF(I1444:I1807,"Plein traitement")=90,"Demi-traitement","Plein traitement"),IF(OR(AND(G1808&gt;=$D$8,G1808&lt;=$E$8),AND(G1808&gt;=$F$8,G1808&lt;=$G$8),AND(G1808&gt;=$H$8,G1808&lt;=$I$8),AND(G1808&gt;=$J$8,G1808&lt;=$K$8),AND(G1808&gt;=$L$8,G1808&lt;=$M$8),AND(G1808&gt;=$N$8,G1808&lt;=$O$8),AND(G1808&gt;=$P$8,G1808&lt;=$Q$8),AND(G1808&gt;=$R$8,G1808&lt;=$S$8),AND(G1808&gt;=$T$8,G1808&lt;=$U$8)),IF(COUNTIF($H$537:H1808,"CMO")&gt;90,"Demi-traitement","Plein traitement"),""))</f>
        <v/>
      </c>
    </row>
    <row r="1809" spans="7:9" x14ac:dyDescent="0.25">
      <c r="G1809" s="1">
        <v>44373</v>
      </c>
      <c r="H1809" t="str">
        <f t="shared" si="32"/>
        <v/>
      </c>
      <c r="I1809" s="2" t="str">
        <f>IF(OR(AND(G1809&gt;=$D$19,G1809&lt;=$E$19),AND(G1809&gt;=$F$19,G1809&lt;=$G$19),AND(G1809&gt;=$H$19,G1809&lt;=$I$19),AND(G1809&gt;=$J$19,G1809&lt;=$K$19),AND(G1809&gt;=$L$19,G1809&lt;=$M$19),AND(G1809&gt;=$N$19,G1809&lt;=$O$19),AND(G1809&gt;=$P$19,G1809&lt;=$Q$19),AND(G1809&gt;=$R$19,G1809&lt;=$S$19),AND(G1809&gt;=$T$19,G1809&lt;=$U$19)),IF(COUNTIF(I1445:I1808,"Plein traitement")=90,"Demi-traitement","Plein traitement"),IF(OR(AND(G1809&gt;=$D$8,G1809&lt;=$E$8),AND(G1809&gt;=$F$8,G1809&lt;=$G$8),AND(G1809&gt;=$H$8,G1809&lt;=$I$8),AND(G1809&gt;=$J$8,G1809&lt;=$K$8),AND(G1809&gt;=$L$8,G1809&lt;=$M$8),AND(G1809&gt;=$N$8,G1809&lt;=$O$8),AND(G1809&gt;=$P$8,G1809&lt;=$Q$8),AND(G1809&gt;=$R$8,G1809&lt;=$S$8),AND(G1809&gt;=$T$8,G1809&lt;=$U$8)),IF(COUNTIF($H$537:H1809,"CMO")&gt;90,"Demi-traitement","Plein traitement"),""))</f>
        <v/>
      </c>
    </row>
    <row r="1810" spans="7:9" x14ac:dyDescent="0.25">
      <c r="G1810" s="1">
        <v>44374</v>
      </c>
      <c r="H1810" t="str">
        <f t="shared" si="32"/>
        <v/>
      </c>
      <c r="I1810" s="2" t="str">
        <f>IF(OR(AND(G1810&gt;=$D$19,G1810&lt;=$E$19),AND(G1810&gt;=$F$19,G1810&lt;=$G$19),AND(G1810&gt;=$H$19,G1810&lt;=$I$19),AND(G1810&gt;=$J$19,G1810&lt;=$K$19),AND(G1810&gt;=$L$19,G1810&lt;=$M$19),AND(G1810&gt;=$N$19,G1810&lt;=$O$19),AND(G1810&gt;=$P$19,G1810&lt;=$Q$19),AND(G1810&gt;=$R$19,G1810&lt;=$S$19),AND(G1810&gt;=$T$19,G1810&lt;=$U$19)),IF(COUNTIF(I1446:I1809,"Plein traitement")=90,"Demi-traitement","Plein traitement"),IF(OR(AND(G1810&gt;=$D$8,G1810&lt;=$E$8),AND(G1810&gt;=$F$8,G1810&lt;=$G$8),AND(G1810&gt;=$H$8,G1810&lt;=$I$8),AND(G1810&gt;=$J$8,G1810&lt;=$K$8),AND(G1810&gt;=$L$8,G1810&lt;=$M$8),AND(G1810&gt;=$N$8,G1810&lt;=$O$8),AND(G1810&gt;=$P$8,G1810&lt;=$Q$8),AND(G1810&gt;=$R$8,G1810&lt;=$S$8),AND(G1810&gt;=$T$8,G1810&lt;=$U$8)),IF(COUNTIF($H$537:H1810,"CMO")&gt;90,"Demi-traitement","Plein traitement"),""))</f>
        <v/>
      </c>
    </row>
    <row r="1811" spans="7:9" x14ac:dyDescent="0.25">
      <c r="G1811" s="1">
        <v>44375</v>
      </c>
      <c r="H1811" t="str">
        <f t="shared" si="32"/>
        <v/>
      </c>
      <c r="I1811" s="2" t="str">
        <f>IF(OR(AND(G1811&gt;=$D$19,G1811&lt;=$E$19),AND(G1811&gt;=$F$19,G1811&lt;=$G$19),AND(G1811&gt;=$H$19,G1811&lt;=$I$19),AND(G1811&gt;=$J$19,G1811&lt;=$K$19),AND(G1811&gt;=$L$19,G1811&lt;=$M$19),AND(G1811&gt;=$N$19,G1811&lt;=$O$19),AND(G1811&gt;=$P$19,G1811&lt;=$Q$19),AND(G1811&gt;=$R$19,G1811&lt;=$S$19),AND(G1811&gt;=$T$19,G1811&lt;=$U$19)),IF(COUNTIF(I1447:I1810,"Plein traitement")=90,"Demi-traitement","Plein traitement"),IF(OR(AND(G1811&gt;=$D$8,G1811&lt;=$E$8),AND(G1811&gt;=$F$8,G1811&lt;=$G$8),AND(G1811&gt;=$H$8,G1811&lt;=$I$8),AND(G1811&gt;=$J$8,G1811&lt;=$K$8),AND(G1811&gt;=$L$8,G1811&lt;=$M$8),AND(G1811&gt;=$N$8,G1811&lt;=$O$8),AND(G1811&gt;=$P$8,G1811&lt;=$Q$8),AND(G1811&gt;=$R$8,G1811&lt;=$S$8),AND(G1811&gt;=$T$8,G1811&lt;=$U$8)),IF(COUNTIF($H$537:H1811,"CMO")&gt;90,"Demi-traitement","Plein traitement"),""))</f>
        <v/>
      </c>
    </row>
    <row r="1812" spans="7:9" x14ac:dyDescent="0.25">
      <c r="G1812" s="1">
        <v>44376</v>
      </c>
      <c r="H1812" t="str">
        <f t="shared" si="32"/>
        <v/>
      </c>
      <c r="I1812" s="2" t="str">
        <f>IF(OR(AND(G1812&gt;=$D$19,G1812&lt;=$E$19),AND(G1812&gt;=$F$19,G1812&lt;=$G$19),AND(G1812&gt;=$H$19,G1812&lt;=$I$19),AND(G1812&gt;=$J$19,G1812&lt;=$K$19),AND(G1812&gt;=$L$19,G1812&lt;=$M$19),AND(G1812&gt;=$N$19,G1812&lt;=$O$19),AND(G1812&gt;=$P$19,G1812&lt;=$Q$19),AND(G1812&gt;=$R$19,G1812&lt;=$S$19),AND(G1812&gt;=$T$19,G1812&lt;=$U$19)),IF(COUNTIF(I1448:I1811,"Plein traitement")=90,"Demi-traitement","Plein traitement"),IF(OR(AND(G1812&gt;=$D$8,G1812&lt;=$E$8),AND(G1812&gt;=$F$8,G1812&lt;=$G$8),AND(G1812&gt;=$H$8,G1812&lt;=$I$8),AND(G1812&gt;=$J$8,G1812&lt;=$K$8),AND(G1812&gt;=$L$8,G1812&lt;=$M$8),AND(G1812&gt;=$N$8,G1812&lt;=$O$8),AND(G1812&gt;=$P$8,G1812&lt;=$Q$8),AND(G1812&gt;=$R$8,G1812&lt;=$S$8),AND(G1812&gt;=$T$8,G1812&lt;=$U$8)),IF(COUNTIF($H$537:H1812,"CMO")&gt;90,"Demi-traitement","Plein traitement"),""))</f>
        <v/>
      </c>
    </row>
    <row r="1813" spans="7:9" x14ac:dyDescent="0.25">
      <c r="G1813" s="1">
        <v>44377</v>
      </c>
      <c r="H1813" t="str">
        <f t="shared" si="32"/>
        <v/>
      </c>
      <c r="I1813" s="2" t="str">
        <f>IF(OR(AND(G1813&gt;=$D$19,G1813&lt;=$E$19),AND(G1813&gt;=$F$19,G1813&lt;=$G$19),AND(G1813&gt;=$H$19,G1813&lt;=$I$19),AND(G1813&gt;=$J$19,G1813&lt;=$K$19),AND(G1813&gt;=$L$19,G1813&lt;=$M$19),AND(G1813&gt;=$N$19,G1813&lt;=$O$19),AND(G1813&gt;=$P$19,G1813&lt;=$Q$19),AND(G1813&gt;=$R$19,G1813&lt;=$S$19),AND(G1813&gt;=$T$19,G1813&lt;=$U$19)),IF(COUNTIF(I1449:I1812,"Plein traitement")=90,"Demi-traitement","Plein traitement"),IF(OR(AND(G1813&gt;=$D$8,G1813&lt;=$E$8),AND(G1813&gt;=$F$8,G1813&lt;=$G$8),AND(G1813&gt;=$H$8,G1813&lt;=$I$8),AND(G1813&gt;=$J$8,G1813&lt;=$K$8),AND(G1813&gt;=$L$8,G1813&lt;=$M$8),AND(G1813&gt;=$N$8,G1813&lt;=$O$8),AND(G1813&gt;=$P$8,G1813&lt;=$Q$8),AND(G1813&gt;=$R$8,G1813&lt;=$S$8),AND(G1813&gt;=$T$8,G1813&lt;=$U$8)),IF(COUNTIF($H$537:H1813,"CMO")&gt;90,"Demi-traitement","Plein traitement"),""))</f>
        <v/>
      </c>
    </row>
    <row r="1814" spans="7:9" x14ac:dyDescent="0.25">
      <c r="G1814" s="1">
        <v>44378</v>
      </c>
      <c r="H1814" t="str">
        <f t="shared" si="32"/>
        <v/>
      </c>
      <c r="I1814" s="2" t="str">
        <f>IF(OR(AND(G1814&gt;=$D$19,G1814&lt;=$E$19),AND(G1814&gt;=$F$19,G1814&lt;=$G$19),AND(G1814&gt;=$H$19,G1814&lt;=$I$19),AND(G1814&gt;=$J$19,G1814&lt;=$K$19),AND(G1814&gt;=$L$19,G1814&lt;=$M$19),AND(G1814&gt;=$N$19,G1814&lt;=$O$19),AND(G1814&gt;=$P$19,G1814&lt;=$Q$19),AND(G1814&gt;=$R$19,G1814&lt;=$S$19),AND(G1814&gt;=$T$19,G1814&lt;=$U$19)),IF(COUNTIF(I1450:I1813,"Plein traitement")=90,"Demi-traitement","Plein traitement"),IF(OR(AND(G1814&gt;=$D$8,G1814&lt;=$E$8),AND(G1814&gt;=$F$8,G1814&lt;=$G$8),AND(G1814&gt;=$H$8,G1814&lt;=$I$8),AND(G1814&gt;=$J$8,G1814&lt;=$K$8),AND(G1814&gt;=$L$8,G1814&lt;=$M$8),AND(G1814&gt;=$N$8,G1814&lt;=$O$8),AND(G1814&gt;=$P$8,G1814&lt;=$Q$8),AND(G1814&gt;=$R$8,G1814&lt;=$S$8),AND(G1814&gt;=$T$8,G1814&lt;=$U$8)),IF(COUNTIF($H$537:H1814,"CMO")&gt;90,"Demi-traitement","Plein traitement"),""))</f>
        <v/>
      </c>
    </row>
    <row r="1815" spans="7:9" x14ac:dyDescent="0.25">
      <c r="G1815" s="1">
        <v>44379</v>
      </c>
      <c r="H1815" t="str">
        <f t="shared" si="32"/>
        <v/>
      </c>
      <c r="I1815" s="2" t="str">
        <f>IF(OR(AND(G1815&gt;=$D$19,G1815&lt;=$E$19),AND(G1815&gt;=$F$19,G1815&lt;=$G$19),AND(G1815&gt;=$H$19,G1815&lt;=$I$19),AND(G1815&gt;=$J$19,G1815&lt;=$K$19),AND(G1815&gt;=$L$19,G1815&lt;=$M$19),AND(G1815&gt;=$N$19,G1815&lt;=$O$19),AND(G1815&gt;=$P$19,G1815&lt;=$Q$19),AND(G1815&gt;=$R$19,G1815&lt;=$S$19),AND(G1815&gt;=$T$19,G1815&lt;=$U$19)),IF(COUNTIF(I1451:I1814,"Plein traitement")=90,"Demi-traitement","Plein traitement"),IF(OR(AND(G1815&gt;=$D$8,G1815&lt;=$E$8),AND(G1815&gt;=$F$8,G1815&lt;=$G$8),AND(G1815&gt;=$H$8,G1815&lt;=$I$8),AND(G1815&gt;=$J$8,G1815&lt;=$K$8),AND(G1815&gt;=$L$8,G1815&lt;=$M$8),AND(G1815&gt;=$N$8,G1815&lt;=$O$8),AND(G1815&gt;=$P$8,G1815&lt;=$Q$8),AND(G1815&gt;=$R$8,G1815&lt;=$S$8),AND(G1815&gt;=$T$8,G1815&lt;=$U$8)),IF(COUNTIF($H$537:H1815,"CMO")&gt;90,"Demi-traitement","Plein traitement"),""))</f>
        <v/>
      </c>
    </row>
    <row r="1816" spans="7:9" x14ac:dyDescent="0.25">
      <c r="G1816" s="1">
        <v>44380</v>
      </c>
      <c r="H1816" t="str">
        <f t="shared" si="32"/>
        <v/>
      </c>
      <c r="I1816" s="2" t="str">
        <f>IF(OR(AND(G1816&gt;=$D$19,G1816&lt;=$E$19),AND(G1816&gt;=$F$19,G1816&lt;=$G$19),AND(G1816&gt;=$H$19,G1816&lt;=$I$19),AND(G1816&gt;=$J$19,G1816&lt;=$K$19),AND(G1816&gt;=$L$19,G1816&lt;=$M$19),AND(G1816&gt;=$N$19,G1816&lt;=$O$19),AND(G1816&gt;=$P$19,G1816&lt;=$Q$19),AND(G1816&gt;=$R$19,G1816&lt;=$S$19),AND(G1816&gt;=$T$19,G1816&lt;=$U$19)),IF(COUNTIF(I1452:I1815,"Plein traitement")=90,"Demi-traitement","Plein traitement"),IF(OR(AND(G1816&gt;=$D$8,G1816&lt;=$E$8),AND(G1816&gt;=$F$8,G1816&lt;=$G$8),AND(G1816&gt;=$H$8,G1816&lt;=$I$8),AND(G1816&gt;=$J$8,G1816&lt;=$K$8),AND(G1816&gt;=$L$8,G1816&lt;=$M$8),AND(G1816&gt;=$N$8,G1816&lt;=$O$8),AND(G1816&gt;=$P$8,G1816&lt;=$Q$8),AND(G1816&gt;=$R$8,G1816&lt;=$S$8),AND(G1816&gt;=$T$8,G1816&lt;=$U$8)),IF(COUNTIF($H$537:H1816,"CMO")&gt;90,"Demi-traitement","Plein traitement"),""))</f>
        <v/>
      </c>
    </row>
    <row r="1817" spans="7:9" x14ac:dyDescent="0.25">
      <c r="G1817" s="1">
        <v>44381</v>
      </c>
      <c r="H1817" t="str">
        <f t="shared" si="32"/>
        <v/>
      </c>
      <c r="I1817" s="2" t="str">
        <f>IF(OR(AND(G1817&gt;=$D$19,G1817&lt;=$E$19),AND(G1817&gt;=$F$19,G1817&lt;=$G$19),AND(G1817&gt;=$H$19,G1817&lt;=$I$19),AND(G1817&gt;=$J$19,G1817&lt;=$K$19),AND(G1817&gt;=$L$19,G1817&lt;=$M$19),AND(G1817&gt;=$N$19,G1817&lt;=$O$19),AND(G1817&gt;=$P$19,G1817&lt;=$Q$19),AND(G1817&gt;=$R$19,G1817&lt;=$S$19),AND(G1817&gt;=$T$19,G1817&lt;=$U$19)),IF(COUNTIF(I1453:I1816,"Plein traitement")=90,"Demi-traitement","Plein traitement"),IF(OR(AND(G1817&gt;=$D$8,G1817&lt;=$E$8),AND(G1817&gt;=$F$8,G1817&lt;=$G$8),AND(G1817&gt;=$H$8,G1817&lt;=$I$8),AND(G1817&gt;=$J$8,G1817&lt;=$K$8),AND(G1817&gt;=$L$8,G1817&lt;=$M$8),AND(G1817&gt;=$N$8,G1817&lt;=$O$8),AND(G1817&gt;=$P$8,G1817&lt;=$Q$8),AND(G1817&gt;=$R$8,G1817&lt;=$S$8),AND(G1817&gt;=$T$8,G1817&lt;=$U$8)),IF(COUNTIF($H$537:H1817,"CMO")&gt;90,"Demi-traitement","Plein traitement"),""))</f>
        <v/>
      </c>
    </row>
    <row r="1818" spans="7:9" x14ac:dyDescent="0.25">
      <c r="G1818" s="1">
        <v>44382</v>
      </c>
      <c r="H1818" t="str">
        <f t="shared" si="32"/>
        <v/>
      </c>
      <c r="I1818" s="2" t="str">
        <f>IF(OR(AND(G1818&gt;=$D$19,G1818&lt;=$E$19),AND(G1818&gt;=$F$19,G1818&lt;=$G$19),AND(G1818&gt;=$H$19,G1818&lt;=$I$19),AND(G1818&gt;=$J$19,G1818&lt;=$K$19),AND(G1818&gt;=$L$19,G1818&lt;=$M$19),AND(G1818&gt;=$N$19,G1818&lt;=$O$19),AND(G1818&gt;=$P$19,G1818&lt;=$Q$19),AND(G1818&gt;=$R$19,G1818&lt;=$S$19),AND(G1818&gt;=$T$19,G1818&lt;=$U$19)),IF(COUNTIF(I1454:I1817,"Plein traitement")=90,"Demi-traitement","Plein traitement"),IF(OR(AND(G1818&gt;=$D$8,G1818&lt;=$E$8),AND(G1818&gt;=$F$8,G1818&lt;=$G$8),AND(G1818&gt;=$H$8,G1818&lt;=$I$8),AND(G1818&gt;=$J$8,G1818&lt;=$K$8),AND(G1818&gt;=$L$8,G1818&lt;=$M$8),AND(G1818&gt;=$N$8,G1818&lt;=$O$8),AND(G1818&gt;=$P$8,G1818&lt;=$Q$8),AND(G1818&gt;=$R$8,G1818&lt;=$S$8),AND(G1818&gt;=$T$8,G1818&lt;=$U$8)),IF(COUNTIF($H$537:H1818,"CMO")&gt;90,"Demi-traitement","Plein traitement"),""))</f>
        <v/>
      </c>
    </row>
    <row r="1819" spans="7:9" x14ac:dyDescent="0.25">
      <c r="G1819" s="1">
        <v>44383</v>
      </c>
      <c r="H1819" t="str">
        <f t="shared" si="32"/>
        <v/>
      </c>
      <c r="I1819" s="2" t="str">
        <f>IF(OR(AND(G1819&gt;=$D$19,G1819&lt;=$E$19),AND(G1819&gt;=$F$19,G1819&lt;=$G$19),AND(G1819&gt;=$H$19,G1819&lt;=$I$19),AND(G1819&gt;=$J$19,G1819&lt;=$K$19),AND(G1819&gt;=$L$19,G1819&lt;=$M$19),AND(G1819&gt;=$N$19,G1819&lt;=$O$19),AND(G1819&gt;=$P$19,G1819&lt;=$Q$19),AND(G1819&gt;=$R$19,G1819&lt;=$S$19),AND(G1819&gt;=$T$19,G1819&lt;=$U$19)),IF(COUNTIF(I1455:I1818,"Plein traitement")=90,"Demi-traitement","Plein traitement"),IF(OR(AND(G1819&gt;=$D$8,G1819&lt;=$E$8),AND(G1819&gt;=$F$8,G1819&lt;=$G$8),AND(G1819&gt;=$H$8,G1819&lt;=$I$8),AND(G1819&gt;=$J$8,G1819&lt;=$K$8),AND(G1819&gt;=$L$8,G1819&lt;=$M$8),AND(G1819&gt;=$N$8,G1819&lt;=$O$8),AND(G1819&gt;=$P$8,G1819&lt;=$Q$8),AND(G1819&gt;=$R$8,G1819&lt;=$S$8),AND(G1819&gt;=$T$8,G1819&lt;=$U$8)),IF(COUNTIF($H$537:H1819,"CMO")&gt;90,"Demi-traitement","Plein traitement"),""))</f>
        <v/>
      </c>
    </row>
    <row r="1820" spans="7:9" x14ac:dyDescent="0.25">
      <c r="G1820" s="1">
        <v>44384</v>
      </c>
      <c r="H1820" t="str">
        <f t="shared" si="32"/>
        <v/>
      </c>
      <c r="I1820" s="2" t="str">
        <f>IF(OR(AND(G1820&gt;=$D$19,G1820&lt;=$E$19),AND(G1820&gt;=$F$19,G1820&lt;=$G$19),AND(G1820&gt;=$H$19,G1820&lt;=$I$19),AND(G1820&gt;=$J$19,G1820&lt;=$K$19),AND(G1820&gt;=$L$19,G1820&lt;=$M$19),AND(G1820&gt;=$N$19,G1820&lt;=$O$19),AND(G1820&gt;=$P$19,G1820&lt;=$Q$19),AND(G1820&gt;=$R$19,G1820&lt;=$S$19),AND(G1820&gt;=$T$19,G1820&lt;=$U$19)),IF(COUNTIF(I1456:I1819,"Plein traitement")=90,"Demi-traitement","Plein traitement"),IF(OR(AND(G1820&gt;=$D$8,G1820&lt;=$E$8),AND(G1820&gt;=$F$8,G1820&lt;=$G$8),AND(G1820&gt;=$H$8,G1820&lt;=$I$8),AND(G1820&gt;=$J$8,G1820&lt;=$K$8),AND(G1820&gt;=$L$8,G1820&lt;=$M$8),AND(G1820&gt;=$N$8,G1820&lt;=$O$8),AND(G1820&gt;=$P$8,G1820&lt;=$Q$8),AND(G1820&gt;=$R$8,G1820&lt;=$S$8),AND(G1820&gt;=$T$8,G1820&lt;=$U$8)),IF(COUNTIF($H$537:H1820,"CMO")&gt;90,"Demi-traitement","Plein traitement"),""))</f>
        <v/>
      </c>
    </row>
    <row r="1821" spans="7:9" x14ac:dyDescent="0.25">
      <c r="G1821" s="1">
        <v>44385</v>
      </c>
      <c r="H1821" t="str">
        <f t="shared" si="32"/>
        <v/>
      </c>
      <c r="I1821" s="2" t="str">
        <f>IF(OR(AND(G1821&gt;=$D$19,G1821&lt;=$E$19),AND(G1821&gt;=$F$19,G1821&lt;=$G$19),AND(G1821&gt;=$H$19,G1821&lt;=$I$19),AND(G1821&gt;=$J$19,G1821&lt;=$K$19),AND(G1821&gt;=$L$19,G1821&lt;=$M$19),AND(G1821&gt;=$N$19,G1821&lt;=$O$19),AND(G1821&gt;=$P$19,G1821&lt;=$Q$19),AND(G1821&gt;=$R$19,G1821&lt;=$S$19),AND(G1821&gt;=$T$19,G1821&lt;=$U$19)),IF(COUNTIF(I1457:I1820,"Plein traitement")=90,"Demi-traitement","Plein traitement"),IF(OR(AND(G1821&gt;=$D$8,G1821&lt;=$E$8),AND(G1821&gt;=$F$8,G1821&lt;=$G$8),AND(G1821&gt;=$H$8,G1821&lt;=$I$8),AND(G1821&gt;=$J$8,G1821&lt;=$K$8),AND(G1821&gt;=$L$8,G1821&lt;=$M$8),AND(G1821&gt;=$N$8,G1821&lt;=$O$8),AND(G1821&gt;=$P$8,G1821&lt;=$Q$8),AND(G1821&gt;=$R$8,G1821&lt;=$S$8),AND(G1821&gt;=$T$8,G1821&lt;=$U$8)),IF(COUNTIF($H$537:H1821,"CMO")&gt;90,"Demi-traitement","Plein traitement"),""))</f>
        <v/>
      </c>
    </row>
    <row r="1822" spans="7:9" x14ac:dyDescent="0.25">
      <c r="G1822" s="1">
        <v>44386</v>
      </c>
      <c r="H1822" t="str">
        <f t="shared" si="32"/>
        <v/>
      </c>
      <c r="I1822" s="2" t="str">
        <f>IF(OR(AND(G1822&gt;=$D$19,G1822&lt;=$E$19),AND(G1822&gt;=$F$19,G1822&lt;=$G$19),AND(G1822&gt;=$H$19,G1822&lt;=$I$19),AND(G1822&gt;=$J$19,G1822&lt;=$K$19),AND(G1822&gt;=$L$19,G1822&lt;=$M$19),AND(G1822&gt;=$N$19,G1822&lt;=$O$19),AND(G1822&gt;=$P$19,G1822&lt;=$Q$19),AND(G1822&gt;=$R$19,G1822&lt;=$S$19),AND(G1822&gt;=$T$19,G1822&lt;=$U$19)),IF(COUNTIF(I1458:I1821,"Plein traitement")=90,"Demi-traitement","Plein traitement"),IF(OR(AND(G1822&gt;=$D$8,G1822&lt;=$E$8),AND(G1822&gt;=$F$8,G1822&lt;=$G$8),AND(G1822&gt;=$H$8,G1822&lt;=$I$8),AND(G1822&gt;=$J$8,G1822&lt;=$K$8),AND(G1822&gt;=$L$8,G1822&lt;=$M$8),AND(G1822&gt;=$N$8,G1822&lt;=$O$8),AND(G1822&gt;=$P$8,G1822&lt;=$Q$8),AND(G1822&gt;=$R$8,G1822&lt;=$S$8),AND(G1822&gt;=$T$8,G1822&lt;=$U$8)),IF(COUNTIF($H$537:H1822,"CMO")&gt;90,"Demi-traitement","Plein traitement"),""))</f>
        <v/>
      </c>
    </row>
    <row r="1823" spans="7:9" x14ac:dyDescent="0.25">
      <c r="G1823" s="1">
        <v>44387</v>
      </c>
      <c r="H1823" t="str">
        <f t="shared" si="32"/>
        <v/>
      </c>
      <c r="I1823" s="2" t="str">
        <f>IF(OR(AND(G1823&gt;=$D$19,G1823&lt;=$E$19),AND(G1823&gt;=$F$19,G1823&lt;=$G$19),AND(G1823&gt;=$H$19,G1823&lt;=$I$19),AND(G1823&gt;=$J$19,G1823&lt;=$K$19),AND(G1823&gt;=$L$19,G1823&lt;=$M$19),AND(G1823&gt;=$N$19,G1823&lt;=$O$19),AND(G1823&gt;=$P$19,G1823&lt;=$Q$19),AND(G1823&gt;=$R$19,G1823&lt;=$S$19),AND(G1823&gt;=$T$19,G1823&lt;=$U$19)),IF(COUNTIF(I1459:I1822,"Plein traitement")=90,"Demi-traitement","Plein traitement"),IF(OR(AND(G1823&gt;=$D$8,G1823&lt;=$E$8),AND(G1823&gt;=$F$8,G1823&lt;=$G$8),AND(G1823&gt;=$H$8,G1823&lt;=$I$8),AND(G1823&gt;=$J$8,G1823&lt;=$K$8),AND(G1823&gt;=$L$8,G1823&lt;=$M$8),AND(G1823&gt;=$N$8,G1823&lt;=$O$8),AND(G1823&gt;=$P$8,G1823&lt;=$Q$8),AND(G1823&gt;=$R$8,G1823&lt;=$S$8),AND(G1823&gt;=$T$8,G1823&lt;=$U$8)),IF(COUNTIF($H$537:H1823,"CMO")&gt;90,"Demi-traitement","Plein traitement"),""))</f>
        <v/>
      </c>
    </row>
    <row r="1824" spans="7:9" x14ac:dyDescent="0.25">
      <c r="G1824" s="1">
        <v>44388</v>
      </c>
      <c r="H1824" t="str">
        <f t="shared" si="32"/>
        <v/>
      </c>
      <c r="I1824" s="2" t="str">
        <f>IF(OR(AND(G1824&gt;=$D$19,G1824&lt;=$E$19),AND(G1824&gt;=$F$19,G1824&lt;=$G$19),AND(G1824&gt;=$H$19,G1824&lt;=$I$19),AND(G1824&gt;=$J$19,G1824&lt;=$K$19),AND(G1824&gt;=$L$19,G1824&lt;=$M$19),AND(G1824&gt;=$N$19,G1824&lt;=$O$19),AND(G1824&gt;=$P$19,G1824&lt;=$Q$19),AND(G1824&gt;=$R$19,G1824&lt;=$S$19),AND(G1824&gt;=$T$19,G1824&lt;=$U$19)),IF(COUNTIF(I1460:I1823,"Plein traitement")=90,"Demi-traitement","Plein traitement"),IF(OR(AND(G1824&gt;=$D$8,G1824&lt;=$E$8),AND(G1824&gt;=$F$8,G1824&lt;=$G$8),AND(G1824&gt;=$H$8,G1824&lt;=$I$8),AND(G1824&gt;=$J$8,G1824&lt;=$K$8),AND(G1824&gt;=$L$8,G1824&lt;=$M$8),AND(G1824&gt;=$N$8,G1824&lt;=$O$8),AND(G1824&gt;=$P$8,G1824&lt;=$Q$8),AND(G1824&gt;=$R$8,G1824&lt;=$S$8),AND(G1824&gt;=$T$8,G1824&lt;=$U$8)),IF(COUNTIF($H$537:H1824,"CMO")&gt;90,"Demi-traitement","Plein traitement"),""))</f>
        <v/>
      </c>
    </row>
    <row r="1825" spans="7:9" x14ac:dyDescent="0.25">
      <c r="G1825" s="1">
        <v>44389</v>
      </c>
      <c r="H1825" t="str">
        <f t="shared" si="32"/>
        <v/>
      </c>
      <c r="I1825" s="2" t="str">
        <f>IF(OR(AND(G1825&gt;=$D$19,G1825&lt;=$E$19),AND(G1825&gt;=$F$19,G1825&lt;=$G$19),AND(G1825&gt;=$H$19,G1825&lt;=$I$19),AND(G1825&gt;=$J$19,G1825&lt;=$K$19),AND(G1825&gt;=$L$19,G1825&lt;=$M$19),AND(G1825&gt;=$N$19,G1825&lt;=$O$19),AND(G1825&gt;=$P$19,G1825&lt;=$Q$19),AND(G1825&gt;=$R$19,G1825&lt;=$S$19),AND(G1825&gt;=$T$19,G1825&lt;=$U$19)),IF(COUNTIF(I1461:I1824,"Plein traitement")=90,"Demi-traitement","Plein traitement"),IF(OR(AND(G1825&gt;=$D$8,G1825&lt;=$E$8),AND(G1825&gt;=$F$8,G1825&lt;=$G$8),AND(G1825&gt;=$H$8,G1825&lt;=$I$8),AND(G1825&gt;=$J$8,G1825&lt;=$K$8),AND(G1825&gt;=$L$8,G1825&lt;=$M$8),AND(G1825&gt;=$N$8,G1825&lt;=$O$8),AND(G1825&gt;=$P$8,G1825&lt;=$Q$8),AND(G1825&gt;=$R$8,G1825&lt;=$S$8),AND(G1825&gt;=$T$8,G1825&lt;=$U$8)),IF(COUNTIF($H$537:H1825,"CMO")&gt;90,"Demi-traitement","Plein traitement"),""))</f>
        <v/>
      </c>
    </row>
    <row r="1826" spans="7:9" x14ac:dyDescent="0.25">
      <c r="G1826" s="1">
        <v>44390</v>
      </c>
      <c r="H1826" t="str">
        <f t="shared" si="32"/>
        <v/>
      </c>
      <c r="I1826" s="2" t="str">
        <f>IF(OR(AND(G1826&gt;=$D$19,G1826&lt;=$E$19),AND(G1826&gt;=$F$19,G1826&lt;=$G$19),AND(G1826&gt;=$H$19,G1826&lt;=$I$19),AND(G1826&gt;=$J$19,G1826&lt;=$K$19),AND(G1826&gt;=$L$19,G1826&lt;=$M$19),AND(G1826&gt;=$N$19,G1826&lt;=$O$19),AND(G1826&gt;=$P$19,G1826&lt;=$Q$19),AND(G1826&gt;=$R$19,G1826&lt;=$S$19),AND(G1826&gt;=$T$19,G1826&lt;=$U$19)),IF(COUNTIF(I1462:I1825,"Plein traitement")=90,"Demi-traitement","Plein traitement"),IF(OR(AND(G1826&gt;=$D$8,G1826&lt;=$E$8),AND(G1826&gt;=$F$8,G1826&lt;=$G$8),AND(G1826&gt;=$H$8,G1826&lt;=$I$8),AND(G1826&gt;=$J$8,G1826&lt;=$K$8),AND(G1826&gt;=$L$8,G1826&lt;=$M$8),AND(G1826&gt;=$N$8,G1826&lt;=$O$8),AND(G1826&gt;=$P$8,G1826&lt;=$Q$8),AND(G1826&gt;=$R$8,G1826&lt;=$S$8),AND(G1826&gt;=$T$8,G1826&lt;=$U$8)),IF(COUNTIF($H$537:H1826,"CMO")&gt;90,"Demi-traitement","Plein traitement"),""))</f>
        <v/>
      </c>
    </row>
    <row r="1827" spans="7:9" x14ac:dyDescent="0.25">
      <c r="G1827" s="1">
        <v>44391</v>
      </c>
      <c r="H1827" t="str">
        <f t="shared" si="32"/>
        <v/>
      </c>
      <c r="I1827" s="2" t="str">
        <f>IF(OR(AND(G1827&gt;=$D$19,G1827&lt;=$E$19),AND(G1827&gt;=$F$19,G1827&lt;=$G$19),AND(G1827&gt;=$H$19,G1827&lt;=$I$19),AND(G1827&gt;=$J$19,G1827&lt;=$K$19),AND(G1827&gt;=$L$19,G1827&lt;=$M$19),AND(G1827&gt;=$N$19,G1827&lt;=$O$19),AND(G1827&gt;=$P$19,G1827&lt;=$Q$19),AND(G1827&gt;=$R$19,G1827&lt;=$S$19),AND(G1827&gt;=$T$19,G1827&lt;=$U$19)),IF(COUNTIF(I1463:I1826,"Plein traitement")=90,"Demi-traitement","Plein traitement"),IF(OR(AND(G1827&gt;=$D$8,G1827&lt;=$E$8),AND(G1827&gt;=$F$8,G1827&lt;=$G$8),AND(G1827&gt;=$H$8,G1827&lt;=$I$8),AND(G1827&gt;=$J$8,G1827&lt;=$K$8),AND(G1827&gt;=$L$8,G1827&lt;=$M$8),AND(G1827&gt;=$N$8,G1827&lt;=$O$8),AND(G1827&gt;=$P$8,G1827&lt;=$Q$8),AND(G1827&gt;=$R$8,G1827&lt;=$S$8),AND(G1827&gt;=$T$8,G1827&lt;=$U$8)),IF(COUNTIF($H$537:H1827,"CMO")&gt;90,"Demi-traitement","Plein traitement"),""))</f>
        <v/>
      </c>
    </row>
    <row r="1828" spans="7:9" x14ac:dyDescent="0.25">
      <c r="G1828" s="1">
        <v>44392</v>
      </c>
      <c r="H1828" t="str">
        <f t="shared" si="32"/>
        <v/>
      </c>
      <c r="I1828" s="2" t="str">
        <f>IF(OR(AND(G1828&gt;=$D$19,G1828&lt;=$E$19),AND(G1828&gt;=$F$19,G1828&lt;=$G$19),AND(G1828&gt;=$H$19,G1828&lt;=$I$19),AND(G1828&gt;=$J$19,G1828&lt;=$K$19),AND(G1828&gt;=$L$19,G1828&lt;=$M$19),AND(G1828&gt;=$N$19,G1828&lt;=$O$19),AND(G1828&gt;=$P$19,G1828&lt;=$Q$19),AND(G1828&gt;=$R$19,G1828&lt;=$S$19),AND(G1828&gt;=$T$19,G1828&lt;=$U$19)),IF(COUNTIF(I1464:I1827,"Plein traitement")=90,"Demi-traitement","Plein traitement"),IF(OR(AND(G1828&gt;=$D$8,G1828&lt;=$E$8),AND(G1828&gt;=$F$8,G1828&lt;=$G$8),AND(G1828&gt;=$H$8,G1828&lt;=$I$8),AND(G1828&gt;=$J$8,G1828&lt;=$K$8),AND(G1828&gt;=$L$8,G1828&lt;=$M$8),AND(G1828&gt;=$N$8,G1828&lt;=$O$8),AND(G1828&gt;=$P$8,G1828&lt;=$Q$8),AND(G1828&gt;=$R$8,G1828&lt;=$S$8),AND(G1828&gt;=$T$8,G1828&lt;=$U$8)),IF(COUNTIF($H$537:H1828,"CMO")&gt;90,"Demi-traitement","Plein traitement"),""))</f>
        <v/>
      </c>
    </row>
    <row r="1829" spans="7:9" x14ac:dyDescent="0.25">
      <c r="G1829" s="1">
        <v>44393</v>
      </c>
      <c r="H1829" t="str">
        <f t="shared" si="32"/>
        <v/>
      </c>
      <c r="I1829" s="2" t="str">
        <f>IF(OR(AND(G1829&gt;=$D$19,G1829&lt;=$E$19),AND(G1829&gt;=$F$19,G1829&lt;=$G$19),AND(G1829&gt;=$H$19,G1829&lt;=$I$19),AND(G1829&gt;=$J$19,G1829&lt;=$K$19),AND(G1829&gt;=$L$19,G1829&lt;=$M$19),AND(G1829&gt;=$N$19,G1829&lt;=$O$19),AND(G1829&gt;=$P$19,G1829&lt;=$Q$19),AND(G1829&gt;=$R$19,G1829&lt;=$S$19),AND(G1829&gt;=$T$19,G1829&lt;=$U$19)),IF(COUNTIF(I1465:I1828,"Plein traitement")=90,"Demi-traitement","Plein traitement"),IF(OR(AND(G1829&gt;=$D$8,G1829&lt;=$E$8),AND(G1829&gt;=$F$8,G1829&lt;=$G$8),AND(G1829&gt;=$H$8,G1829&lt;=$I$8),AND(G1829&gt;=$J$8,G1829&lt;=$K$8),AND(G1829&gt;=$L$8,G1829&lt;=$M$8),AND(G1829&gt;=$N$8,G1829&lt;=$O$8),AND(G1829&gt;=$P$8,G1829&lt;=$Q$8),AND(G1829&gt;=$R$8,G1829&lt;=$S$8),AND(G1829&gt;=$T$8,G1829&lt;=$U$8)),IF(COUNTIF($H$537:H1829,"CMO")&gt;90,"Demi-traitement","Plein traitement"),""))</f>
        <v/>
      </c>
    </row>
    <row r="1830" spans="7:9" x14ac:dyDescent="0.25">
      <c r="G1830" s="1">
        <v>44394</v>
      </c>
      <c r="H1830" t="str">
        <f t="shared" si="32"/>
        <v/>
      </c>
      <c r="I1830" s="2" t="str">
        <f>IF(OR(AND(G1830&gt;=$D$19,G1830&lt;=$E$19),AND(G1830&gt;=$F$19,G1830&lt;=$G$19),AND(G1830&gt;=$H$19,G1830&lt;=$I$19),AND(G1830&gt;=$J$19,G1830&lt;=$K$19),AND(G1830&gt;=$L$19,G1830&lt;=$M$19),AND(G1830&gt;=$N$19,G1830&lt;=$O$19),AND(G1830&gt;=$P$19,G1830&lt;=$Q$19),AND(G1830&gt;=$R$19,G1830&lt;=$S$19),AND(G1830&gt;=$T$19,G1830&lt;=$U$19)),IF(COUNTIF(I1466:I1829,"Plein traitement")=90,"Demi-traitement","Plein traitement"),IF(OR(AND(G1830&gt;=$D$8,G1830&lt;=$E$8),AND(G1830&gt;=$F$8,G1830&lt;=$G$8),AND(G1830&gt;=$H$8,G1830&lt;=$I$8),AND(G1830&gt;=$J$8,G1830&lt;=$K$8),AND(G1830&gt;=$L$8,G1830&lt;=$M$8),AND(G1830&gt;=$N$8,G1830&lt;=$O$8),AND(G1830&gt;=$P$8,G1830&lt;=$Q$8),AND(G1830&gt;=$R$8,G1830&lt;=$S$8),AND(G1830&gt;=$T$8,G1830&lt;=$U$8)),IF(COUNTIF($H$537:H1830,"CMO")&gt;90,"Demi-traitement","Plein traitement"),""))</f>
        <v/>
      </c>
    </row>
    <row r="1831" spans="7:9" x14ac:dyDescent="0.25">
      <c r="G1831" s="1">
        <v>44395</v>
      </c>
      <c r="H1831" t="str">
        <f t="shared" si="32"/>
        <v/>
      </c>
      <c r="I1831" s="2" t="str">
        <f>IF(OR(AND(G1831&gt;=$D$19,G1831&lt;=$E$19),AND(G1831&gt;=$F$19,G1831&lt;=$G$19),AND(G1831&gt;=$H$19,G1831&lt;=$I$19),AND(G1831&gt;=$J$19,G1831&lt;=$K$19),AND(G1831&gt;=$L$19,G1831&lt;=$M$19),AND(G1831&gt;=$N$19,G1831&lt;=$O$19),AND(G1831&gt;=$P$19,G1831&lt;=$Q$19),AND(G1831&gt;=$R$19,G1831&lt;=$S$19),AND(G1831&gt;=$T$19,G1831&lt;=$U$19)),IF(COUNTIF(I1467:I1830,"Plein traitement")=90,"Demi-traitement","Plein traitement"),IF(OR(AND(G1831&gt;=$D$8,G1831&lt;=$E$8),AND(G1831&gt;=$F$8,G1831&lt;=$G$8),AND(G1831&gt;=$H$8,G1831&lt;=$I$8),AND(G1831&gt;=$J$8,G1831&lt;=$K$8),AND(G1831&gt;=$L$8,G1831&lt;=$M$8),AND(G1831&gt;=$N$8,G1831&lt;=$O$8),AND(G1831&gt;=$P$8,G1831&lt;=$Q$8),AND(G1831&gt;=$R$8,G1831&lt;=$S$8),AND(G1831&gt;=$T$8,G1831&lt;=$U$8)),IF(COUNTIF($H$537:H1831,"CMO")&gt;90,"Demi-traitement","Plein traitement"),""))</f>
        <v/>
      </c>
    </row>
    <row r="1832" spans="7:9" x14ac:dyDescent="0.25">
      <c r="G1832" s="1">
        <v>44396</v>
      </c>
      <c r="H1832" t="str">
        <f t="shared" si="32"/>
        <v/>
      </c>
      <c r="I1832" s="2" t="str">
        <f>IF(OR(AND(G1832&gt;=$D$19,G1832&lt;=$E$19),AND(G1832&gt;=$F$19,G1832&lt;=$G$19),AND(G1832&gt;=$H$19,G1832&lt;=$I$19),AND(G1832&gt;=$J$19,G1832&lt;=$K$19),AND(G1832&gt;=$L$19,G1832&lt;=$M$19),AND(G1832&gt;=$N$19,G1832&lt;=$O$19),AND(G1832&gt;=$P$19,G1832&lt;=$Q$19),AND(G1832&gt;=$R$19,G1832&lt;=$S$19),AND(G1832&gt;=$T$19,G1832&lt;=$U$19)),IF(COUNTIF(I1468:I1831,"Plein traitement")=90,"Demi-traitement","Plein traitement"),IF(OR(AND(G1832&gt;=$D$8,G1832&lt;=$E$8),AND(G1832&gt;=$F$8,G1832&lt;=$G$8),AND(G1832&gt;=$H$8,G1832&lt;=$I$8),AND(G1832&gt;=$J$8,G1832&lt;=$K$8),AND(G1832&gt;=$L$8,G1832&lt;=$M$8),AND(G1832&gt;=$N$8,G1832&lt;=$O$8),AND(G1832&gt;=$P$8,G1832&lt;=$Q$8),AND(G1832&gt;=$R$8,G1832&lt;=$S$8),AND(G1832&gt;=$T$8,G1832&lt;=$U$8)),IF(COUNTIF($H$537:H1832,"CMO")&gt;90,"Demi-traitement","Plein traitement"),""))</f>
        <v/>
      </c>
    </row>
    <row r="1833" spans="7:9" x14ac:dyDescent="0.25">
      <c r="G1833" s="1">
        <v>44397</v>
      </c>
      <c r="H1833" t="str">
        <f t="shared" si="32"/>
        <v/>
      </c>
      <c r="I1833" s="2" t="str">
        <f>IF(OR(AND(G1833&gt;=$D$19,G1833&lt;=$E$19),AND(G1833&gt;=$F$19,G1833&lt;=$G$19),AND(G1833&gt;=$H$19,G1833&lt;=$I$19),AND(G1833&gt;=$J$19,G1833&lt;=$K$19),AND(G1833&gt;=$L$19,G1833&lt;=$M$19),AND(G1833&gt;=$N$19,G1833&lt;=$O$19),AND(G1833&gt;=$P$19,G1833&lt;=$Q$19),AND(G1833&gt;=$R$19,G1833&lt;=$S$19),AND(G1833&gt;=$T$19,G1833&lt;=$U$19)),IF(COUNTIF(I1469:I1832,"Plein traitement")=90,"Demi-traitement","Plein traitement"),IF(OR(AND(G1833&gt;=$D$8,G1833&lt;=$E$8),AND(G1833&gt;=$F$8,G1833&lt;=$G$8),AND(G1833&gt;=$H$8,G1833&lt;=$I$8),AND(G1833&gt;=$J$8,G1833&lt;=$K$8),AND(G1833&gt;=$L$8,G1833&lt;=$M$8),AND(G1833&gt;=$N$8,G1833&lt;=$O$8),AND(G1833&gt;=$P$8,G1833&lt;=$Q$8),AND(G1833&gt;=$R$8,G1833&lt;=$S$8),AND(G1833&gt;=$T$8,G1833&lt;=$U$8)),IF(COUNTIF($H$537:H1833,"CMO")&gt;90,"Demi-traitement","Plein traitement"),""))</f>
        <v/>
      </c>
    </row>
    <row r="1834" spans="7:9" x14ac:dyDescent="0.25">
      <c r="G1834" s="1">
        <v>44398</v>
      </c>
      <c r="H1834" t="str">
        <f t="shared" si="32"/>
        <v/>
      </c>
      <c r="I1834" s="2" t="str">
        <f>IF(OR(AND(G1834&gt;=$D$19,G1834&lt;=$E$19),AND(G1834&gt;=$F$19,G1834&lt;=$G$19),AND(G1834&gt;=$H$19,G1834&lt;=$I$19),AND(G1834&gt;=$J$19,G1834&lt;=$K$19),AND(G1834&gt;=$L$19,G1834&lt;=$M$19),AND(G1834&gt;=$N$19,G1834&lt;=$O$19),AND(G1834&gt;=$P$19,G1834&lt;=$Q$19),AND(G1834&gt;=$R$19,G1834&lt;=$S$19),AND(G1834&gt;=$T$19,G1834&lt;=$U$19)),IF(COUNTIF(I1470:I1833,"Plein traitement")=90,"Demi-traitement","Plein traitement"),IF(OR(AND(G1834&gt;=$D$8,G1834&lt;=$E$8),AND(G1834&gt;=$F$8,G1834&lt;=$G$8),AND(G1834&gt;=$H$8,G1834&lt;=$I$8),AND(G1834&gt;=$J$8,G1834&lt;=$K$8),AND(G1834&gt;=$L$8,G1834&lt;=$M$8),AND(G1834&gt;=$N$8,G1834&lt;=$O$8),AND(G1834&gt;=$P$8,G1834&lt;=$Q$8),AND(G1834&gt;=$R$8,G1834&lt;=$S$8),AND(G1834&gt;=$T$8,G1834&lt;=$U$8)),IF(COUNTIF($H$537:H1834,"CMO")&gt;90,"Demi-traitement","Plein traitement"),""))</f>
        <v/>
      </c>
    </row>
    <row r="1835" spans="7:9" x14ac:dyDescent="0.25">
      <c r="G1835" s="1">
        <v>44399</v>
      </c>
      <c r="H1835" t="str">
        <f t="shared" si="32"/>
        <v/>
      </c>
      <c r="I1835" s="2" t="str">
        <f>IF(OR(AND(G1835&gt;=$D$19,G1835&lt;=$E$19),AND(G1835&gt;=$F$19,G1835&lt;=$G$19),AND(G1835&gt;=$H$19,G1835&lt;=$I$19),AND(G1835&gt;=$J$19,G1835&lt;=$K$19),AND(G1835&gt;=$L$19,G1835&lt;=$M$19),AND(G1835&gt;=$N$19,G1835&lt;=$O$19),AND(G1835&gt;=$P$19,G1835&lt;=$Q$19),AND(G1835&gt;=$R$19,G1835&lt;=$S$19),AND(G1835&gt;=$T$19,G1835&lt;=$U$19)),IF(COUNTIF(I1471:I1834,"Plein traitement")=90,"Demi-traitement","Plein traitement"),IF(OR(AND(G1835&gt;=$D$8,G1835&lt;=$E$8),AND(G1835&gt;=$F$8,G1835&lt;=$G$8),AND(G1835&gt;=$H$8,G1835&lt;=$I$8),AND(G1835&gt;=$J$8,G1835&lt;=$K$8),AND(G1835&gt;=$L$8,G1835&lt;=$M$8),AND(G1835&gt;=$N$8,G1835&lt;=$O$8),AND(G1835&gt;=$P$8,G1835&lt;=$Q$8),AND(G1835&gt;=$R$8,G1835&lt;=$S$8),AND(G1835&gt;=$T$8,G1835&lt;=$U$8)),IF(COUNTIF($H$537:H1835,"CMO")&gt;90,"Demi-traitement","Plein traitement"),""))</f>
        <v/>
      </c>
    </row>
    <row r="1836" spans="7:9" x14ac:dyDescent="0.25">
      <c r="G1836" s="1">
        <v>44400</v>
      </c>
      <c r="H1836" t="str">
        <f t="shared" si="32"/>
        <v/>
      </c>
      <c r="I1836" s="2" t="str">
        <f>IF(OR(AND(G1836&gt;=$D$19,G1836&lt;=$E$19),AND(G1836&gt;=$F$19,G1836&lt;=$G$19),AND(G1836&gt;=$H$19,G1836&lt;=$I$19),AND(G1836&gt;=$J$19,G1836&lt;=$K$19),AND(G1836&gt;=$L$19,G1836&lt;=$M$19),AND(G1836&gt;=$N$19,G1836&lt;=$O$19),AND(G1836&gt;=$P$19,G1836&lt;=$Q$19),AND(G1836&gt;=$R$19,G1836&lt;=$S$19),AND(G1836&gt;=$T$19,G1836&lt;=$U$19)),IF(COUNTIF(I1472:I1835,"Plein traitement")=90,"Demi-traitement","Plein traitement"),IF(OR(AND(G1836&gt;=$D$8,G1836&lt;=$E$8),AND(G1836&gt;=$F$8,G1836&lt;=$G$8),AND(G1836&gt;=$H$8,G1836&lt;=$I$8),AND(G1836&gt;=$J$8,G1836&lt;=$K$8),AND(G1836&gt;=$L$8,G1836&lt;=$M$8),AND(G1836&gt;=$N$8,G1836&lt;=$O$8),AND(G1836&gt;=$P$8,G1836&lt;=$Q$8),AND(G1836&gt;=$R$8,G1836&lt;=$S$8),AND(G1836&gt;=$T$8,G1836&lt;=$U$8)),IF(COUNTIF($H$537:H1836,"CMO")&gt;90,"Demi-traitement","Plein traitement"),""))</f>
        <v/>
      </c>
    </row>
    <row r="1837" spans="7:9" x14ac:dyDescent="0.25">
      <c r="G1837" s="1">
        <v>44401</v>
      </c>
      <c r="H1837" t="str">
        <f t="shared" si="32"/>
        <v/>
      </c>
      <c r="I1837" s="2" t="str">
        <f>IF(OR(AND(G1837&gt;=$D$19,G1837&lt;=$E$19),AND(G1837&gt;=$F$19,G1837&lt;=$G$19),AND(G1837&gt;=$H$19,G1837&lt;=$I$19),AND(G1837&gt;=$J$19,G1837&lt;=$K$19),AND(G1837&gt;=$L$19,G1837&lt;=$M$19),AND(G1837&gt;=$N$19,G1837&lt;=$O$19),AND(G1837&gt;=$P$19,G1837&lt;=$Q$19),AND(G1837&gt;=$R$19,G1837&lt;=$S$19),AND(G1837&gt;=$T$19,G1837&lt;=$U$19)),IF(COUNTIF(I1473:I1836,"Plein traitement")=90,"Demi-traitement","Plein traitement"),IF(OR(AND(G1837&gt;=$D$8,G1837&lt;=$E$8),AND(G1837&gt;=$F$8,G1837&lt;=$G$8),AND(G1837&gt;=$H$8,G1837&lt;=$I$8),AND(G1837&gt;=$J$8,G1837&lt;=$K$8),AND(G1837&gt;=$L$8,G1837&lt;=$M$8),AND(G1837&gt;=$N$8,G1837&lt;=$O$8),AND(G1837&gt;=$P$8,G1837&lt;=$Q$8),AND(G1837&gt;=$R$8,G1837&lt;=$S$8),AND(G1837&gt;=$T$8,G1837&lt;=$U$8)),IF(COUNTIF($H$537:H1837,"CMO")&gt;90,"Demi-traitement","Plein traitement"),""))</f>
        <v/>
      </c>
    </row>
    <row r="1838" spans="7:9" x14ac:dyDescent="0.25">
      <c r="G1838" s="1">
        <v>44402</v>
      </c>
      <c r="H1838" t="str">
        <f t="shared" si="32"/>
        <v/>
      </c>
      <c r="I1838" s="2" t="str">
        <f>IF(OR(AND(G1838&gt;=$D$19,G1838&lt;=$E$19),AND(G1838&gt;=$F$19,G1838&lt;=$G$19),AND(G1838&gt;=$H$19,G1838&lt;=$I$19),AND(G1838&gt;=$J$19,G1838&lt;=$K$19),AND(G1838&gt;=$L$19,G1838&lt;=$M$19),AND(G1838&gt;=$N$19,G1838&lt;=$O$19),AND(G1838&gt;=$P$19,G1838&lt;=$Q$19),AND(G1838&gt;=$R$19,G1838&lt;=$S$19),AND(G1838&gt;=$T$19,G1838&lt;=$U$19)),IF(COUNTIF(I1474:I1837,"Plein traitement")=90,"Demi-traitement","Plein traitement"),IF(OR(AND(G1838&gt;=$D$8,G1838&lt;=$E$8),AND(G1838&gt;=$F$8,G1838&lt;=$G$8),AND(G1838&gt;=$H$8,G1838&lt;=$I$8),AND(G1838&gt;=$J$8,G1838&lt;=$K$8),AND(G1838&gt;=$L$8,G1838&lt;=$M$8),AND(G1838&gt;=$N$8,G1838&lt;=$O$8),AND(G1838&gt;=$P$8,G1838&lt;=$Q$8),AND(G1838&gt;=$R$8,G1838&lt;=$S$8),AND(G1838&gt;=$T$8,G1838&lt;=$U$8)),IF(COUNTIF($H$537:H1838,"CMO")&gt;90,"Demi-traitement","Plein traitement"),""))</f>
        <v/>
      </c>
    </row>
    <row r="1839" spans="7:9" x14ac:dyDescent="0.25">
      <c r="G1839" s="1">
        <v>44403</v>
      </c>
      <c r="H1839" t="str">
        <f t="shared" si="32"/>
        <v/>
      </c>
      <c r="I1839" s="2" t="str">
        <f>IF(OR(AND(G1839&gt;=$D$19,G1839&lt;=$E$19),AND(G1839&gt;=$F$19,G1839&lt;=$G$19),AND(G1839&gt;=$H$19,G1839&lt;=$I$19),AND(G1839&gt;=$J$19,G1839&lt;=$K$19),AND(G1839&gt;=$L$19,G1839&lt;=$M$19),AND(G1839&gt;=$N$19,G1839&lt;=$O$19),AND(G1839&gt;=$P$19,G1839&lt;=$Q$19),AND(G1839&gt;=$R$19,G1839&lt;=$S$19),AND(G1839&gt;=$T$19,G1839&lt;=$U$19)),IF(COUNTIF(I1475:I1838,"Plein traitement")=90,"Demi-traitement","Plein traitement"),IF(OR(AND(G1839&gt;=$D$8,G1839&lt;=$E$8),AND(G1839&gt;=$F$8,G1839&lt;=$G$8),AND(G1839&gt;=$H$8,G1839&lt;=$I$8),AND(G1839&gt;=$J$8,G1839&lt;=$K$8),AND(G1839&gt;=$L$8,G1839&lt;=$M$8),AND(G1839&gt;=$N$8,G1839&lt;=$O$8),AND(G1839&gt;=$P$8,G1839&lt;=$Q$8),AND(G1839&gt;=$R$8,G1839&lt;=$S$8),AND(G1839&gt;=$T$8,G1839&lt;=$U$8)),IF(COUNTIF($H$537:H1839,"CMO")&gt;90,"Demi-traitement","Plein traitement"),""))</f>
        <v/>
      </c>
    </row>
    <row r="1840" spans="7:9" x14ac:dyDescent="0.25">
      <c r="G1840" s="1">
        <v>44404</v>
      </c>
      <c r="H1840" t="str">
        <f t="shared" si="32"/>
        <v/>
      </c>
      <c r="I1840" s="2" t="str">
        <f>IF(OR(AND(G1840&gt;=$D$19,G1840&lt;=$E$19),AND(G1840&gt;=$F$19,G1840&lt;=$G$19),AND(G1840&gt;=$H$19,G1840&lt;=$I$19),AND(G1840&gt;=$J$19,G1840&lt;=$K$19),AND(G1840&gt;=$L$19,G1840&lt;=$M$19),AND(G1840&gt;=$N$19,G1840&lt;=$O$19),AND(G1840&gt;=$P$19,G1840&lt;=$Q$19),AND(G1840&gt;=$R$19,G1840&lt;=$S$19),AND(G1840&gt;=$T$19,G1840&lt;=$U$19)),IF(COUNTIF(I1476:I1839,"Plein traitement")=90,"Demi-traitement","Plein traitement"),IF(OR(AND(G1840&gt;=$D$8,G1840&lt;=$E$8),AND(G1840&gt;=$F$8,G1840&lt;=$G$8),AND(G1840&gt;=$H$8,G1840&lt;=$I$8),AND(G1840&gt;=$J$8,G1840&lt;=$K$8),AND(G1840&gt;=$L$8,G1840&lt;=$M$8),AND(G1840&gt;=$N$8,G1840&lt;=$O$8),AND(G1840&gt;=$P$8,G1840&lt;=$Q$8),AND(G1840&gt;=$R$8,G1840&lt;=$S$8),AND(G1840&gt;=$T$8,G1840&lt;=$U$8)),IF(COUNTIF($H$537:H1840,"CMO")&gt;90,"Demi-traitement","Plein traitement"),""))</f>
        <v/>
      </c>
    </row>
    <row r="1841" spans="7:9" x14ac:dyDescent="0.25">
      <c r="G1841" s="1">
        <v>44405</v>
      </c>
      <c r="H1841" t="str">
        <f t="shared" si="32"/>
        <v/>
      </c>
      <c r="I1841" s="2" t="str">
        <f>IF(OR(AND(G1841&gt;=$D$19,G1841&lt;=$E$19),AND(G1841&gt;=$F$19,G1841&lt;=$G$19),AND(G1841&gt;=$H$19,G1841&lt;=$I$19),AND(G1841&gt;=$J$19,G1841&lt;=$K$19),AND(G1841&gt;=$L$19,G1841&lt;=$M$19),AND(G1841&gt;=$N$19,G1841&lt;=$O$19),AND(G1841&gt;=$P$19,G1841&lt;=$Q$19),AND(G1841&gt;=$R$19,G1841&lt;=$S$19),AND(G1841&gt;=$T$19,G1841&lt;=$U$19)),IF(COUNTIF(I1477:I1840,"Plein traitement")=90,"Demi-traitement","Plein traitement"),IF(OR(AND(G1841&gt;=$D$8,G1841&lt;=$E$8),AND(G1841&gt;=$F$8,G1841&lt;=$G$8),AND(G1841&gt;=$H$8,G1841&lt;=$I$8),AND(G1841&gt;=$J$8,G1841&lt;=$K$8),AND(G1841&gt;=$L$8,G1841&lt;=$M$8),AND(G1841&gt;=$N$8,G1841&lt;=$O$8),AND(G1841&gt;=$P$8,G1841&lt;=$Q$8),AND(G1841&gt;=$R$8,G1841&lt;=$S$8),AND(G1841&gt;=$T$8,G1841&lt;=$U$8)),IF(COUNTIF($H$537:H1841,"CMO")&gt;90,"Demi-traitement","Plein traitement"),""))</f>
        <v/>
      </c>
    </row>
    <row r="1842" spans="7:9" x14ac:dyDescent="0.25">
      <c r="G1842" s="1">
        <v>44406</v>
      </c>
      <c r="H1842" t="str">
        <f t="shared" si="32"/>
        <v/>
      </c>
      <c r="I1842" s="2" t="str">
        <f>IF(OR(AND(G1842&gt;=$D$19,G1842&lt;=$E$19),AND(G1842&gt;=$F$19,G1842&lt;=$G$19),AND(G1842&gt;=$H$19,G1842&lt;=$I$19),AND(G1842&gt;=$J$19,G1842&lt;=$K$19),AND(G1842&gt;=$L$19,G1842&lt;=$M$19),AND(G1842&gt;=$N$19,G1842&lt;=$O$19),AND(G1842&gt;=$P$19,G1842&lt;=$Q$19),AND(G1842&gt;=$R$19,G1842&lt;=$S$19),AND(G1842&gt;=$T$19,G1842&lt;=$U$19)),IF(COUNTIF(I1478:I1841,"Plein traitement")=90,"Demi-traitement","Plein traitement"),IF(OR(AND(G1842&gt;=$D$8,G1842&lt;=$E$8),AND(G1842&gt;=$F$8,G1842&lt;=$G$8),AND(G1842&gt;=$H$8,G1842&lt;=$I$8),AND(G1842&gt;=$J$8,G1842&lt;=$K$8),AND(G1842&gt;=$L$8,G1842&lt;=$M$8),AND(G1842&gt;=$N$8,G1842&lt;=$O$8),AND(G1842&gt;=$P$8,G1842&lt;=$Q$8),AND(G1842&gt;=$R$8,G1842&lt;=$S$8),AND(G1842&gt;=$T$8,G1842&lt;=$U$8)),IF(COUNTIF($H$537:H1842,"CMO")&gt;90,"Demi-traitement","Plein traitement"),""))</f>
        <v/>
      </c>
    </row>
    <row r="1843" spans="7:9" x14ac:dyDescent="0.25">
      <c r="G1843" s="1">
        <v>44407</v>
      </c>
      <c r="H1843" t="str">
        <f t="shared" si="32"/>
        <v/>
      </c>
      <c r="I1843" s="2" t="str">
        <f>IF(OR(AND(G1843&gt;=$D$19,G1843&lt;=$E$19),AND(G1843&gt;=$F$19,G1843&lt;=$G$19),AND(G1843&gt;=$H$19,G1843&lt;=$I$19),AND(G1843&gt;=$J$19,G1843&lt;=$K$19),AND(G1843&gt;=$L$19,G1843&lt;=$M$19),AND(G1843&gt;=$N$19,G1843&lt;=$O$19),AND(G1843&gt;=$P$19,G1843&lt;=$Q$19),AND(G1843&gt;=$R$19,G1843&lt;=$S$19),AND(G1843&gt;=$T$19,G1843&lt;=$U$19)),IF(COUNTIF(I1479:I1842,"Plein traitement")=90,"Demi-traitement","Plein traitement"),IF(OR(AND(G1843&gt;=$D$8,G1843&lt;=$E$8),AND(G1843&gt;=$F$8,G1843&lt;=$G$8),AND(G1843&gt;=$H$8,G1843&lt;=$I$8),AND(G1843&gt;=$J$8,G1843&lt;=$K$8),AND(G1843&gt;=$L$8,G1843&lt;=$M$8),AND(G1843&gt;=$N$8,G1843&lt;=$O$8),AND(G1843&gt;=$P$8,G1843&lt;=$Q$8),AND(G1843&gt;=$R$8,G1843&lt;=$S$8),AND(G1843&gt;=$T$8,G1843&lt;=$U$8)),IF(COUNTIF($H$537:H1843,"CMO")&gt;90,"Demi-traitement","Plein traitement"),""))</f>
        <v/>
      </c>
    </row>
    <row r="1844" spans="7:9" x14ac:dyDescent="0.25">
      <c r="G1844" s="1">
        <v>44408</v>
      </c>
      <c r="H1844" t="str">
        <f t="shared" si="32"/>
        <v/>
      </c>
      <c r="I1844" s="2" t="str">
        <f>IF(OR(AND(G1844&gt;=$D$19,G1844&lt;=$E$19),AND(G1844&gt;=$F$19,G1844&lt;=$G$19),AND(G1844&gt;=$H$19,G1844&lt;=$I$19),AND(G1844&gt;=$J$19,G1844&lt;=$K$19),AND(G1844&gt;=$L$19,G1844&lt;=$M$19),AND(G1844&gt;=$N$19,G1844&lt;=$O$19),AND(G1844&gt;=$P$19,G1844&lt;=$Q$19),AND(G1844&gt;=$R$19,G1844&lt;=$S$19),AND(G1844&gt;=$T$19,G1844&lt;=$U$19)),IF(COUNTIF(I1480:I1843,"Plein traitement")=90,"Demi-traitement","Plein traitement"),IF(OR(AND(G1844&gt;=$D$8,G1844&lt;=$E$8),AND(G1844&gt;=$F$8,G1844&lt;=$G$8),AND(G1844&gt;=$H$8,G1844&lt;=$I$8),AND(G1844&gt;=$J$8,G1844&lt;=$K$8),AND(G1844&gt;=$L$8,G1844&lt;=$M$8),AND(G1844&gt;=$N$8,G1844&lt;=$O$8),AND(G1844&gt;=$P$8,G1844&lt;=$Q$8),AND(G1844&gt;=$R$8,G1844&lt;=$S$8),AND(G1844&gt;=$T$8,G1844&lt;=$U$8)),IF(COUNTIF($H$537:H1844,"CMO")&gt;90,"Demi-traitement","Plein traitement"),""))</f>
        <v/>
      </c>
    </row>
    <row r="1845" spans="7:9" x14ac:dyDescent="0.25">
      <c r="G1845" s="1">
        <v>44409</v>
      </c>
      <c r="H1845" t="str">
        <f t="shared" ref="H1845:H1908" si="33">IF(OR(AND(G1845&gt;=$D$8,G1845&lt;=$E$8),AND(G1845&gt;=$F$8,G1845&lt;=$G$8),AND(G1845&gt;=$H$8,G1845&lt;=$I$8),AND(G1845&gt;=$J$8,G1845&lt;=$K$8),AND(G1845&gt;=$L$8,G1845&lt;=$M$8),AND(G1845&gt;=$N$8,G1845&lt;=$O$8),AND(G1845&gt;=$P$8,G1845&lt;=$Q$8),AND(G1845&gt;=$R$8,G1845&lt;=$S$8),AND(G1845&gt;=$T$8,G1845&lt;=$U$8)),"CMO","")</f>
        <v/>
      </c>
      <c r="I1845" s="2" t="str">
        <f>IF(OR(AND(G1845&gt;=$D$19,G1845&lt;=$E$19),AND(G1845&gt;=$F$19,G1845&lt;=$G$19),AND(G1845&gt;=$H$19,G1845&lt;=$I$19),AND(G1845&gt;=$J$19,G1845&lt;=$K$19),AND(G1845&gt;=$L$19,G1845&lt;=$M$19),AND(G1845&gt;=$N$19,G1845&lt;=$O$19),AND(G1845&gt;=$P$19,G1845&lt;=$Q$19),AND(G1845&gt;=$R$19,G1845&lt;=$S$19),AND(G1845&gt;=$T$19,G1845&lt;=$U$19)),IF(COUNTIF(I1481:I1844,"Plein traitement")=90,"Demi-traitement","Plein traitement"),IF(OR(AND(G1845&gt;=$D$8,G1845&lt;=$E$8),AND(G1845&gt;=$F$8,G1845&lt;=$G$8),AND(G1845&gt;=$H$8,G1845&lt;=$I$8),AND(G1845&gt;=$J$8,G1845&lt;=$K$8),AND(G1845&gt;=$L$8,G1845&lt;=$M$8),AND(G1845&gt;=$N$8,G1845&lt;=$O$8),AND(G1845&gt;=$P$8,G1845&lt;=$Q$8),AND(G1845&gt;=$R$8,G1845&lt;=$S$8),AND(G1845&gt;=$T$8,G1845&lt;=$U$8)),IF(COUNTIF($H$537:H1845,"CMO")&gt;90,"Demi-traitement","Plein traitement"),""))</f>
        <v/>
      </c>
    </row>
    <row r="1846" spans="7:9" x14ac:dyDescent="0.25">
      <c r="G1846" s="1">
        <v>44410</v>
      </c>
      <c r="H1846" t="str">
        <f t="shared" si="33"/>
        <v/>
      </c>
      <c r="I1846" s="2" t="str">
        <f>IF(OR(AND(G1846&gt;=$D$19,G1846&lt;=$E$19),AND(G1846&gt;=$F$19,G1846&lt;=$G$19),AND(G1846&gt;=$H$19,G1846&lt;=$I$19),AND(G1846&gt;=$J$19,G1846&lt;=$K$19),AND(G1846&gt;=$L$19,G1846&lt;=$M$19),AND(G1846&gt;=$N$19,G1846&lt;=$O$19),AND(G1846&gt;=$P$19,G1846&lt;=$Q$19),AND(G1846&gt;=$R$19,G1846&lt;=$S$19),AND(G1846&gt;=$T$19,G1846&lt;=$U$19)),IF(COUNTIF(I1482:I1845,"Plein traitement")=90,"Demi-traitement","Plein traitement"),IF(OR(AND(G1846&gt;=$D$8,G1846&lt;=$E$8),AND(G1846&gt;=$F$8,G1846&lt;=$G$8),AND(G1846&gt;=$H$8,G1846&lt;=$I$8),AND(G1846&gt;=$J$8,G1846&lt;=$K$8),AND(G1846&gt;=$L$8,G1846&lt;=$M$8),AND(G1846&gt;=$N$8,G1846&lt;=$O$8),AND(G1846&gt;=$P$8,G1846&lt;=$Q$8),AND(G1846&gt;=$R$8,G1846&lt;=$S$8),AND(G1846&gt;=$T$8,G1846&lt;=$U$8)),IF(COUNTIF($H$537:H1846,"CMO")&gt;90,"Demi-traitement","Plein traitement"),""))</f>
        <v/>
      </c>
    </row>
    <row r="1847" spans="7:9" x14ac:dyDescent="0.25">
      <c r="G1847" s="1">
        <v>44411</v>
      </c>
      <c r="H1847" t="str">
        <f t="shared" si="33"/>
        <v/>
      </c>
      <c r="I1847" s="2" t="str">
        <f>IF(OR(AND(G1847&gt;=$D$19,G1847&lt;=$E$19),AND(G1847&gt;=$F$19,G1847&lt;=$G$19),AND(G1847&gt;=$H$19,G1847&lt;=$I$19),AND(G1847&gt;=$J$19,G1847&lt;=$K$19),AND(G1847&gt;=$L$19,G1847&lt;=$M$19),AND(G1847&gt;=$N$19,G1847&lt;=$O$19),AND(G1847&gt;=$P$19,G1847&lt;=$Q$19),AND(G1847&gt;=$R$19,G1847&lt;=$S$19),AND(G1847&gt;=$T$19,G1847&lt;=$U$19)),IF(COUNTIF(I1483:I1846,"Plein traitement")=90,"Demi-traitement","Plein traitement"),IF(OR(AND(G1847&gt;=$D$8,G1847&lt;=$E$8),AND(G1847&gt;=$F$8,G1847&lt;=$G$8),AND(G1847&gt;=$H$8,G1847&lt;=$I$8),AND(G1847&gt;=$J$8,G1847&lt;=$K$8),AND(G1847&gt;=$L$8,G1847&lt;=$M$8),AND(G1847&gt;=$N$8,G1847&lt;=$O$8),AND(G1847&gt;=$P$8,G1847&lt;=$Q$8),AND(G1847&gt;=$R$8,G1847&lt;=$S$8),AND(G1847&gt;=$T$8,G1847&lt;=$U$8)),IF(COUNTIF($H$537:H1847,"CMO")&gt;90,"Demi-traitement","Plein traitement"),""))</f>
        <v/>
      </c>
    </row>
    <row r="1848" spans="7:9" x14ac:dyDescent="0.25">
      <c r="G1848" s="1">
        <v>44412</v>
      </c>
      <c r="H1848" t="str">
        <f t="shared" si="33"/>
        <v/>
      </c>
      <c r="I1848" s="2" t="str">
        <f>IF(OR(AND(G1848&gt;=$D$19,G1848&lt;=$E$19),AND(G1848&gt;=$F$19,G1848&lt;=$G$19),AND(G1848&gt;=$H$19,G1848&lt;=$I$19),AND(G1848&gt;=$J$19,G1848&lt;=$K$19),AND(G1848&gt;=$L$19,G1848&lt;=$M$19),AND(G1848&gt;=$N$19,G1848&lt;=$O$19),AND(G1848&gt;=$P$19,G1848&lt;=$Q$19),AND(G1848&gt;=$R$19,G1848&lt;=$S$19),AND(G1848&gt;=$T$19,G1848&lt;=$U$19)),IF(COUNTIF(I1484:I1847,"Plein traitement")=90,"Demi-traitement","Plein traitement"),IF(OR(AND(G1848&gt;=$D$8,G1848&lt;=$E$8),AND(G1848&gt;=$F$8,G1848&lt;=$G$8),AND(G1848&gt;=$H$8,G1848&lt;=$I$8),AND(G1848&gt;=$J$8,G1848&lt;=$K$8),AND(G1848&gt;=$L$8,G1848&lt;=$M$8),AND(G1848&gt;=$N$8,G1848&lt;=$O$8),AND(G1848&gt;=$P$8,G1848&lt;=$Q$8),AND(G1848&gt;=$R$8,G1848&lt;=$S$8),AND(G1848&gt;=$T$8,G1848&lt;=$U$8)),IF(COUNTIF($H$537:H1848,"CMO")&gt;90,"Demi-traitement","Plein traitement"),""))</f>
        <v/>
      </c>
    </row>
    <row r="1849" spans="7:9" x14ac:dyDescent="0.25">
      <c r="G1849" s="1">
        <v>44413</v>
      </c>
      <c r="H1849" t="str">
        <f t="shared" si="33"/>
        <v/>
      </c>
      <c r="I1849" s="2" t="str">
        <f>IF(OR(AND(G1849&gt;=$D$19,G1849&lt;=$E$19),AND(G1849&gt;=$F$19,G1849&lt;=$G$19),AND(G1849&gt;=$H$19,G1849&lt;=$I$19),AND(G1849&gt;=$J$19,G1849&lt;=$K$19),AND(G1849&gt;=$L$19,G1849&lt;=$M$19),AND(G1849&gt;=$N$19,G1849&lt;=$O$19),AND(G1849&gt;=$P$19,G1849&lt;=$Q$19),AND(G1849&gt;=$R$19,G1849&lt;=$S$19),AND(G1849&gt;=$T$19,G1849&lt;=$U$19)),IF(COUNTIF(I1485:I1848,"Plein traitement")=90,"Demi-traitement","Plein traitement"),IF(OR(AND(G1849&gt;=$D$8,G1849&lt;=$E$8),AND(G1849&gt;=$F$8,G1849&lt;=$G$8),AND(G1849&gt;=$H$8,G1849&lt;=$I$8),AND(G1849&gt;=$J$8,G1849&lt;=$K$8),AND(G1849&gt;=$L$8,G1849&lt;=$M$8),AND(G1849&gt;=$N$8,G1849&lt;=$O$8),AND(G1849&gt;=$P$8,G1849&lt;=$Q$8),AND(G1849&gt;=$R$8,G1849&lt;=$S$8),AND(G1849&gt;=$T$8,G1849&lt;=$U$8)),IF(COUNTIF($H$537:H1849,"CMO")&gt;90,"Demi-traitement","Plein traitement"),""))</f>
        <v/>
      </c>
    </row>
    <row r="1850" spans="7:9" x14ac:dyDescent="0.25">
      <c r="G1850" s="1">
        <v>44414</v>
      </c>
      <c r="H1850" t="str">
        <f t="shared" si="33"/>
        <v/>
      </c>
      <c r="I1850" s="2" t="str">
        <f>IF(OR(AND(G1850&gt;=$D$19,G1850&lt;=$E$19),AND(G1850&gt;=$F$19,G1850&lt;=$G$19),AND(G1850&gt;=$H$19,G1850&lt;=$I$19),AND(G1850&gt;=$J$19,G1850&lt;=$K$19),AND(G1850&gt;=$L$19,G1850&lt;=$M$19),AND(G1850&gt;=$N$19,G1850&lt;=$O$19),AND(G1850&gt;=$P$19,G1850&lt;=$Q$19),AND(G1850&gt;=$R$19,G1850&lt;=$S$19),AND(G1850&gt;=$T$19,G1850&lt;=$U$19)),IF(COUNTIF(I1486:I1849,"Plein traitement")=90,"Demi-traitement","Plein traitement"),IF(OR(AND(G1850&gt;=$D$8,G1850&lt;=$E$8),AND(G1850&gt;=$F$8,G1850&lt;=$G$8),AND(G1850&gt;=$H$8,G1850&lt;=$I$8),AND(G1850&gt;=$J$8,G1850&lt;=$K$8),AND(G1850&gt;=$L$8,G1850&lt;=$M$8),AND(G1850&gt;=$N$8,G1850&lt;=$O$8),AND(G1850&gt;=$P$8,G1850&lt;=$Q$8),AND(G1850&gt;=$R$8,G1850&lt;=$S$8),AND(G1850&gt;=$T$8,G1850&lt;=$U$8)),IF(COUNTIF($H$537:H1850,"CMO")&gt;90,"Demi-traitement","Plein traitement"),""))</f>
        <v/>
      </c>
    </row>
    <row r="1851" spans="7:9" x14ac:dyDescent="0.25">
      <c r="G1851" s="1">
        <v>44415</v>
      </c>
      <c r="H1851" t="str">
        <f t="shared" si="33"/>
        <v/>
      </c>
      <c r="I1851" s="2" t="str">
        <f>IF(OR(AND(G1851&gt;=$D$19,G1851&lt;=$E$19),AND(G1851&gt;=$F$19,G1851&lt;=$G$19),AND(G1851&gt;=$H$19,G1851&lt;=$I$19),AND(G1851&gt;=$J$19,G1851&lt;=$K$19),AND(G1851&gt;=$L$19,G1851&lt;=$M$19),AND(G1851&gt;=$N$19,G1851&lt;=$O$19),AND(G1851&gt;=$P$19,G1851&lt;=$Q$19),AND(G1851&gt;=$R$19,G1851&lt;=$S$19),AND(G1851&gt;=$T$19,G1851&lt;=$U$19)),IF(COUNTIF(I1487:I1850,"Plein traitement")=90,"Demi-traitement","Plein traitement"),IF(OR(AND(G1851&gt;=$D$8,G1851&lt;=$E$8),AND(G1851&gt;=$F$8,G1851&lt;=$G$8),AND(G1851&gt;=$H$8,G1851&lt;=$I$8),AND(G1851&gt;=$J$8,G1851&lt;=$K$8),AND(G1851&gt;=$L$8,G1851&lt;=$M$8),AND(G1851&gt;=$N$8,G1851&lt;=$O$8),AND(G1851&gt;=$P$8,G1851&lt;=$Q$8),AND(G1851&gt;=$R$8,G1851&lt;=$S$8),AND(G1851&gt;=$T$8,G1851&lt;=$U$8)),IF(COUNTIF($H$537:H1851,"CMO")&gt;90,"Demi-traitement","Plein traitement"),""))</f>
        <v/>
      </c>
    </row>
    <row r="1852" spans="7:9" x14ac:dyDescent="0.25">
      <c r="G1852" s="1">
        <v>44416</v>
      </c>
      <c r="H1852" t="str">
        <f t="shared" si="33"/>
        <v/>
      </c>
      <c r="I1852" s="2" t="str">
        <f>IF(OR(AND(G1852&gt;=$D$19,G1852&lt;=$E$19),AND(G1852&gt;=$F$19,G1852&lt;=$G$19),AND(G1852&gt;=$H$19,G1852&lt;=$I$19),AND(G1852&gt;=$J$19,G1852&lt;=$K$19),AND(G1852&gt;=$L$19,G1852&lt;=$M$19),AND(G1852&gt;=$N$19,G1852&lt;=$O$19),AND(G1852&gt;=$P$19,G1852&lt;=$Q$19),AND(G1852&gt;=$R$19,G1852&lt;=$S$19),AND(G1852&gt;=$T$19,G1852&lt;=$U$19)),IF(COUNTIF(I1488:I1851,"Plein traitement")=90,"Demi-traitement","Plein traitement"),IF(OR(AND(G1852&gt;=$D$8,G1852&lt;=$E$8),AND(G1852&gt;=$F$8,G1852&lt;=$G$8),AND(G1852&gt;=$H$8,G1852&lt;=$I$8),AND(G1852&gt;=$J$8,G1852&lt;=$K$8),AND(G1852&gt;=$L$8,G1852&lt;=$M$8),AND(G1852&gt;=$N$8,G1852&lt;=$O$8),AND(G1852&gt;=$P$8,G1852&lt;=$Q$8),AND(G1852&gt;=$R$8,G1852&lt;=$S$8),AND(G1852&gt;=$T$8,G1852&lt;=$U$8)),IF(COUNTIF($H$537:H1852,"CMO")&gt;90,"Demi-traitement","Plein traitement"),""))</f>
        <v/>
      </c>
    </row>
    <row r="1853" spans="7:9" x14ac:dyDescent="0.25">
      <c r="G1853" s="1">
        <v>44417</v>
      </c>
      <c r="H1853" t="str">
        <f t="shared" si="33"/>
        <v/>
      </c>
      <c r="I1853" s="2" t="str">
        <f>IF(OR(AND(G1853&gt;=$D$19,G1853&lt;=$E$19),AND(G1853&gt;=$F$19,G1853&lt;=$G$19),AND(G1853&gt;=$H$19,G1853&lt;=$I$19),AND(G1853&gt;=$J$19,G1853&lt;=$K$19),AND(G1853&gt;=$L$19,G1853&lt;=$M$19),AND(G1853&gt;=$N$19,G1853&lt;=$O$19),AND(G1853&gt;=$P$19,G1853&lt;=$Q$19),AND(G1853&gt;=$R$19,G1853&lt;=$S$19),AND(G1853&gt;=$T$19,G1853&lt;=$U$19)),IF(COUNTIF(I1489:I1852,"Plein traitement")=90,"Demi-traitement","Plein traitement"),IF(OR(AND(G1853&gt;=$D$8,G1853&lt;=$E$8),AND(G1853&gt;=$F$8,G1853&lt;=$G$8),AND(G1853&gt;=$H$8,G1853&lt;=$I$8),AND(G1853&gt;=$J$8,G1853&lt;=$K$8),AND(G1853&gt;=$L$8,G1853&lt;=$M$8),AND(G1853&gt;=$N$8,G1853&lt;=$O$8),AND(G1853&gt;=$P$8,G1853&lt;=$Q$8),AND(G1853&gt;=$R$8,G1853&lt;=$S$8),AND(G1853&gt;=$T$8,G1853&lt;=$U$8)),IF(COUNTIF($H$537:H1853,"CMO")&gt;90,"Demi-traitement","Plein traitement"),""))</f>
        <v/>
      </c>
    </row>
    <row r="1854" spans="7:9" x14ac:dyDescent="0.25">
      <c r="G1854" s="1">
        <v>44418</v>
      </c>
      <c r="H1854" t="str">
        <f t="shared" si="33"/>
        <v/>
      </c>
      <c r="I1854" s="2" t="str">
        <f>IF(OR(AND(G1854&gt;=$D$19,G1854&lt;=$E$19),AND(G1854&gt;=$F$19,G1854&lt;=$G$19),AND(G1854&gt;=$H$19,G1854&lt;=$I$19),AND(G1854&gt;=$J$19,G1854&lt;=$K$19),AND(G1854&gt;=$L$19,G1854&lt;=$M$19),AND(G1854&gt;=$N$19,G1854&lt;=$O$19),AND(G1854&gt;=$P$19,G1854&lt;=$Q$19),AND(G1854&gt;=$R$19,G1854&lt;=$S$19),AND(G1854&gt;=$T$19,G1854&lt;=$U$19)),IF(COUNTIF(I1490:I1853,"Plein traitement")=90,"Demi-traitement","Plein traitement"),IF(OR(AND(G1854&gt;=$D$8,G1854&lt;=$E$8),AND(G1854&gt;=$F$8,G1854&lt;=$G$8),AND(G1854&gt;=$H$8,G1854&lt;=$I$8),AND(G1854&gt;=$J$8,G1854&lt;=$K$8),AND(G1854&gt;=$L$8,G1854&lt;=$M$8),AND(G1854&gt;=$N$8,G1854&lt;=$O$8),AND(G1854&gt;=$P$8,G1854&lt;=$Q$8),AND(G1854&gt;=$R$8,G1854&lt;=$S$8),AND(G1854&gt;=$T$8,G1854&lt;=$U$8)),IF(COUNTIF($H$537:H1854,"CMO")&gt;90,"Demi-traitement","Plein traitement"),""))</f>
        <v/>
      </c>
    </row>
    <row r="1855" spans="7:9" x14ac:dyDescent="0.25">
      <c r="G1855" s="1">
        <v>44419</v>
      </c>
      <c r="H1855" t="str">
        <f t="shared" si="33"/>
        <v/>
      </c>
      <c r="I1855" s="2" t="str">
        <f>IF(OR(AND(G1855&gt;=$D$19,G1855&lt;=$E$19),AND(G1855&gt;=$F$19,G1855&lt;=$G$19),AND(G1855&gt;=$H$19,G1855&lt;=$I$19),AND(G1855&gt;=$J$19,G1855&lt;=$K$19),AND(G1855&gt;=$L$19,G1855&lt;=$M$19),AND(G1855&gt;=$N$19,G1855&lt;=$O$19),AND(G1855&gt;=$P$19,G1855&lt;=$Q$19),AND(G1855&gt;=$R$19,G1855&lt;=$S$19),AND(G1855&gt;=$T$19,G1855&lt;=$U$19)),IF(COUNTIF(I1491:I1854,"Plein traitement")=90,"Demi-traitement","Plein traitement"),IF(OR(AND(G1855&gt;=$D$8,G1855&lt;=$E$8),AND(G1855&gt;=$F$8,G1855&lt;=$G$8),AND(G1855&gt;=$H$8,G1855&lt;=$I$8),AND(G1855&gt;=$J$8,G1855&lt;=$K$8),AND(G1855&gt;=$L$8,G1855&lt;=$M$8),AND(G1855&gt;=$N$8,G1855&lt;=$O$8),AND(G1855&gt;=$P$8,G1855&lt;=$Q$8),AND(G1855&gt;=$R$8,G1855&lt;=$S$8),AND(G1855&gt;=$T$8,G1855&lt;=$U$8)),IF(COUNTIF($H$537:H1855,"CMO")&gt;90,"Demi-traitement","Plein traitement"),""))</f>
        <v/>
      </c>
    </row>
    <row r="1856" spans="7:9" x14ac:dyDescent="0.25">
      <c r="G1856" s="1">
        <v>44420</v>
      </c>
      <c r="H1856" t="str">
        <f t="shared" si="33"/>
        <v/>
      </c>
      <c r="I1856" s="2" t="str">
        <f>IF(OR(AND(G1856&gt;=$D$19,G1856&lt;=$E$19),AND(G1856&gt;=$F$19,G1856&lt;=$G$19),AND(G1856&gt;=$H$19,G1856&lt;=$I$19),AND(G1856&gt;=$J$19,G1856&lt;=$K$19),AND(G1856&gt;=$L$19,G1856&lt;=$M$19),AND(G1856&gt;=$N$19,G1856&lt;=$O$19),AND(G1856&gt;=$P$19,G1856&lt;=$Q$19),AND(G1856&gt;=$R$19,G1856&lt;=$S$19),AND(G1856&gt;=$T$19,G1856&lt;=$U$19)),IF(COUNTIF(I1492:I1855,"Plein traitement")=90,"Demi-traitement","Plein traitement"),IF(OR(AND(G1856&gt;=$D$8,G1856&lt;=$E$8),AND(G1856&gt;=$F$8,G1856&lt;=$G$8),AND(G1856&gt;=$H$8,G1856&lt;=$I$8),AND(G1856&gt;=$J$8,G1856&lt;=$K$8),AND(G1856&gt;=$L$8,G1856&lt;=$M$8),AND(G1856&gt;=$N$8,G1856&lt;=$O$8),AND(G1856&gt;=$P$8,G1856&lt;=$Q$8),AND(G1856&gt;=$R$8,G1856&lt;=$S$8),AND(G1856&gt;=$T$8,G1856&lt;=$U$8)),IF(COUNTIF($H$537:H1856,"CMO")&gt;90,"Demi-traitement","Plein traitement"),""))</f>
        <v/>
      </c>
    </row>
    <row r="1857" spans="7:9" x14ac:dyDescent="0.25">
      <c r="G1857" s="1">
        <v>44421</v>
      </c>
      <c r="H1857" t="str">
        <f t="shared" si="33"/>
        <v/>
      </c>
      <c r="I1857" s="2" t="str">
        <f>IF(OR(AND(G1857&gt;=$D$19,G1857&lt;=$E$19),AND(G1857&gt;=$F$19,G1857&lt;=$G$19),AND(G1857&gt;=$H$19,G1857&lt;=$I$19),AND(G1857&gt;=$J$19,G1857&lt;=$K$19),AND(G1857&gt;=$L$19,G1857&lt;=$M$19),AND(G1857&gt;=$N$19,G1857&lt;=$O$19),AND(G1857&gt;=$P$19,G1857&lt;=$Q$19),AND(G1857&gt;=$R$19,G1857&lt;=$S$19),AND(G1857&gt;=$T$19,G1857&lt;=$U$19)),IF(COUNTIF(I1493:I1856,"Plein traitement")=90,"Demi-traitement","Plein traitement"),IF(OR(AND(G1857&gt;=$D$8,G1857&lt;=$E$8),AND(G1857&gt;=$F$8,G1857&lt;=$G$8),AND(G1857&gt;=$H$8,G1857&lt;=$I$8),AND(G1857&gt;=$J$8,G1857&lt;=$K$8),AND(G1857&gt;=$L$8,G1857&lt;=$M$8),AND(G1857&gt;=$N$8,G1857&lt;=$O$8),AND(G1857&gt;=$P$8,G1857&lt;=$Q$8),AND(G1857&gt;=$R$8,G1857&lt;=$S$8),AND(G1857&gt;=$T$8,G1857&lt;=$U$8)),IF(COUNTIF($H$537:H1857,"CMO")&gt;90,"Demi-traitement","Plein traitement"),""))</f>
        <v/>
      </c>
    </row>
    <row r="1858" spans="7:9" x14ac:dyDescent="0.25">
      <c r="G1858" s="1">
        <v>44422</v>
      </c>
      <c r="H1858" t="str">
        <f t="shared" si="33"/>
        <v/>
      </c>
      <c r="I1858" s="2" t="str">
        <f>IF(OR(AND(G1858&gt;=$D$19,G1858&lt;=$E$19),AND(G1858&gt;=$F$19,G1858&lt;=$G$19),AND(G1858&gt;=$H$19,G1858&lt;=$I$19),AND(G1858&gt;=$J$19,G1858&lt;=$K$19),AND(G1858&gt;=$L$19,G1858&lt;=$M$19),AND(G1858&gt;=$N$19,G1858&lt;=$O$19),AND(G1858&gt;=$P$19,G1858&lt;=$Q$19),AND(G1858&gt;=$R$19,G1858&lt;=$S$19),AND(G1858&gt;=$T$19,G1858&lt;=$U$19)),IF(COUNTIF(I1494:I1857,"Plein traitement")=90,"Demi-traitement","Plein traitement"),IF(OR(AND(G1858&gt;=$D$8,G1858&lt;=$E$8),AND(G1858&gt;=$F$8,G1858&lt;=$G$8),AND(G1858&gt;=$H$8,G1858&lt;=$I$8),AND(G1858&gt;=$J$8,G1858&lt;=$K$8),AND(G1858&gt;=$L$8,G1858&lt;=$M$8),AND(G1858&gt;=$N$8,G1858&lt;=$O$8),AND(G1858&gt;=$P$8,G1858&lt;=$Q$8),AND(G1858&gt;=$R$8,G1858&lt;=$S$8),AND(G1858&gt;=$T$8,G1858&lt;=$U$8)),IF(COUNTIF($H$537:H1858,"CMO")&gt;90,"Demi-traitement","Plein traitement"),""))</f>
        <v/>
      </c>
    </row>
    <row r="1859" spans="7:9" x14ac:dyDescent="0.25">
      <c r="G1859" s="1">
        <v>44423</v>
      </c>
      <c r="H1859" t="str">
        <f t="shared" si="33"/>
        <v/>
      </c>
      <c r="I1859" s="2" t="str">
        <f>IF(OR(AND(G1859&gt;=$D$19,G1859&lt;=$E$19),AND(G1859&gt;=$F$19,G1859&lt;=$G$19),AND(G1859&gt;=$H$19,G1859&lt;=$I$19),AND(G1859&gt;=$J$19,G1859&lt;=$K$19),AND(G1859&gt;=$L$19,G1859&lt;=$M$19),AND(G1859&gt;=$N$19,G1859&lt;=$O$19),AND(G1859&gt;=$P$19,G1859&lt;=$Q$19),AND(G1859&gt;=$R$19,G1859&lt;=$S$19),AND(G1859&gt;=$T$19,G1859&lt;=$U$19)),IF(COUNTIF(I1495:I1858,"Plein traitement")=90,"Demi-traitement","Plein traitement"),IF(OR(AND(G1859&gt;=$D$8,G1859&lt;=$E$8),AND(G1859&gt;=$F$8,G1859&lt;=$G$8),AND(G1859&gt;=$H$8,G1859&lt;=$I$8),AND(G1859&gt;=$J$8,G1859&lt;=$K$8),AND(G1859&gt;=$L$8,G1859&lt;=$M$8),AND(G1859&gt;=$N$8,G1859&lt;=$O$8),AND(G1859&gt;=$P$8,G1859&lt;=$Q$8),AND(G1859&gt;=$R$8,G1859&lt;=$S$8),AND(G1859&gt;=$T$8,G1859&lt;=$U$8)),IF(COUNTIF($H$537:H1859,"CMO")&gt;90,"Demi-traitement","Plein traitement"),""))</f>
        <v/>
      </c>
    </row>
    <row r="1860" spans="7:9" x14ac:dyDescent="0.25">
      <c r="G1860" s="1">
        <v>44424</v>
      </c>
      <c r="H1860" t="str">
        <f t="shared" si="33"/>
        <v/>
      </c>
      <c r="I1860" s="2" t="str">
        <f>IF(OR(AND(G1860&gt;=$D$19,G1860&lt;=$E$19),AND(G1860&gt;=$F$19,G1860&lt;=$G$19),AND(G1860&gt;=$H$19,G1860&lt;=$I$19),AND(G1860&gt;=$J$19,G1860&lt;=$K$19),AND(G1860&gt;=$L$19,G1860&lt;=$M$19),AND(G1860&gt;=$N$19,G1860&lt;=$O$19),AND(G1860&gt;=$P$19,G1860&lt;=$Q$19),AND(G1860&gt;=$R$19,G1860&lt;=$S$19),AND(G1860&gt;=$T$19,G1860&lt;=$U$19)),IF(COUNTIF(I1496:I1859,"Plein traitement")=90,"Demi-traitement","Plein traitement"),IF(OR(AND(G1860&gt;=$D$8,G1860&lt;=$E$8),AND(G1860&gt;=$F$8,G1860&lt;=$G$8),AND(G1860&gt;=$H$8,G1860&lt;=$I$8),AND(G1860&gt;=$J$8,G1860&lt;=$K$8),AND(G1860&gt;=$L$8,G1860&lt;=$M$8),AND(G1860&gt;=$N$8,G1860&lt;=$O$8),AND(G1860&gt;=$P$8,G1860&lt;=$Q$8),AND(G1860&gt;=$R$8,G1860&lt;=$S$8),AND(G1860&gt;=$T$8,G1860&lt;=$U$8)),IF(COUNTIF($H$537:H1860,"CMO")&gt;90,"Demi-traitement","Plein traitement"),""))</f>
        <v/>
      </c>
    </row>
    <row r="1861" spans="7:9" x14ac:dyDescent="0.25">
      <c r="G1861" s="1">
        <v>44425</v>
      </c>
      <c r="H1861" t="str">
        <f t="shared" si="33"/>
        <v/>
      </c>
      <c r="I1861" s="2" t="str">
        <f>IF(OR(AND(G1861&gt;=$D$19,G1861&lt;=$E$19),AND(G1861&gt;=$F$19,G1861&lt;=$G$19),AND(G1861&gt;=$H$19,G1861&lt;=$I$19),AND(G1861&gt;=$J$19,G1861&lt;=$K$19),AND(G1861&gt;=$L$19,G1861&lt;=$M$19),AND(G1861&gt;=$N$19,G1861&lt;=$O$19),AND(G1861&gt;=$P$19,G1861&lt;=$Q$19),AND(G1861&gt;=$R$19,G1861&lt;=$S$19),AND(G1861&gt;=$T$19,G1861&lt;=$U$19)),IF(COUNTIF(I1497:I1860,"Plein traitement")=90,"Demi-traitement","Plein traitement"),IF(OR(AND(G1861&gt;=$D$8,G1861&lt;=$E$8),AND(G1861&gt;=$F$8,G1861&lt;=$G$8),AND(G1861&gt;=$H$8,G1861&lt;=$I$8),AND(G1861&gt;=$J$8,G1861&lt;=$K$8),AND(G1861&gt;=$L$8,G1861&lt;=$M$8),AND(G1861&gt;=$N$8,G1861&lt;=$O$8),AND(G1861&gt;=$P$8,G1861&lt;=$Q$8),AND(G1861&gt;=$R$8,G1861&lt;=$S$8),AND(G1861&gt;=$T$8,G1861&lt;=$U$8)),IF(COUNTIF($H$537:H1861,"CMO")&gt;90,"Demi-traitement","Plein traitement"),""))</f>
        <v/>
      </c>
    </row>
    <row r="1862" spans="7:9" x14ac:dyDescent="0.25">
      <c r="G1862" s="1">
        <v>44426</v>
      </c>
      <c r="H1862" t="str">
        <f t="shared" si="33"/>
        <v/>
      </c>
      <c r="I1862" s="2" t="str">
        <f>IF(OR(AND(G1862&gt;=$D$19,G1862&lt;=$E$19),AND(G1862&gt;=$F$19,G1862&lt;=$G$19),AND(G1862&gt;=$H$19,G1862&lt;=$I$19),AND(G1862&gt;=$J$19,G1862&lt;=$K$19),AND(G1862&gt;=$L$19,G1862&lt;=$M$19),AND(G1862&gt;=$N$19,G1862&lt;=$O$19),AND(G1862&gt;=$P$19,G1862&lt;=$Q$19),AND(G1862&gt;=$R$19,G1862&lt;=$S$19),AND(G1862&gt;=$T$19,G1862&lt;=$U$19)),IF(COUNTIF(I1498:I1861,"Plein traitement")=90,"Demi-traitement","Plein traitement"),IF(OR(AND(G1862&gt;=$D$8,G1862&lt;=$E$8),AND(G1862&gt;=$F$8,G1862&lt;=$G$8),AND(G1862&gt;=$H$8,G1862&lt;=$I$8),AND(G1862&gt;=$J$8,G1862&lt;=$K$8),AND(G1862&gt;=$L$8,G1862&lt;=$M$8),AND(G1862&gt;=$N$8,G1862&lt;=$O$8),AND(G1862&gt;=$P$8,G1862&lt;=$Q$8),AND(G1862&gt;=$R$8,G1862&lt;=$S$8),AND(G1862&gt;=$T$8,G1862&lt;=$U$8)),IF(COUNTIF($H$537:H1862,"CMO")&gt;90,"Demi-traitement","Plein traitement"),""))</f>
        <v/>
      </c>
    </row>
    <row r="1863" spans="7:9" x14ac:dyDescent="0.25">
      <c r="G1863" s="1">
        <v>44427</v>
      </c>
      <c r="H1863" t="str">
        <f t="shared" si="33"/>
        <v/>
      </c>
      <c r="I1863" s="2" t="str">
        <f>IF(OR(AND(G1863&gt;=$D$19,G1863&lt;=$E$19),AND(G1863&gt;=$F$19,G1863&lt;=$G$19),AND(G1863&gt;=$H$19,G1863&lt;=$I$19),AND(G1863&gt;=$J$19,G1863&lt;=$K$19),AND(G1863&gt;=$L$19,G1863&lt;=$M$19),AND(G1863&gt;=$N$19,G1863&lt;=$O$19),AND(G1863&gt;=$P$19,G1863&lt;=$Q$19),AND(G1863&gt;=$R$19,G1863&lt;=$S$19),AND(G1863&gt;=$T$19,G1863&lt;=$U$19)),IF(COUNTIF(I1499:I1862,"Plein traitement")=90,"Demi-traitement","Plein traitement"),IF(OR(AND(G1863&gt;=$D$8,G1863&lt;=$E$8),AND(G1863&gt;=$F$8,G1863&lt;=$G$8),AND(G1863&gt;=$H$8,G1863&lt;=$I$8),AND(G1863&gt;=$J$8,G1863&lt;=$K$8),AND(G1863&gt;=$L$8,G1863&lt;=$M$8),AND(G1863&gt;=$N$8,G1863&lt;=$O$8),AND(G1863&gt;=$P$8,G1863&lt;=$Q$8),AND(G1863&gt;=$R$8,G1863&lt;=$S$8),AND(G1863&gt;=$T$8,G1863&lt;=$U$8)),IF(COUNTIF($H$537:H1863,"CMO")&gt;90,"Demi-traitement","Plein traitement"),""))</f>
        <v/>
      </c>
    </row>
    <row r="1864" spans="7:9" x14ac:dyDescent="0.25">
      <c r="G1864" s="1">
        <v>44428</v>
      </c>
      <c r="H1864" t="str">
        <f t="shared" si="33"/>
        <v/>
      </c>
      <c r="I1864" s="2" t="str">
        <f>IF(OR(AND(G1864&gt;=$D$19,G1864&lt;=$E$19),AND(G1864&gt;=$F$19,G1864&lt;=$G$19),AND(G1864&gt;=$H$19,G1864&lt;=$I$19),AND(G1864&gt;=$J$19,G1864&lt;=$K$19),AND(G1864&gt;=$L$19,G1864&lt;=$M$19),AND(G1864&gt;=$N$19,G1864&lt;=$O$19),AND(G1864&gt;=$P$19,G1864&lt;=$Q$19),AND(G1864&gt;=$R$19,G1864&lt;=$S$19),AND(G1864&gt;=$T$19,G1864&lt;=$U$19)),IF(COUNTIF(I1500:I1863,"Plein traitement")=90,"Demi-traitement","Plein traitement"),IF(OR(AND(G1864&gt;=$D$8,G1864&lt;=$E$8),AND(G1864&gt;=$F$8,G1864&lt;=$G$8),AND(G1864&gt;=$H$8,G1864&lt;=$I$8),AND(G1864&gt;=$J$8,G1864&lt;=$K$8),AND(G1864&gt;=$L$8,G1864&lt;=$M$8),AND(G1864&gt;=$N$8,G1864&lt;=$O$8),AND(G1864&gt;=$P$8,G1864&lt;=$Q$8),AND(G1864&gt;=$R$8,G1864&lt;=$S$8),AND(G1864&gt;=$T$8,G1864&lt;=$U$8)),IF(COUNTIF($H$537:H1864,"CMO")&gt;90,"Demi-traitement","Plein traitement"),""))</f>
        <v/>
      </c>
    </row>
    <row r="1865" spans="7:9" x14ac:dyDescent="0.25">
      <c r="G1865" s="1">
        <v>44429</v>
      </c>
      <c r="H1865" t="str">
        <f t="shared" si="33"/>
        <v/>
      </c>
      <c r="I1865" s="2" t="str">
        <f>IF(OR(AND(G1865&gt;=$D$19,G1865&lt;=$E$19),AND(G1865&gt;=$F$19,G1865&lt;=$G$19),AND(G1865&gt;=$H$19,G1865&lt;=$I$19),AND(G1865&gt;=$J$19,G1865&lt;=$K$19),AND(G1865&gt;=$L$19,G1865&lt;=$M$19),AND(G1865&gt;=$N$19,G1865&lt;=$O$19),AND(G1865&gt;=$P$19,G1865&lt;=$Q$19),AND(G1865&gt;=$R$19,G1865&lt;=$S$19),AND(G1865&gt;=$T$19,G1865&lt;=$U$19)),IF(COUNTIF(I1501:I1864,"Plein traitement")=90,"Demi-traitement","Plein traitement"),IF(OR(AND(G1865&gt;=$D$8,G1865&lt;=$E$8),AND(G1865&gt;=$F$8,G1865&lt;=$G$8),AND(G1865&gt;=$H$8,G1865&lt;=$I$8),AND(G1865&gt;=$J$8,G1865&lt;=$K$8),AND(G1865&gt;=$L$8,G1865&lt;=$M$8),AND(G1865&gt;=$N$8,G1865&lt;=$O$8),AND(G1865&gt;=$P$8,G1865&lt;=$Q$8),AND(G1865&gt;=$R$8,G1865&lt;=$S$8),AND(G1865&gt;=$T$8,G1865&lt;=$U$8)),IF(COUNTIF($H$537:H1865,"CMO")&gt;90,"Demi-traitement","Plein traitement"),""))</f>
        <v/>
      </c>
    </row>
    <row r="1866" spans="7:9" x14ac:dyDescent="0.25">
      <c r="G1866" s="1">
        <v>44430</v>
      </c>
      <c r="H1866" t="str">
        <f t="shared" si="33"/>
        <v/>
      </c>
      <c r="I1866" s="2" t="str">
        <f>IF(OR(AND(G1866&gt;=$D$19,G1866&lt;=$E$19),AND(G1866&gt;=$F$19,G1866&lt;=$G$19),AND(G1866&gt;=$H$19,G1866&lt;=$I$19),AND(G1866&gt;=$J$19,G1866&lt;=$K$19),AND(G1866&gt;=$L$19,G1866&lt;=$M$19),AND(G1866&gt;=$N$19,G1866&lt;=$O$19),AND(G1866&gt;=$P$19,G1866&lt;=$Q$19),AND(G1866&gt;=$R$19,G1866&lt;=$S$19),AND(G1866&gt;=$T$19,G1866&lt;=$U$19)),IF(COUNTIF(I1502:I1865,"Plein traitement")=90,"Demi-traitement","Plein traitement"),IF(OR(AND(G1866&gt;=$D$8,G1866&lt;=$E$8),AND(G1866&gt;=$F$8,G1866&lt;=$G$8),AND(G1866&gt;=$H$8,G1866&lt;=$I$8),AND(G1866&gt;=$J$8,G1866&lt;=$K$8),AND(G1866&gt;=$L$8,G1866&lt;=$M$8),AND(G1866&gt;=$N$8,G1866&lt;=$O$8),AND(G1866&gt;=$P$8,G1866&lt;=$Q$8),AND(G1866&gt;=$R$8,G1866&lt;=$S$8),AND(G1866&gt;=$T$8,G1866&lt;=$U$8)),IF(COUNTIF($H$537:H1866,"CMO")&gt;90,"Demi-traitement","Plein traitement"),""))</f>
        <v/>
      </c>
    </row>
    <row r="1867" spans="7:9" x14ac:dyDescent="0.25">
      <c r="G1867" s="1">
        <v>44431</v>
      </c>
      <c r="H1867" t="str">
        <f t="shared" si="33"/>
        <v/>
      </c>
      <c r="I1867" s="2" t="str">
        <f>IF(OR(AND(G1867&gt;=$D$19,G1867&lt;=$E$19),AND(G1867&gt;=$F$19,G1867&lt;=$G$19),AND(G1867&gt;=$H$19,G1867&lt;=$I$19),AND(G1867&gt;=$J$19,G1867&lt;=$K$19),AND(G1867&gt;=$L$19,G1867&lt;=$M$19),AND(G1867&gt;=$N$19,G1867&lt;=$O$19),AND(G1867&gt;=$P$19,G1867&lt;=$Q$19),AND(G1867&gt;=$R$19,G1867&lt;=$S$19),AND(G1867&gt;=$T$19,G1867&lt;=$U$19)),IF(COUNTIF(I1503:I1866,"Plein traitement")=90,"Demi-traitement","Plein traitement"),IF(OR(AND(G1867&gt;=$D$8,G1867&lt;=$E$8),AND(G1867&gt;=$F$8,G1867&lt;=$G$8),AND(G1867&gt;=$H$8,G1867&lt;=$I$8),AND(G1867&gt;=$J$8,G1867&lt;=$K$8),AND(G1867&gt;=$L$8,G1867&lt;=$M$8),AND(G1867&gt;=$N$8,G1867&lt;=$O$8),AND(G1867&gt;=$P$8,G1867&lt;=$Q$8),AND(G1867&gt;=$R$8,G1867&lt;=$S$8),AND(G1867&gt;=$T$8,G1867&lt;=$U$8)),IF(COUNTIF($H$537:H1867,"CMO")&gt;90,"Demi-traitement","Plein traitement"),""))</f>
        <v/>
      </c>
    </row>
    <row r="1868" spans="7:9" x14ac:dyDescent="0.25">
      <c r="G1868" s="1">
        <v>44432</v>
      </c>
      <c r="H1868" t="str">
        <f t="shared" si="33"/>
        <v/>
      </c>
      <c r="I1868" s="2" t="str">
        <f>IF(OR(AND(G1868&gt;=$D$19,G1868&lt;=$E$19),AND(G1868&gt;=$F$19,G1868&lt;=$G$19),AND(G1868&gt;=$H$19,G1868&lt;=$I$19),AND(G1868&gt;=$J$19,G1868&lt;=$K$19),AND(G1868&gt;=$L$19,G1868&lt;=$M$19),AND(G1868&gt;=$N$19,G1868&lt;=$O$19),AND(G1868&gt;=$P$19,G1868&lt;=$Q$19),AND(G1868&gt;=$R$19,G1868&lt;=$S$19),AND(G1868&gt;=$T$19,G1868&lt;=$U$19)),IF(COUNTIF(I1504:I1867,"Plein traitement")=90,"Demi-traitement","Plein traitement"),IF(OR(AND(G1868&gt;=$D$8,G1868&lt;=$E$8),AND(G1868&gt;=$F$8,G1868&lt;=$G$8),AND(G1868&gt;=$H$8,G1868&lt;=$I$8),AND(G1868&gt;=$J$8,G1868&lt;=$K$8),AND(G1868&gt;=$L$8,G1868&lt;=$M$8),AND(G1868&gt;=$N$8,G1868&lt;=$O$8),AND(G1868&gt;=$P$8,G1868&lt;=$Q$8),AND(G1868&gt;=$R$8,G1868&lt;=$S$8),AND(G1868&gt;=$T$8,G1868&lt;=$U$8)),IF(COUNTIF($H$537:H1868,"CMO")&gt;90,"Demi-traitement","Plein traitement"),""))</f>
        <v/>
      </c>
    </row>
    <row r="1869" spans="7:9" x14ac:dyDescent="0.25">
      <c r="G1869" s="1">
        <v>44433</v>
      </c>
      <c r="H1869" t="str">
        <f t="shared" si="33"/>
        <v/>
      </c>
      <c r="I1869" s="2" t="str">
        <f>IF(OR(AND(G1869&gt;=$D$19,G1869&lt;=$E$19),AND(G1869&gt;=$F$19,G1869&lt;=$G$19),AND(G1869&gt;=$H$19,G1869&lt;=$I$19),AND(G1869&gt;=$J$19,G1869&lt;=$K$19),AND(G1869&gt;=$L$19,G1869&lt;=$M$19),AND(G1869&gt;=$N$19,G1869&lt;=$O$19),AND(G1869&gt;=$P$19,G1869&lt;=$Q$19),AND(G1869&gt;=$R$19,G1869&lt;=$S$19),AND(G1869&gt;=$T$19,G1869&lt;=$U$19)),IF(COUNTIF(I1505:I1868,"Plein traitement")=90,"Demi-traitement","Plein traitement"),IF(OR(AND(G1869&gt;=$D$8,G1869&lt;=$E$8),AND(G1869&gt;=$F$8,G1869&lt;=$G$8),AND(G1869&gt;=$H$8,G1869&lt;=$I$8),AND(G1869&gt;=$J$8,G1869&lt;=$K$8),AND(G1869&gt;=$L$8,G1869&lt;=$M$8),AND(G1869&gt;=$N$8,G1869&lt;=$O$8),AND(G1869&gt;=$P$8,G1869&lt;=$Q$8),AND(G1869&gt;=$R$8,G1869&lt;=$S$8),AND(G1869&gt;=$T$8,G1869&lt;=$U$8)),IF(COUNTIF($H$537:H1869,"CMO")&gt;90,"Demi-traitement","Plein traitement"),""))</f>
        <v/>
      </c>
    </row>
    <row r="1870" spans="7:9" x14ac:dyDescent="0.25">
      <c r="G1870" s="1">
        <v>44434</v>
      </c>
      <c r="H1870" t="str">
        <f t="shared" si="33"/>
        <v/>
      </c>
      <c r="I1870" s="2" t="str">
        <f>IF(OR(AND(G1870&gt;=$D$19,G1870&lt;=$E$19),AND(G1870&gt;=$F$19,G1870&lt;=$G$19),AND(G1870&gt;=$H$19,G1870&lt;=$I$19),AND(G1870&gt;=$J$19,G1870&lt;=$K$19),AND(G1870&gt;=$L$19,G1870&lt;=$M$19),AND(G1870&gt;=$N$19,G1870&lt;=$O$19),AND(G1870&gt;=$P$19,G1870&lt;=$Q$19),AND(G1870&gt;=$R$19,G1870&lt;=$S$19),AND(G1870&gt;=$T$19,G1870&lt;=$U$19)),IF(COUNTIF(I1506:I1869,"Plein traitement")=90,"Demi-traitement","Plein traitement"),IF(OR(AND(G1870&gt;=$D$8,G1870&lt;=$E$8),AND(G1870&gt;=$F$8,G1870&lt;=$G$8),AND(G1870&gt;=$H$8,G1870&lt;=$I$8),AND(G1870&gt;=$J$8,G1870&lt;=$K$8),AND(G1870&gt;=$L$8,G1870&lt;=$M$8),AND(G1870&gt;=$N$8,G1870&lt;=$O$8),AND(G1870&gt;=$P$8,G1870&lt;=$Q$8),AND(G1870&gt;=$R$8,G1870&lt;=$S$8),AND(G1870&gt;=$T$8,G1870&lt;=$U$8)),IF(COUNTIF($H$537:H1870,"CMO")&gt;90,"Demi-traitement","Plein traitement"),""))</f>
        <v/>
      </c>
    </row>
    <row r="1871" spans="7:9" x14ac:dyDescent="0.25">
      <c r="G1871" s="1">
        <v>44435</v>
      </c>
      <c r="H1871" t="str">
        <f t="shared" si="33"/>
        <v/>
      </c>
      <c r="I1871" s="2" t="str">
        <f>IF(OR(AND(G1871&gt;=$D$19,G1871&lt;=$E$19),AND(G1871&gt;=$F$19,G1871&lt;=$G$19),AND(G1871&gt;=$H$19,G1871&lt;=$I$19),AND(G1871&gt;=$J$19,G1871&lt;=$K$19),AND(G1871&gt;=$L$19,G1871&lt;=$M$19),AND(G1871&gt;=$N$19,G1871&lt;=$O$19),AND(G1871&gt;=$P$19,G1871&lt;=$Q$19),AND(G1871&gt;=$R$19,G1871&lt;=$S$19),AND(G1871&gt;=$T$19,G1871&lt;=$U$19)),IF(COUNTIF(I1507:I1870,"Plein traitement")=90,"Demi-traitement","Plein traitement"),IF(OR(AND(G1871&gt;=$D$8,G1871&lt;=$E$8),AND(G1871&gt;=$F$8,G1871&lt;=$G$8),AND(G1871&gt;=$H$8,G1871&lt;=$I$8),AND(G1871&gt;=$J$8,G1871&lt;=$K$8),AND(G1871&gt;=$L$8,G1871&lt;=$M$8),AND(G1871&gt;=$N$8,G1871&lt;=$O$8),AND(G1871&gt;=$P$8,G1871&lt;=$Q$8),AND(G1871&gt;=$R$8,G1871&lt;=$S$8),AND(G1871&gt;=$T$8,G1871&lt;=$U$8)),IF(COUNTIF($H$537:H1871,"CMO")&gt;90,"Demi-traitement","Plein traitement"),""))</f>
        <v/>
      </c>
    </row>
    <row r="1872" spans="7:9" x14ac:dyDescent="0.25">
      <c r="G1872" s="1">
        <v>44436</v>
      </c>
      <c r="H1872" t="str">
        <f t="shared" si="33"/>
        <v/>
      </c>
      <c r="I1872" s="2" t="str">
        <f>IF(OR(AND(G1872&gt;=$D$19,G1872&lt;=$E$19),AND(G1872&gt;=$F$19,G1872&lt;=$G$19),AND(G1872&gt;=$H$19,G1872&lt;=$I$19),AND(G1872&gt;=$J$19,G1872&lt;=$K$19),AND(G1872&gt;=$L$19,G1872&lt;=$M$19),AND(G1872&gt;=$N$19,G1872&lt;=$O$19),AND(G1872&gt;=$P$19,G1872&lt;=$Q$19),AND(G1872&gt;=$R$19,G1872&lt;=$S$19),AND(G1872&gt;=$T$19,G1872&lt;=$U$19)),IF(COUNTIF(I1508:I1871,"Plein traitement")=90,"Demi-traitement","Plein traitement"),IF(OR(AND(G1872&gt;=$D$8,G1872&lt;=$E$8),AND(G1872&gt;=$F$8,G1872&lt;=$G$8),AND(G1872&gt;=$H$8,G1872&lt;=$I$8),AND(G1872&gt;=$J$8,G1872&lt;=$K$8),AND(G1872&gt;=$L$8,G1872&lt;=$M$8),AND(G1872&gt;=$N$8,G1872&lt;=$O$8),AND(G1872&gt;=$P$8,G1872&lt;=$Q$8),AND(G1872&gt;=$R$8,G1872&lt;=$S$8),AND(G1872&gt;=$T$8,G1872&lt;=$U$8)),IF(COUNTIF($H$537:H1872,"CMO")&gt;90,"Demi-traitement","Plein traitement"),""))</f>
        <v/>
      </c>
    </row>
    <row r="1873" spans="7:9" x14ac:dyDescent="0.25">
      <c r="G1873" s="1">
        <v>44437</v>
      </c>
      <c r="H1873" t="str">
        <f t="shared" si="33"/>
        <v/>
      </c>
      <c r="I1873" s="2" t="str">
        <f>IF(OR(AND(G1873&gt;=$D$19,G1873&lt;=$E$19),AND(G1873&gt;=$F$19,G1873&lt;=$G$19),AND(G1873&gt;=$H$19,G1873&lt;=$I$19),AND(G1873&gt;=$J$19,G1873&lt;=$K$19),AND(G1873&gt;=$L$19,G1873&lt;=$M$19),AND(G1873&gt;=$N$19,G1873&lt;=$O$19),AND(G1873&gt;=$P$19,G1873&lt;=$Q$19),AND(G1873&gt;=$R$19,G1873&lt;=$S$19),AND(G1873&gt;=$T$19,G1873&lt;=$U$19)),IF(COUNTIF(I1509:I1872,"Plein traitement")=90,"Demi-traitement","Plein traitement"),IF(OR(AND(G1873&gt;=$D$8,G1873&lt;=$E$8),AND(G1873&gt;=$F$8,G1873&lt;=$G$8),AND(G1873&gt;=$H$8,G1873&lt;=$I$8),AND(G1873&gt;=$J$8,G1873&lt;=$K$8),AND(G1873&gt;=$L$8,G1873&lt;=$M$8),AND(G1873&gt;=$N$8,G1873&lt;=$O$8),AND(G1873&gt;=$P$8,G1873&lt;=$Q$8),AND(G1873&gt;=$R$8,G1873&lt;=$S$8),AND(G1873&gt;=$T$8,G1873&lt;=$U$8)),IF(COUNTIF($H$537:H1873,"CMO")&gt;90,"Demi-traitement","Plein traitement"),""))</f>
        <v/>
      </c>
    </row>
    <row r="1874" spans="7:9" x14ac:dyDescent="0.25">
      <c r="G1874" s="1">
        <v>44438</v>
      </c>
      <c r="H1874" t="str">
        <f t="shared" si="33"/>
        <v/>
      </c>
      <c r="I1874" s="2" t="str">
        <f>IF(OR(AND(G1874&gt;=$D$19,G1874&lt;=$E$19),AND(G1874&gt;=$F$19,G1874&lt;=$G$19),AND(G1874&gt;=$H$19,G1874&lt;=$I$19),AND(G1874&gt;=$J$19,G1874&lt;=$K$19),AND(G1874&gt;=$L$19,G1874&lt;=$M$19),AND(G1874&gt;=$N$19,G1874&lt;=$O$19),AND(G1874&gt;=$P$19,G1874&lt;=$Q$19),AND(G1874&gt;=$R$19,G1874&lt;=$S$19),AND(G1874&gt;=$T$19,G1874&lt;=$U$19)),IF(COUNTIF(I1510:I1873,"Plein traitement")=90,"Demi-traitement","Plein traitement"),IF(OR(AND(G1874&gt;=$D$8,G1874&lt;=$E$8),AND(G1874&gt;=$F$8,G1874&lt;=$G$8),AND(G1874&gt;=$H$8,G1874&lt;=$I$8),AND(G1874&gt;=$J$8,G1874&lt;=$K$8),AND(G1874&gt;=$L$8,G1874&lt;=$M$8),AND(G1874&gt;=$N$8,G1874&lt;=$O$8),AND(G1874&gt;=$P$8,G1874&lt;=$Q$8),AND(G1874&gt;=$R$8,G1874&lt;=$S$8),AND(G1874&gt;=$T$8,G1874&lt;=$U$8)),IF(COUNTIF($H$537:H1874,"CMO")&gt;90,"Demi-traitement","Plein traitement"),""))</f>
        <v/>
      </c>
    </row>
    <row r="1875" spans="7:9" x14ac:dyDescent="0.25">
      <c r="G1875" s="1">
        <v>44439</v>
      </c>
      <c r="H1875" t="str">
        <f t="shared" si="33"/>
        <v/>
      </c>
      <c r="I1875" s="2" t="str">
        <f>IF(OR(AND(G1875&gt;=$D$19,G1875&lt;=$E$19),AND(G1875&gt;=$F$19,G1875&lt;=$G$19),AND(G1875&gt;=$H$19,G1875&lt;=$I$19),AND(G1875&gt;=$J$19,G1875&lt;=$K$19),AND(G1875&gt;=$L$19,G1875&lt;=$M$19),AND(G1875&gt;=$N$19,G1875&lt;=$O$19),AND(G1875&gt;=$P$19,G1875&lt;=$Q$19),AND(G1875&gt;=$R$19,G1875&lt;=$S$19),AND(G1875&gt;=$T$19,G1875&lt;=$U$19)),IF(COUNTIF(I1511:I1874,"Plein traitement")=90,"Demi-traitement","Plein traitement"),IF(OR(AND(G1875&gt;=$D$8,G1875&lt;=$E$8),AND(G1875&gt;=$F$8,G1875&lt;=$G$8),AND(G1875&gt;=$H$8,G1875&lt;=$I$8),AND(G1875&gt;=$J$8,G1875&lt;=$K$8),AND(G1875&gt;=$L$8,G1875&lt;=$M$8),AND(G1875&gt;=$N$8,G1875&lt;=$O$8),AND(G1875&gt;=$P$8,G1875&lt;=$Q$8),AND(G1875&gt;=$R$8,G1875&lt;=$S$8),AND(G1875&gt;=$T$8,G1875&lt;=$U$8)),IF(COUNTIF($H$537:H1875,"CMO")&gt;90,"Demi-traitement","Plein traitement"),""))</f>
        <v/>
      </c>
    </row>
    <row r="1876" spans="7:9" x14ac:dyDescent="0.25">
      <c r="G1876" s="1">
        <v>44440</v>
      </c>
      <c r="H1876" t="str">
        <f t="shared" si="33"/>
        <v/>
      </c>
      <c r="I1876" s="2" t="str">
        <f>IF(OR(AND(G1876&gt;=$D$19,G1876&lt;=$E$19),AND(G1876&gt;=$F$19,G1876&lt;=$G$19),AND(G1876&gt;=$H$19,G1876&lt;=$I$19),AND(G1876&gt;=$J$19,G1876&lt;=$K$19),AND(G1876&gt;=$L$19,G1876&lt;=$M$19),AND(G1876&gt;=$N$19,G1876&lt;=$O$19),AND(G1876&gt;=$P$19,G1876&lt;=$Q$19),AND(G1876&gt;=$R$19,G1876&lt;=$S$19),AND(G1876&gt;=$T$19,G1876&lt;=$U$19)),IF(COUNTIF(I1512:I1875,"Plein traitement")=90,"Demi-traitement","Plein traitement"),IF(OR(AND(G1876&gt;=$D$8,G1876&lt;=$E$8),AND(G1876&gt;=$F$8,G1876&lt;=$G$8),AND(G1876&gt;=$H$8,G1876&lt;=$I$8),AND(G1876&gt;=$J$8,G1876&lt;=$K$8),AND(G1876&gt;=$L$8,G1876&lt;=$M$8),AND(G1876&gt;=$N$8,G1876&lt;=$O$8),AND(G1876&gt;=$P$8,G1876&lt;=$Q$8),AND(G1876&gt;=$R$8,G1876&lt;=$S$8),AND(G1876&gt;=$T$8,G1876&lt;=$U$8)),IF(COUNTIF($H$537:H1876,"CMO")&gt;90,"Demi-traitement","Plein traitement"),""))</f>
        <v/>
      </c>
    </row>
    <row r="1877" spans="7:9" x14ac:dyDescent="0.25">
      <c r="G1877" s="1">
        <v>44441</v>
      </c>
      <c r="H1877" t="str">
        <f t="shared" si="33"/>
        <v/>
      </c>
      <c r="I1877" s="2" t="str">
        <f>IF(OR(AND(G1877&gt;=$D$19,G1877&lt;=$E$19),AND(G1877&gt;=$F$19,G1877&lt;=$G$19),AND(G1877&gt;=$H$19,G1877&lt;=$I$19),AND(G1877&gt;=$J$19,G1877&lt;=$K$19),AND(G1877&gt;=$L$19,G1877&lt;=$M$19),AND(G1877&gt;=$N$19,G1877&lt;=$O$19),AND(G1877&gt;=$P$19,G1877&lt;=$Q$19),AND(G1877&gt;=$R$19,G1877&lt;=$S$19),AND(G1877&gt;=$T$19,G1877&lt;=$U$19)),IF(COUNTIF(I1513:I1876,"Plein traitement")=90,"Demi-traitement","Plein traitement"),IF(OR(AND(G1877&gt;=$D$8,G1877&lt;=$E$8),AND(G1877&gt;=$F$8,G1877&lt;=$G$8),AND(G1877&gt;=$H$8,G1877&lt;=$I$8),AND(G1877&gt;=$J$8,G1877&lt;=$K$8),AND(G1877&gt;=$L$8,G1877&lt;=$M$8),AND(G1877&gt;=$N$8,G1877&lt;=$O$8),AND(G1877&gt;=$P$8,G1877&lt;=$Q$8),AND(G1877&gt;=$R$8,G1877&lt;=$S$8),AND(G1877&gt;=$T$8,G1877&lt;=$U$8)),IF(COUNTIF($H$537:H1877,"CMO")&gt;90,"Demi-traitement","Plein traitement"),""))</f>
        <v/>
      </c>
    </row>
    <row r="1878" spans="7:9" x14ac:dyDescent="0.25">
      <c r="G1878" s="1">
        <v>44442</v>
      </c>
      <c r="H1878" t="str">
        <f t="shared" si="33"/>
        <v/>
      </c>
      <c r="I1878" s="2" t="str">
        <f>IF(OR(AND(G1878&gt;=$D$19,G1878&lt;=$E$19),AND(G1878&gt;=$F$19,G1878&lt;=$G$19),AND(G1878&gt;=$H$19,G1878&lt;=$I$19),AND(G1878&gt;=$J$19,G1878&lt;=$K$19),AND(G1878&gt;=$L$19,G1878&lt;=$M$19),AND(G1878&gt;=$N$19,G1878&lt;=$O$19),AND(G1878&gt;=$P$19,G1878&lt;=$Q$19),AND(G1878&gt;=$R$19,G1878&lt;=$S$19),AND(G1878&gt;=$T$19,G1878&lt;=$U$19)),IF(COUNTIF(I1514:I1877,"Plein traitement")=90,"Demi-traitement","Plein traitement"),IF(OR(AND(G1878&gt;=$D$8,G1878&lt;=$E$8),AND(G1878&gt;=$F$8,G1878&lt;=$G$8),AND(G1878&gt;=$H$8,G1878&lt;=$I$8),AND(G1878&gt;=$J$8,G1878&lt;=$K$8),AND(G1878&gt;=$L$8,G1878&lt;=$M$8),AND(G1878&gt;=$N$8,G1878&lt;=$O$8),AND(G1878&gt;=$P$8,G1878&lt;=$Q$8),AND(G1878&gt;=$R$8,G1878&lt;=$S$8),AND(G1878&gt;=$T$8,G1878&lt;=$U$8)),IF(COUNTIF($H$537:H1878,"CMO")&gt;90,"Demi-traitement","Plein traitement"),""))</f>
        <v/>
      </c>
    </row>
    <row r="1879" spans="7:9" x14ac:dyDescent="0.25">
      <c r="G1879" s="1">
        <v>44443</v>
      </c>
      <c r="H1879" t="str">
        <f t="shared" si="33"/>
        <v/>
      </c>
      <c r="I1879" s="2" t="str">
        <f>IF(OR(AND(G1879&gt;=$D$19,G1879&lt;=$E$19),AND(G1879&gt;=$F$19,G1879&lt;=$G$19),AND(G1879&gt;=$H$19,G1879&lt;=$I$19),AND(G1879&gt;=$J$19,G1879&lt;=$K$19),AND(G1879&gt;=$L$19,G1879&lt;=$M$19),AND(G1879&gt;=$N$19,G1879&lt;=$O$19),AND(G1879&gt;=$P$19,G1879&lt;=$Q$19),AND(G1879&gt;=$R$19,G1879&lt;=$S$19),AND(G1879&gt;=$T$19,G1879&lt;=$U$19)),IF(COUNTIF(I1515:I1878,"Plein traitement")=90,"Demi-traitement","Plein traitement"),IF(OR(AND(G1879&gt;=$D$8,G1879&lt;=$E$8),AND(G1879&gt;=$F$8,G1879&lt;=$G$8),AND(G1879&gt;=$H$8,G1879&lt;=$I$8),AND(G1879&gt;=$J$8,G1879&lt;=$K$8),AND(G1879&gt;=$L$8,G1879&lt;=$M$8),AND(G1879&gt;=$N$8,G1879&lt;=$O$8),AND(G1879&gt;=$P$8,G1879&lt;=$Q$8),AND(G1879&gt;=$R$8,G1879&lt;=$S$8),AND(G1879&gt;=$T$8,G1879&lt;=$U$8)),IF(COUNTIF($H$537:H1879,"CMO")&gt;90,"Demi-traitement","Plein traitement"),""))</f>
        <v/>
      </c>
    </row>
    <row r="1880" spans="7:9" x14ac:dyDescent="0.25">
      <c r="G1880" s="1">
        <v>44444</v>
      </c>
      <c r="H1880" t="str">
        <f t="shared" si="33"/>
        <v/>
      </c>
      <c r="I1880" s="2" t="str">
        <f>IF(OR(AND(G1880&gt;=$D$19,G1880&lt;=$E$19),AND(G1880&gt;=$F$19,G1880&lt;=$G$19),AND(G1880&gt;=$H$19,G1880&lt;=$I$19),AND(G1880&gt;=$J$19,G1880&lt;=$K$19),AND(G1880&gt;=$L$19,G1880&lt;=$M$19),AND(G1880&gt;=$N$19,G1880&lt;=$O$19),AND(G1880&gt;=$P$19,G1880&lt;=$Q$19),AND(G1880&gt;=$R$19,G1880&lt;=$S$19),AND(G1880&gt;=$T$19,G1880&lt;=$U$19)),IF(COUNTIF(I1516:I1879,"Plein traitement")=90,"Demi-traitement","Plein traitement"),IF(OR(AND(G1880&gt;=$D$8,G1880&lt;=$E$8),AND(G1880&gt;=$F$8,G1880&lt;=$G$8),AND(G1880&gt;=$H$8,G1880&lt;=$I$8),AND(G1880&gt;=$J$8,G1880&lt;=$K$8),AND(G1880&gt;=$L$8,G1880&lt;=$M$8),AND(G1880&gt;=$N$8,G1880&lt;=$O$8),AND(G1880&gt;=$P$8,G1880&lt;=$Q$8),AND(G1880&gt;=$R$8,G1880&lt;=$S$8),AND(G1880&gt;=$T$8,G1880&lt;=$U$8)),IF(COUNTIF($H$537:H1880,"CMO")&gt;90,"Demi-traitement","Plein traitement"),""))</f>
        <v/>
      </c>
    </row>
    <row r="1881" spans="7:9" x14ac:dyDescent="0.25">
      <c r="G1881" s="1">
        <v>44445</v>
      </c>
      <c r="H1881" t="str">
        <f t="shared" si="33"/>
        <v/>
      </c>
      <c r="I1881" s="2" t="str">
        <f>IF(OR(AND(G1881&gt;=$D$19,G1881&lt;=$E$19),AND(G1881&gt;=$F$19,G1881&lt;=$G$19),AND(G1881&gt;=$H$19,G1881&lt;=$I$19),AND(G1881&gt;=$J$19,G1881&lt;=$K$19),AND(G1881&gt;=$L$19,G1881&lt;=$M$19),AND(G1881&gt;=$N$19,G1881&lt;=$O$19),AND(G1881&gt;=$P$19,G1881&lt;=$Q$19),AND(G1881&gt;=$R$19,G1881&lt;=$S$19),AND(G1881&gt;=$T$19,G1881&lt;=$U$19)),IF(COUNTIF(I1517:I1880,"Plein traitement")=90,"Demi-traitement","Plein traitement"),IF(OR(AND(G1881&gt;=$D$8,G1881&lt;=$E$8),AND(G1881&gt;=$F$8,G1881&lt;=$G$8),AND(G1881&gt;=$H$8,G1881&lt;=$I$8),AND(G1881&gt;=$J$8,G1881&lt;=$K$8),AND(G1881&gt;=$L$8,G1881&lt;=$M$8),AND(G1881&gt;=$N$8,G1881&lt;=$O$8),AND(G1881&gt;=$P$8,G1881&lt;=$Q$8),AND(G1881&gt;=$R$8,G1881&lt;=$S$8),AND(G1881&gt;=$T$8,G1881&lt;=$U$8)),IF(COUNTIF($H$537:H1881,"CMO")&gt;90,"Demi-traitement","Plein traitement"),""))</f>
        <v/>
      </c>
    </row>
    <row r="1882" spans="7:9" x14ac:dyDescent="0.25">
      <c r="G1882" s="1">
        <v>44446</v>
      </c>
      <c r="H1882" t="str">
        <f t="shared" si="33"/>
        <v/>
      </c>
      <c r="I1882" s="2" t="str">
        <f>IF(OR(AND(G1882&gt;=$D$19,G1882&lt;=$E$19),AND(G1882&gt;=$F$19,G1882&lt;=$G$19),AND(G1882&gt;=$H$19,G1882&lt;=$I$19),AND(G1882&gt;=$J$19,G1882&lt;=$K$19),AND(G1882&gt;=$L$19,G1882&lt;=$M$19),AND(G1882&gt;=$N$19,G1882&lt;=$O$19),AND(G1882&gt;=$P$19,G1882&lt;=$Q$19),AND(G1882&gt;=$R$19,G1882&lt;=$S$19),AND(G1882&gt;=$T$19,G1882&lt;=$U$19)),IF(COUNTIF(I1518:I1881,"Plein traitement")=90,"Demi-traitement","Plein traitement"),IF(OR(AND(G1882&gt;=$D$8,G1882&lt;=$E$8),AND(G1882&gt;=$F$8,G1882&lt;=$G$8),AND(G1882&gt;=$H$8,G1882&lt;=$I$8),AND(G1882&gt;=$J$8,G1882&lt;=$K$8),AND(G1882&gt;=$L$8,G1882&lt;=$M$8),AND(G1882&gt;=$N$8,G1882&lt;=$O$8),AND(G1882&gt;=$P$8,G1882&lt;=$Q$8),AND(G1882&gt;=$R$8,G1882&lt;=$S$8),AND(G1882&gt;=$T$8,G1882&lt;=$U$8)),IF(COUNTIF($H$537:H1882,"CMO")&gt;90,"Demi-traitement","Plein traitement"),""))</f>
        <v/>
      </c>
    </row>
    <row r="1883" spans="7:9" x14ac:dyDescent="0.25">
      <c r="G1883" s="1">
        <v>44447</v>
      </c>
      <c r="H1883" t="str">
        <f t="shared" si="33"/>
        <v/>
      </c>
      <c r="I1883" s="2" t="str">
        <f>IF(OR(AND(G1883&gt;=$D$19,G1883&lt;=$E$19),AND(G1883&gt;=$F$19,G1883&lt;=$G$19),AND(G1883&gt;=$H$19,G1883&lt;=$I$19),AND(G1883&gt;=$J$19,G1883&lt;=$K$19),AND(G1883&gt;=$L$19,G1883&lt;=$M$19),AND(G1883&gt;=$N$19,G1883&lt;=$O$19),AND(G1883&gt;=$P$19,G1883&lt;=$Q$19),AND(G1883&gt;=$R$19,G1883&lt;=$S$19),AND(G1883&gt;=$T$19,G1883&lt;=$U$19)),IF(COUNTIF(I1519:I1882,"Plein traitement")=90,"Demi-traitement","Plein traitement"),IF(OR(AND(G1883&gt;=$D$8,G1883&lt;=$E$8),AND(G1883&gt;=$F$8,G1883&lt;=$G$8),AND(G1883&gt;=$H$8,G1883&lt;=$I$8),AND(G1883&gt;=$J$8,G1883&lt;=$K$8),AND(G1883&gt;=$L$8,G1883&lt;=$M$8),AND(G1883&gt;=$N$8,G1883&lt;=$O$8),AND(G1883&gt;=$P$8,G1883&lt;=$Q$8),AND(G1883&gt;=$R$8,G1883&lt;=$S$8),AND(G1883&gt;=$T$8,G1883&lt;=$U$8)),IF(COUNTIF($H$537:H1883,"CMO")&gt;90,"Demi-traitement","Plein traitement"),""))</f>
        <v/>
      </c>
    </row>
    <row r="1884" spans="7:9" x14ac:dyDescent="0.25">
      <c r="G1884" s="1">
        <v>44448</v>
      </c>
      <c r="H1884" t="str">
        <f t="shared" si="33"/>
        <v/>
      </c>
      <c r="I1884" s="2" t="str">
        <f>IF(OR(AND(G1884&gt;=$D$19,G1884&lt;=$E$19),AND(G1884&gt;=$F$19,G1884&lt;=$G$19),AND(G1884&gt;=$H$19,G1884&lt;=$I$19),AND(G1884&gt;=$J$19,G1884&lt;=$K$19),AND(G1884&gt;=$L$19,G1884&lt;=$M$19),AND(G1884&gt;=$N$19,G1884&lt;=$O$19),AND(G1884&gt;=$P$19,G1884&lt;=$Q$19),AND(G1884&gt;=$R$19,G1884&lt;=$S$19),AND(G1884&gt;=$T$19,G1884&lt;=$U$19)),IF(COUNTIF(I1520:I1883,"Plein traitement")=90,"Demi-traitement","Plein traitement"),IF(OR(AND(G1884&gt;=$D$8,G1884&lt;=$E$8),AND(G1884&gt;=$F$8,G1884&lt;=$G$8),AND(G1884&gt;=$H$8,G1884&lt;=$I$8),AND(G1884&gt;=$J$8,G1884&lt;=$K$8),AND(G1884&gt;=$L$8,G1884&lt;=$M$8),AND(G1884&gt;=$N$8,G1884&lt;=$O$8),AND(G1884&gt;=$P$8,G1884&lt;=$Q$8),AND(G1884&gt;=$R$8,G1884&lt;=$S$8),AND(G1884&gt;=$T$8,G1884&lt;=$U$8)),IF(COUNTIF($H$537:H1884,"CMO")&gt;90,"Demi-traitement","Plein traitement"),""))</f>
        <v/>
      </c>
    </row>
    <row r="1885" spans="7:9" x14ac:dyDescent="0.25">
      <c r="G1885" s="1">
        <v>44449</v>
      </c>
      <c r="H1885" t="str">
        <f t="shared" si="33"/>
        <v/>
      </c>
      <c r="I1885" s="2" t="str">
        <f>IF(OR(AND(G1885&gt;=$D$19,G1885&lt;=$E$19),AND(G1885&gt;=$F$19,G1885&lt;=$G$19),AND(G1885&gt;=$H$19,G1885&lt;=$I$19),AND(G1885&gt;=$J$19,G1885&lt;=$K$19),AND(G1885&gt;=$L$19,G1885&lt;=$M$19),AND(G1885&gt;=$N$19,G1885&lt;=$O$19),AND(G1885&gt;=$P$19,G1885&lt;=$Q$19),AND(G1885&gt;=$R$19,G1885&lt;=$S$19),AND(G1885&gt;=$T$19,G1885&lt;=$U$19)),IF(COUNTIF(I1521:I1884,"Plein traitement")=90,"Demi-traitement","Plein traitement"),IF(OR(AND(G1885&gt;=$D$8,G1885&lt;=$E$8),AND(G1885&gt;=$F$8,G1885&lt;=$G$8),AND(G1885&gt;=$H$8,G1885&lt;=$I$8),AND(G1885&gt;=$J$8,G1885&lt;=$K$8),AND(G1885&gt;=$L$8,G1885&lt;=$M$8),AND(G1885&gt;=$N$8,G1885&lt;=$O$8),AND(G1885&gt;=$P$8,G1885&lt;=$Q$8),AND(G1885&gt;=$R$8,G1885&lt;=$S$8),AND(G1885&gt;=$T$8,G1885&lt;=$U$8)),IF(COUNTIF($H$537:H1885,"CMO")&gt;90,"Demi-traitement","Plein traitement"),""))</f>
        <v/>
      </c>
    </row>
    <row r="1886" spans="7:9" x14ac:dyDescent="0.25">
      <c r="G1886" s="1">
        <v>44450</v>
      </c>
      <c r="H1886" t="str">
        <f t="shared" si="33"/>
        <v/>
      </c>
      <c r="I1886" s="2" t="str">
        <f>IF(OR(AND(G1886&gt;=$D$19,G1886&lt;=$E$19),AND(G1886&gt;=$F$19,G1886&lt;=$G$19),AND(G1886&gt;=$H$19,G1886&lt;=$I$19),AND(G1886&gt;=$J$19,G1886&lt;=$K$19),AND(G1886&gt;=$L$19,G1886&lt;=$M$19),AND(G1886&gt;=$N$19,G1886&lt;=$O$19),AND(G1886&gt;=$P$19,G1886&lt;=$Q$19),AND(G1886&gt;=$R$19,G1886&lt;=$S$19),AND(G1886&gt;=$T$19,G1886&lt;=$U$19)),IF(COUNTIF(I1522:I1885,"Plein traitement")=90,"Demi-traitement","Plein traitement"),IF(OR(AND(G1886&gt;=$D$8,G1886&lt;=$E$8),AND(G1886&gt;=$F$8,G1886&lt;=$G$8),AND(G1886&gt;=$H$8,G1886&lt;=$I$8),AND(G1886&gt;=$J$8,G1886&lt;=$K$8),AND(G1886&gt;=$L$8,G1886&lt;=$M$8),AND(G1886&gt;=$N$8,G1886&lt;=$O$8),AND(G1886&gt;=$P$8,G1886&lt;=$Q$8),AND(G1886&gt;=$R$8,G1886&lt;=$S$8),AND(G1886&gt;=$T$8,G1886&lt;=$U$8)),IF(COUNTIF($H$537:H1886,"CMO")&gt;90,"Demi-traitement","Plein traitement"),""))</f>
        <v/>
      </c>
    </row>
    <row r="1887" spans="7:9" x14ac:dyDescent="0.25">
      <c r="G1887" s="1">
        <v>44451</v>
      </c>
      <c r="H1887" t="str">
        <f t="shared" si="33"/>
        <v/>
      </c>
      <c r="I1887" s="2" t="str">
        <f>IF(OR(AND(G1887&gt;=$D$19,G1887&lt;=$E$19),AND(G1887&gt;=$F$19,G1887&lt;=$G$19),AND(G1887&gt;=$H$19,G1887&lt;=$I$19),AND(G1887&gt;=$J$19,G1887&lt;=$K$19),AND(G1887&gt;=$L$19,G1887&lt;=$M$19),AND(G1887&gt;=$N$19,G1887&lt;=$O$19),AND(G1887&gt;=$P$19,G1887&lt;=$Q$19),AND(G1887&gt;=$R$19,G1887&lt;=$S$19),AND(G1887&gt;=$T$19,G1887&lt;=$U$19)),IF(COUNTIF(I1523:I1886,"Plein traitement")=90,"Demi-traitement","Plein traitement"),IF(OR(AND(G1887&gt;=$D$8,G1887&lt;=$E$8),AND(G1887&gt;=$F$8,G1887&lt;=$G$8),AND(G1887&gt;=$H$8,G1887&lt;=$I$8),AND(G1887&gt;=$J$8,G1887&lt;=$K$8),AND(G1887&gt;=$L$8,G1887&lt;=$M$8),AND(G1887&gt;=$N$8,G1887&lt;=$O$8),AND(G1887&gt;=$P$8,G1887&lt;=$Q$8),AND(G1887&gt;=$R$8,G1887&lt;=$S$8),AND(G1887&gt;=$T$8,G1887&lt;=$U$8)),IF(COUNTIF($H$537:H1887,"CMO")&gt;90,"Demi-traitement","Plein traitement"),""))</f>
        <v/>
      </c>
    </row>
    <row r="1888" spans="7:9" x14ac:dyDescent="0.25">
      <c r="G1888" s="1">
        <v>44452</v>
      </c>
      <c r="H1888" t="str">
        <f t="shared" si="33"/>
        <v/>
      </c>
      <c r="I1888" s="2" t="str">
        <f>IF(OR(AND(G1888&gt;=$D$19,G1888&lt;=$E$19),AND(G1888&gt;=$F$19,G1888&lt;=$G$19),AND(G1888&gt;=$H$19,G1888&lt;=$I$19),AND(G1888&gt;=$J$19,G1888&lt;=$K$19),AND(G1888&gt;=$L$19,G1888&lt;=$M$19),AND(G1888&gt;=$N$19,G1888&lt;=$O$19),AND(G1888&gt;=$P$19,G1888&lt;=$Q$19),AND(G1888&gt;=$R$19,G1888&lt;=$S$19),AND(G1888&gt;=$T$19,G1888&lt;=$U$19)),IF(COUNTIF(I1524:I1887,"Plein traitement")=90,"Demi-traitement","Plein traitement"),IF(OR(AND(G1888&gt;=$D$8,G1888&lt;=$E$8),AND(G1888&gt;=$F$8,G1888&lt;=$G$8),AND(G1888&gt;=$H$8,G1888&lt;=$I$8),AND(G1888&gt;=$J$8,G1888&lt;=$K$8),AND(G1888&gt;=$L$8,G1888&lt;=$M$8),AND(G1888&gt;=$N$8,G1888&lt;=$O$8),AND(G1888&gt;=$P$8,G1888&lt;=$Q$8),AND(G1888&gt;=$R$8,G1888&lt;=$S$8),AND(G1888&gt;=$T$8,G1888&lt;=$U$8)),IF(COUNTIF($H$537:H1888,"CMO")&gt;90,"Demi-traitement","Plein traitement"),""))</f>
        <v/>
      </c>
    </row>
    <row r="1889" spans="7:9" x14ac:dyDescent="0.25">
      <c r="G1889" s="1">
        <v>44453</v>
      </c>
      <c r="H1889" t="str">
        <f t="shared" si="33"/>
        <v/>
      </c>
      <c r="I1889" s="2" t="str">
        <f>IF(OR(AND(G1889&gt;=$D$19,G1889&lt;=$E$19),AND(G1889&gt;=$F$19,G1889&lt;=$G$19),AND(G1889&gt;=$H$19,G1889&lt;=$I$19),AND(G1889&gt;=$J$19,G1889&lt;=$K$19),AND(G1889&gt;=$L$19,G1889&lt;=$M$19),AND(G1889&gt;=$N$19,G1889&lt;=$O$19),AND(G1889&gt;=$P$19,G1889&lt;=$Q$19),AND(G1889&gt;=$R$19,G1889&lt;=$S$19),AND(G1889&gt;=$T$19,G1889&lt;=$U$19)),IF(COUNTIF(I1525:I1888,"Plein traitement")=90,"Demi-traitement","Plein traitement"),IF(OR(AND(G1889&gt;=$D$8,G1889&lt;=$E$8),AND(G1889&gt;=$F$8,G1889&lt;=$G$8),AND(G1889&gt;=$H$8,G1889&lt;=$I$8),AND(G1889&gt;=$J$8,G1889&lt;=$K$8),AND(G1889&gt;=$L$8,G1889&lt;=$M$8),AND(G1889&gt;=$N$8,G1889&lt;=$O$8),AND(G1889&gt;=$P$8,G1889&lt;=$Q$8),AND(G1889&gt;=$R$8,G1889&lt;=$S$8),AND(G1889&gt;=$T$8,G1889&lt;=$U$8)),IF(COUNTIF($H$537:H1889,"CMO")&gt;90,"Demi-traitement","Plein traitement"),""))</f>
        <v/>
      </c>
    </row>
    <row r="1890" spans="7:9" x14ac:dyDescent="0.25">
      <c r="G1890" s="1">
        <v>44454</v>
      </c>
      <c r="H1890" t="str">
        <f t="shared" si="33"/>
        <v/>
      </c>
      <c r="I1890" s="2" t="str">
        <f>IF(OR(AND(G1890&gt;=$D$19,G1890&lt;=$E$19),AND(G1890&gt;=$F$19,G1890&lt;=$G$19),AND(G1890&gt;=$H$19,G1890&lt;=$I$19),AND(G1890&gt;=$J$19,G1890&lt;=$K$19),AND(G1890&gt;=$L$19,G1890&lt;=$M$19),AND(G1890&gt;=$N$19,G1890&lt;=$O$19),AND(G1890&gt;=$P$19,G1890&lt;=$Q$19),AND(G1890&gt;=$R$19,G1890&lt;=$S$19),AND(G1890&gt;=$T$19,G1890&lt;=$U$19)),IF(COUNTIF(I1526:I1889,"Plein traitement")=90,"Demi-traitement","Plein traitement"),IF(OR(AND(G1890&gt;=$D$8,G1890&lt;=$E$8),AND(G1890&gt;=$F$8,G1890&lt;=$G$8),AND(G1890&gt;=$H$8,G1890&lt;=$I$8),AND(G1890&gt;=$J$8,G1890&lt;=$K$8),AND(G1890&gt;=$L$8,G1890&lt;=$M$8),AND(G1890&gt;=$N$8,G1890&lt;=$O$8),AND(G1890&gt;=$P$8,G1890&lt;=$Q$8),AND(G1890&gt;=$R$8,G1890&lt;=$S$8),AND(G1890&gt;=$T$8,G1890&lt;=$U$8)),IF(COUNTIF($H$537:H1890,"CMO")&gt;90,"Demi-traitement","Plein traitement"),""))</f>
        <v/>
      </c>
    </row>
    <row r="1891" spans="7:9" x14ac:dyDescent="0.25">
      <c r="G1891" s="1">
        <v>44455</v>
      </c>
      <c r="H1891" t="str">
        <f t="shared" si="33"/>
        <v/>
      </c>
      <c r="I1891" s="2" t="str">
        <f>IF(OR(AND(G1891&gt;=$D$19,G1891&lt;=$E$19),AND(G1891&gt;=$F$19,G1891&lt;=$G$19),AND(G1891&gt;=$H$19,G1891&lt;=$I$19),AND(G1891&gt;=$J$19,G1891&lt;=$K$19),AND(G1891&gt;=$L$19,G1891&lt;=$M$19),AND(G1891&gt;=$N$19,G1891&lt;=$O$19),AND(G1891&gt;=$P$19,G1891&lt;=$Q$19),AND(G1891&gt;=$R$19,G1891&lt;=$S$19),AND(G1891&gt;=$T$19,G1891&lt;=$U$19)),IF(COUNTIF(I1527:I1890,"Plein traitement")=90,"Demi-traitement","Plein traitement"),IF(OR(AND(G1891&gt;=$D$8,G1891&lt;=$E$8),AND(G1891&gt;=$F$8,G1891&lt;=$G$8),AND(G1891&gt;=$H$8,G1891&lt;=$I$8),AND(G1891&gt;=$J$8,G1891&lt;=$K$8),AND(G1891&gt;=$L$8,G1891&lt;=$M$8),AND(G1891&gt;=$N$8,G1891&lt;=$O$8),AND(G1891&gt;=$P$8,G1891&lt;=$Q$8),AND(G1891&gt;=$R$8,G1891&lt;=$S$8),AND(G1891&gt;=$T$8,G1891&lt;=$U$8)),IF(COUNTIF($H$537:H1891,"CMO")&gt;90,"Demi-traitement","Plein traitement"),""))</f>
        <v/>
      </c>
    </row>
    <row r="1892" spans="7:9" x14ac:dyDescent="0.25">
      <c r="G1892" s="1">
        <v>44456</v>
      </c>
      <c r="H1892" t="str">
        <f t="shared" si="33"/>
        <v/>
      </c>
      <c r="I1892" s="2" t="str">
        <f>IF(OR(AND(G1892&gt;=$D$19,G1892&lt;=$E$19),AND(G1892&gt;=$F$19,G1892&lt;=$G$19),AND(G1892&gt;=$H$19,G1892&lt;=$I$19),AND(G1892&gt;=$J$19,G1892&lt;=$K$19),AND(G1892&gt;=$L$19,G1892&lt;=$M$19),AND(G1892&gt;=$N$19,G1892&lt;=$O$19),AND(G1892&gt;=$P$19,G1892&lt;=$Q$19),AND(G1892&gt;=$R$19,G1892&lt;=$S$19),AND(G1892&gt;=$T$19,G1892&lt;=$U$19)),IF(COUNTIF(I1528:I1891,"Plein traitement")=90,"Demi-traitement","Plein traitement"),IF(OR(AND(G1892&gt;=$D$8,G1892&lt;=$E$8),AND(G1892&gt;=$F$8,G1892&lt;=$G$8),AND(G1892&gt;=$H$8,G1892&lt;=$I$8),AND(G1892&gt;=$J$8,G1892&lt;=$K$8),AND(G1892&gt;=$L$8,G1892&lt;=$M$8),AND(G1892&gt;=$N$8,G1892&lt;=$O$8),AND(G1892&gt;=$P$8,G1892&lt;=$Q$8),AND(G1892&gt;=$R$8,G1892&lt;=$S$8),AND(G1892&gt;=$T$8,G1892&lt;=$U$8)),IF(COUNTIF($H$537:H1892,"CMO")&gt;90,"Demi-traitement","Plein traitement"),""))</f>
        <v/>
      </c>
    </row>
    <row r="1893" spans="7:9" x14ac:dyDescent="0.25">
      <c r="G1893" s="1">
        <v>44457</v>
      </c>
      <c r="H1893" t="str">
        <f t="shared" si="33"/>
        <v/>
      </c>
      <c r="I1893" s="2" t="str">
        <f>IF(OR(AND(G1893&gt;=$D$19,G1893&lt;=$E$19),AND(G1893&gt;=$F$19,G1893&lt;=$G$19),AND(G1893&gt;=$H$19,G1893&lt;=$I$19),AND(G1893&gt;=$J$19,G1893&lt;=$K$19),AND(G1893&gt;=$L$19,G1893&lt;=$M$19),AND(G1893&gt;=$N$19,G1893&lt;=$O$19),AND(G1893&gt;=$P$19,G1893&lt;=$Q$19),AND(G1893&gt;=$R$19,G1893&lt;=$S$19),AND(G1893&gt;=$T$19,G1893&lt;=$U$19)),IF(COUNTIF(I1529:I1892,"Plein traitement")=90,"Demi-traitement","Plein traitement"),IF(OR(AND(G1893&gt;=$D$8,G1893&lt;=$E$8),AND(G1893&gt;=$F$8,G1893&lt;=$G$8),AND(G1893&gt;=$H$8,G1893&lt;=$I$8),AND(G1893&gt;=$J$8,G1893&lt;=$K$8),AND(G1893&gt;=$L$8,G1893&lt;=$M$8),AND(G1893&gt;=$N$8,G1893&lt;=$O$8),AND(G1893&gt;=$P$8,G1893&lt;=$Q$8),AND(G1893&gt;=$R$8,G1893&lt;=$S$8),AND(G1893&gt;=$T$8,G1893&lt;=$U$8)),IF(COUNTIF($H$537:H1893,"CMO")&gt;90,"Demi-traitement","Plein traitement"),""))</f>
        <v/>
      </c>
    </row>
    <row r="1894" spans="7:9" x14ac:dyDescent="0.25">
      <c r="G1894" s="1">
        <v>44458</v>
      </c>
      <c r="H1894" t="str">
        <f t="shared" si="33"/>
        <v/>
      </c>
      <c r="I1894" s="2" t="str">
        <f>IF(OR(AND(G1894&gt;=$D$19,G1894&lt;=$E$19),AND(G1894&gt;=$F$19,G1894&lt;=$G$19),AND(G1894&gt;=$H$19,G1894&lt;=$I$19),AND(G1894&gt;=$J$19,G1894&lt;=$K$19),AND(G1894&gt;=$L$19,G1894&lt;=$M$19),AND(G1894&gt;=$N$19,G1894&lt;=$O$19),AND(G1894&gt;=$P$19,G1894&lt;=$Q$19),AND(G1894&gt;=$R$19,G1894&lt;=$S$19),AND(G1894&gt;=$T$19,G1894&lt;=$U$19)),IF(COUNTIF(I1530:I1893,"Plein traitement")=90,"Demi-traitement","Plein traitement"),IF(OR(AND(G1894&gt;=$D$8,G1894&lt;=$E$8),AND(G1894&gt;=$F$8,G1894&lt;=$G$8),AND(G1894&gt;=$H$8,G1894&lt;=$I$8),AND(G1894&gt;=$J$8,G1894&lt;=$K$8),AND(G1894&gt;=$L$8,G1894&lt;=$M$8),AND(G1894&gt;=$N$8,G1894&lt;=$O$8),AND(G1894&gt;=$P$8,G1894&lt;=$Q$8),AND(G1894&gt;=$R$8,G1894&lt;=$S$8),AND(G1894&gt;=$T$8,G1894&lt;=$U$8)),IF(COUNTIF($H$537:H1894,"CMO")&gt;90,"Demi-traitement","Plein traitement"),""))</f>
        <v/>
      </c>
    </row>
    <row r="1895" spans="7:9" x14ac:dyDescent="0.25">
      <c r="G1895" s="1">
        <v>44459</v>
      </c>
      <c r="H1895" t="str">
        <f t="shared" si="33"/>
        <v/>
      </c>
      <c r="I1895" s="2" t="str">
        <f>IF(OR(AND(G1895&gt;=$D$19,G1895&lt;=$E$19),AND(G1895&gt;=$F$19,G1895&lt;=$G$19),AND(G1895&gt;=$H$19,G1895&lt;=$I$19),AND(G1895&gt;=$J$19,G1895&lt;=$K$19),AND(G1895&gt;=$L$19,G1895&lt;=$M$19),AND(G1895&gt;=$N$19,G1895&lt;=$O$19),AND(G1895&gt;=$P$19,G1895&lt;=$Q$19),AND(G1895&gt;=$R$19,G1895&lt;=$S$19),AND(G1895&gt;=$T$19,G1895&lt;=$U$19)),IF(COUNTIF(I1531:I1894,"Plein traitement")=90,"Demi-traitement","Plein traitement"),IF(OR(AND(G1895&gt;=$D$8,G1895&lt;=$E$8),AND(G1895&gt;=$F$8,G1895&lt;=$G$8),AND(G1895&gt;=$H$8,G1895&lt;=$I$8),AND(G1895&gt;=$J$8,G1895&lt;=$K$8),AND(G1895&gt;=$L$8,G1895&lt;=$M$8),AND(G1895&gt;=$N$8,G1895&lt;=$O$8),AND(G1895&gt;=$P$8,G1895&lt;=$Q$8),AND(G1895&gt;=$R$8,G1895&lt;=$S$8),AND(G1895&gt;=$T$8,G1895&lt;=$U$8)),IF(COUNTIF($H$537:H1895,"CMO")&gt;90,"Demi-traitement","Plein traitement"),""))</f>
        <v/>
      </c>
    </row>
    <row r="1896" spans="7:9" x14ac:dyDescent="0.25">
      <c r="G1896" s="1">
        <v>44460</v>
      </c>
      <c r="H1896" t="str">
        <f t="shared" si="33"/>
        <v/>
      </c>
      <c r="I1896" s="2" t="str">
        <f>IF(OR(AND(G1896&gt;=$D$19,G1896&lt;=$E$19),AND(G1896&gt;=$F$19,G1896&lt;=$G$19),AND(G1896&gt;=$H$19,G1896&lt;=$I$19),AND(G1896&gt;=$J$19,G1896&lt;=$K$19),AND(G1896&gt;=$L$19,G1896&lt;=$M$19),AND(G1896&gt;=$N$19,G1896&lt;=$O$19),AND(G1896&gt;=$P$19,G1896&lt;=$Q$19),AND(G1896&gt;=$R$19,G1896&lt;=$S$19),AND(G1896&gt;=$T$19,G1896&lt;=$U$19)),IF(COUNTIF(I1532:I1895,"Plein traitement")=90,"Demi-traitement","Plein traitement"),IF(OR(AND(G1896&gt;=$D$8,G1896&lt;=$E$8),AND(G1896&gt;=$F$8,G1896&lt;=$G$8),AND(G1896&gt;=$H$8,G1896&lt;=$I$8),AND(G1896&gt;=$J$8,G1896&lt;=$K$8),AND(G1896&gt;=$L$8,G1896&lt;=$M$8),AND(G1896&gt;=$N$8,G1896&lt;=$O$8),AND(G1896&gt;=$P$8,G1896&lt;=$Q$8),AND(G1896&gt;=$R$8,G1896&lt;=$S$8),AND(G1896&gt;=$T$8,G1896&lt;=$U$8)),IF(COUNTIF($H$537:H1896,"CMO")&gt;90,"Demi-traitement","Plein traitement"),""))</f>
        <v/>
      </c>
    </row>
    <row r="1897" spans="7:9" x14ac:dyDescent="0.25">
      <c r="G1897" s="1">
        <v>44461</v>
      </c>
      <c r="H1897" t="str">
        <f t="shared" si="33"/>
        <v/>
      </c>
      <c r="I1897" s="2" t="str">
        <f>IF(OR(AND(G1897&gt;=$D$19,G1897&lt;=$E$19),AND(G1897&gt;=$F$19,G1897&lt;=$G$19),AND(G1897&gt;=$H$19,G1897&lt;=$I$19),AND(G1897&gt;=$J$19,G1897&lt;=$K$19),AND(G1897&gt;=$L$19,G1897&lt;=$M$19),AND(G1897&gt;=$N$19,G1897&lt;=$O$19),AND(G1897&gt;=$P$19,G1897&lt;=$Q$19),AND(G1897&gt;=$R$19,G1897&lt;=$S$19),AND(G1897&gt;=$T$19,G1897&lt;=$U$19)),IF(COUNTIF(I1533:I1896,"Plein traitement")=90,"Demi-traitement","Plein traitement"),IF(OR(AND(G1897&gt;=$D$8,G1897&lt;=$E$8),AND(G1897&gt;=$F$8,G1897&lt;=$G$8),AND(G1897&gt;=$H$8,G1897&lt;=$I$8),AND(G1897&gt;=$J$8,G1897&lt;=$K$8),AND(G1897&gt;=$L$8,G1897&lt;=$M$8),AND(G1897&gt;=$N$8,G1897&lt;=$O$8),AND(G1897&gt;=$P$8,G1897&lt;=$Q$8),AND(G1897&gt;=$R$8,G1897&lt;=$S$8),AND(G1897&gt;=$T$8,G1897&lt;=$U$8)),IF(COUNTIF($H$537:H1897,"CMO")&gt;90,"Demi-traitement","Plein traitement"),""))</f>
        <v/>
      </c>
    </row>
    <row r="1898" spans="7:9" x14ac:dyDescent="0.25">
      <c r="G1898" s="1">
        <v>44462</v>
      </c>
      <c r="H1898" t="str">
        <f t="shared" si="33"/>
        <v/>
      </c>
      <c r="I1898" s="2" t="str">
        <f>IF(OR(AND(G1898&gt;=$D$19,G1898&lt;=$E$19),AND(G1898&gt;=$F$19,G1898&lt;=$G$19),AND(G1898&gt;=$H$19,G1898&lt;=$I$19),AND(G1898&gt;=$J$19,G1898&lt;=$K$19),AND(G1898&gt;=$L$19,G1898&lt;=$M$19),AND(G1898&gt;=$N$19,G1898&lt;=$O$19),AND(G1898&gt;=$P$19,G1898&lt;=$Q$19),AND(G1898&gt;=$R$19,G1898&lt;=$S$19),AND(G1898&gt;=$T$19,G1898&lt;=$U$19)),IF(COUNTIF(I1534:I1897,"Plein traitement")=90,"Demi-traitement","Plein traitement"),IF(OR(AND(G1898&gt;=$D$8,G1898&lt;=$E$8),AND(G1898&gt;=$F$8,G1898&lt;=$G$8),AND(G1898&gt;=$H$8,G1898&lt;=$I$8),AND(G1898&gt;=$J$8,G1898&lt;=$K$8),AND(G1898&gt;=$L$8,G1898&lt;=$M$8),AND(G1898&gt;=$N$8,G1898&lt;=$O$8),AND(G1898&gt;=$P$8,G1898&lt;=$Q$8),AND(G1898&gt;=$R$8,G1898&lt;=$S$8),AND(G1898&gt;=$T$8,G1898&lt;=$U$8)),IF(COUNTIF($H$537:H1898,"CMO")&gt;90,"Demi-traitement","Plein traitement"),""))</f>
        <v/>
      </c>
    </row>
    <row r="1899" spans="7:9" x14ac:dyDescent="0.25">
      <c r="G1899" s="1">
        <v>44463</v>
      </c>
      <c r="H1899" t="str">
        <f t="shared" si="33"/>
        <v/>
      </c>
      <c r="I1899" s="2" t="str">
        <f>IF(OR(AND(G1899&gt;=$D$19,G1899&lt;=$E$19),AND(G1899&gt;=$F$19,G1899&lt;=$G$19),AND(G1899&gt;=$H$19,G1899&lt;=$I$19),AND(G1899&gt;=$J$19,G1899&lt;=$K$19),AND(G1899&gt;=$L$19,G1899&lt;=$M$19),AND(G1899&gt;=$N$19,G1899&lt;=$O$19),AND(G1899&gt;=$P$19,G1899&lt;=$Q$19),AND(G1899&gt;=$R$19,G1899&lt;=$S$19),AND(G1899&gt;=$T$19,G1899&lt;=$U$19)),IF(COUNTIF(I1535:I1898,"Plein traitement")=90,"Demi-traitement","Plein traitement"),IF(OR(AND(G1899&gt;=$D$8,G1899&lt;=$E$8),AND(G1899&gt;=$F$8,G1899&lt;=$G$8),AND(G1899&gt;=$H$8,G1899&lt;=$I$8),AND(G1899&gt;=$J$8,G1899&lt;=$K$8),AND(G1899&gt;=$L$8,G1899&lt;=$M$8),AND(G1899&gt;=$N$8,G1899&lt;=$O$8),AND(G1899&gt;=$P$8,G1899&lt;=$Q$8),AND(G1899&gt;=$R$8,G1899&lt;=$S$8),AND(G1899&gt;=$T$8,G1899&lt;=$U$8)),IF(COUNTIF($H$537:H1899,"CMO")&gt;90,"Demi-traitement","Plein traitement"),""))</f>
        <v/>
      </c>
    </row>
    <row r="1900" spans="7:9" x14ac:dyDescent="0.25">
      <c r="G1900" s="1">
        <v>44464</v>
      </c>
      <c r="H1900" t="str">
        <f t="shared" si="33"/>
        <v/>
      </c>
      <c r="I1900" s="2" t="str">
        <f>IF(OR(AND(G1900&gt;=$D$19,G1900&lt;=$E$19),AND(G1900&gt;=$F$19,G1900&lt;=$G$19),AND(G1900&gt;=$H$19,G1900&lt;=$I$19),AND(G1900&gt;=$J$19,G1900&lt;=$K$19),AND(G1900&gt;=$L$19,G1900&lt;=$M$19),AND(G1900&gt;=$N$19,G1900&lt;=$O$19),AND(G1900&gt;=$P$19,G1900&lt;=$Q$19),AND(G1900&gt;=$R$19,G1900&lt;=$S$19),AND(G1900&gt;=$T$19,G1900&lt;=$U$19)),IF(COUNTIF(I1536:I1899,"Plein traitement")=90,"Demi-traitement","Plein traitement"),IF(OR(AND(G1900&gt;=$D$8,G1900&lt;=$E$8),AND(G1900&gt;=$F$8,G1900&lt;=$G$8),AND(G1900&gt;=$H$8,G1900&lt;=$I$8),AND(G1900&gt;=$J$8,G1900&lt;=$K$8),AND(G1900&gt;=$L$8,G1900&lt;=$M$8),AND(G1900&gt;=$N$8,G1900&lt;=$O$8),AND(G1900&gt;=$P$8,G1900&lt;=$Q$8),AND(G1900&gt;=$R$8,G1900&lt;=$S$8),AND(G1900&gt;=$T$8,G1900&lt;=$U$8)),IF(COUNTIF($H$537:H1900,"CMO")&gt;90,"Demi-traitement","Plein traitement"),""))</f>
        <v/>
      </c>
    </row>
    <row r="1901" spans="7:9" x14ac:dyDescent="0.25">
      <c r="G1901" s="1">
        <v>44465</v>
      </c>
      <c r="H1901" t="str">
        <f t="shared" si="33"/>
        <v/>
      </c>
      <c r="I1901" s="2" t="str">
        <f>IF(OR(AND(G1901&gt;=$D$19,G1901&lt;=$E$19),AND(G1901&gt;=$F$19,G1901&lt;=$G$19),AND(G1901&gt;=$H$19,G1901&lt;=$I$19),AND(G1901&gt;=$J$19,G1901&lt;=$K$19),AND(G1901&gt;=$L$19,G1901&lt;=$M$19),AND(G1901&gt;=$N$19,G1901&lt;=$O$19),AND(G1901&gt;=$P$19,G1901&lt;=$Q$19),AND(G1901&gt;=$R$19,G1901&lt;=$S$19),AND(G1901&gt;=$T$19,G1901&lt;=$U$19)),IF(COUNTIF(I1537:I1900,"Plein traitement")=90,"Demi-traitement","Plein traitement"),IF(OR(AND(G1901&gt;=$D$8,G1901&lt;=$E$8),AND(G1901&gt;=$F$8,G1901&lt;=$G$8),AND(G1901&gt;=$H$8,G1901&lt;=$I$8),AND(G1901&gt;=$J$8,G1901&lt;=$K$8),AND(G1901&gt;=$L$8,G1901&lt;=$M$8),AND(G1901&gt;=$N$8,G1901&lt;=$O$8),AND(G1901&gt;=$P$8,G1901&lt;=$Q$8),AND(G1901&gt;=$R$8,G1901&lt;=$S$8),AND(G1901&gt;=$T$8,G1901&lt;=$U$8)),IF(COUNTIF($H$537:H1901,"CMO")&gt;90,"Demi-traitement","Plein traitement"),""))</f>
        <v/>
      </c>
    </row>
    <row r="1902" spans="7:9" x14ac:dyDescent="0.25">
      <c r="G1902" s="1">
        <v>44466</v>
      </c>
      <c r="H1902" t="str">
        <f t="shared" si="33"/>
        <v/>
      </c>
      <c r="I1902" s="2" t="str">
        <f>IF(OR(AND(G1902&gt;=$D$19,G1902&lt;=$E$19),AND(G1902&gt;=$F$19,G1902&lt;=$G$19),AND(G1902&gt;=$H$19,G1902&lt;=$I$19),AND(G1902&gt;=$J$19,G1902&lt;=$K$19),AND(G1902&gt;=$L$19,G1902&lt;=$M$19),AND(G1902&gt;=$N$19,G1902&lt;=$O$19),AND(G1902&gt;=$P$19,G1902&lt;=$Q$19),AND(G1902&gt;=$R$19,G1902&lt;=$S$19),AND(G1902&gt;=$T$19,G1902&lt;=$U$19)),IF(COUNTIF(I1538:I1901,"Plein traitement")=90,"Demi-traitement","Plein traitement"),IF(OR(AND(G1902&gt;=$D$8,G1902&lt;=$E$8),AND(G1902&gt;=$F$8,G1902&lt;=$G$8),AND(G1902&gt;=$H$8,G1902&lt;=$I$8),AND(G1902&gt;=$J$8,G1902&lt;=$K$8),AND(G1902&gt;=$L$8,G1902&lt;=$M$8),AND(G1902&gt;=$N$8,G1902&lt;=$O$8),AND(G1902&gt;=$P$8,G1902&lt;=$Q$8),AND(G1902&gt;=$R$8,G1902&lt;=$S$8),AND(G1902&gt;=$T$8,G1902&lt;=$U$8)),IF(COUNTIF($H$537:H1902,"CMO")&gt;90,"Demi-traitement","Plein traitement"),""))</f>
        <v/>
      </c>
    </row>
    <row r="1903" spans="7:9" x14ac:dyDescent="0.25">
      <c r="G1903" s="1">
        <v>44467</v>
      </c>
      <c r="H1903" t="str">
        <f t="shared" si="33"/>
        <v/>
      </c>
      <c r="I1903" s="2" t="str">
        <f>IF(OR(AND(G1903&gt;=$D$19,G1903&lt;=$E$19),AND(G1903&gt;=$F$19,G1903&lt;=$G$19),AND(G1903&gt;=$H$19,G1903&lt;=$I$19),AND(G1903&gt;=$J$19,G1903&lt;=$K$19),AND(G1903&gt;=$L$19,G1903&lt;=$M$19),AND(G1903&gt;=$N$19,G1903&lt;=$O$19),AND(G1903&gt;=$P$19,G1903&lt;=$Q$19),AND(G1903&gt;=$R$19,G1903&lt;=$S$19),AND(G1903&gt;=$T$19,G1903&lt;=$U$19)),IF(COUNTIF(I1539:I1902,"Plein traitement")=90,"Demi-traitement","Plein traitement"),IF(OR(AND(G1903&gt;=$D$8,G1903&lt;=$E$8),AND(G1903&gt;=$F$8,G1903&lt;=$G$8),AND(G1903&gt;=$H$8,G1903&lt;=$I$8),AND(G1903&gt;=$J$8,G1903&lt;=$K$8),AND(G1903&gt;=$L$8,G1903&lt;=$M$8),AND(G1903&gt;=$N$8,G1903&lt;=$O$8),AND(G1903&gt;=$P$8,G1903&lt;=$Q$8),AND(G1903&gt;=$R$8,G1903&lt;=$S$8),AND(G1903&gt;=$T$8,G1903&lt;=$U$8)),IF(COUNTIF($H$537:H1903,"CMO")&gt;90,"Demi-traitement","Plein traitement"),""))</f>
        <v/>
      </c>
    </row>
    <row r="1904" spans="7:9" x14ac:dyDescent="0.25">
      <c r="G1904" s="1">
        <v>44468</v>
      </c>
      <c r="H1904" t="str">
        <f t="shared" si="33"/>
        <v/>
      </c>
      <c r="I1904" s="2" t="str">
        <f>IF(OR(AND(G1904&gt;=$D$19,G1904&lt;=$E$19),AND(G1904&gt;=$F$19,G1904&lt;=$G$19),AND(G1904&gt;=$H$19,G1904&lt;=$I$19),AND(G1904&gt;=$J$19,G1904&lt;=$K$19),AND(G1904&gt;=$L$19,G1904&lt;=$M$19),AND(G1904&gt;=$N$19,G1904&lt;=$O$19),AND(G1904&gt;=$P$19,G1904&lt;=$Q$19),AND(G1904&gt;=$R$19,G1904&lt;=$S$19),AND(G1904&gt;=$T$19,G1904&lt;=$U$19)),IF(COUNTIF(I1540:I1903,"Plein traitement")=90,"Demi-traitement","Plein traitement"),IF(OR(AND(G1904&gt;=$D$8,G1904&lt;=$E$8),AND(G1904&gt;=$F$8,G1904&lt;=$G$8),AND(G1904&gt;=$H$8,G1904&lt;=$I$8),AND(G1904&gt;=$J$8,G1904&lt;=$K$8),AND(G1904&gt;=$L$8,G1904&lt;=$M$8),AND(G1904&gt;=$N$8,G1904&lt;=$O$8),AND(G1904&gt;=$P$8,G1904&lt;=$Q$8),AND(G1904&gt;=$R$8,G1904&lt;=$S$8),AND(G1904&gt;=$T$8,G1904&lt;=$U$8)),IF(COUNTIF($H$537:H1904,"CMO")&gt;90,"Demi-traitement","Plein traitement"),""))</f>
        <v/>
      </c>
    </row>
    <row r="1905" spans="7:9" x14ac:dyDescent="0.25">
      <c r="G1905" s="1">
        <v>44469</v>
      </c>
      <c r="H1905" t="str">
        <f t="shared" si="33"/>
        <v/>
      </c>
      <c r="I1905" s="2" t="str">
        <f>IF(OR(AND(G1905&gt;=$D$19,G1905&lt;=$E$19),AND(G1905&gt;=$F$19,G1905&lt;=$G$19),AND(G1905&gt;=$H$19,G1905&lt;=$I$19),AND(G1905&gt;=$J$19,G1905&lt;=$K$19),AND(G1905&gt;=$L$19,G1905&lt;=$M$19),AND(G1905&gt;=$N$19,G1905&lt;=$O$19),AND(G1905&gt;=$P$19,G1905&lt;=$Q$19),AND(G1905&gt;=$R$19,G1905&lt;=$S$19),AND(G1905&gt;=$T$19,G1905&lt;=$U$19)),IF(COUNTIF(I1541:I1904,"Plein traitement")=90,"Demi-traitement","Plein traitement"),IF(OR(AND(G1905&gt;=$D$8,G1905&lt;=$E$8),AND(G1905&gt;=$F$8,G1905&lt;=$G$8),AND(G1905&gt;=$H$8,G1905&lt;=$I$8),AND(G1905&gt;=$J$8,G1905&lt;=$K$8),AND(G1905&gt;=$L$8,G1905&lt;=$M$8),AND(G1905&gt;=$N$8,G1905&lt;=$O$8),AND(G1905&gt;=$P$8,G1905&lt;=$Q$8),AND(G1905&gt;=$R$8,G1905&lt;=$S$8),AND(G1905&gt;=$T$8,G1905&lt;=$U$8)),IF(COUNTIF($H$537:H1905,"CMO")&gt;90,"Demi-traitement","Plein traitement"),""))</f>
        <v/>
      </c>
    </row>
    <row r="1906" spans="7:9" x14ac:dyDescent="0.25">
      <c r="G1906" s="1">
        <v>44470</v>
      </c>
      <c r="H1906" t="str">
        <f t="shared" si="33"/>
        <v/>
      </c>
      <c r="I1906" s="2" t="str">
        <f>IF(OR(AND(G1906&gt;=$D$19,G1906&lt;=$E$19),AND(G1906&gt;=$F$19,G1906&lt;=$G$19),AND(G1906&gt;=$H$19,G1906&lt;=$I$19),AND(G1906&gt;=$J$19,G1906&lt;=$K$19),AND(G1906&gt;=$L$19,G1906&lt;=$M$19),AND(G1906&gt;=$N$19,G1906&lt;=$O$19),AND(G1906&gt;=$P$19,G1906&lt;=$Q$19),AND(G1906&gt;=$R$19,G1906&lt;=$S$19),AND(G1906&gt;=$T$19,G1906&lt;=$U$19)),IF(COUNTIF(I1542:I1905,"Plein traitement")=90,"Demi-traitement","Plein traitement"),IF(OR(AND(G1906&gt;=$D$8,G1906&lt;=$E$8),AND(G1906&gt;=$F$8,G1906&lt;=$G$8),AND(G1906&gt;=$H$8,G1906&lt;=$I$8),AND(G1906&gt;=$J$8,G1906&lt;=$K$8),AND(G1906&gt;=$L$8,G1906&lt;=$M$8),AND(G1906&gt;=$N$8,G1906&lt;=$O$8),AND(G1906&gt;=$P$8,G1906&lt;=$Q$8),AND(G1906&gt;=$R$8,G1906&lt;=$S$8),AND(G1906&gt;=$T$8,G1906&lt;=$U$8)),IF(COUNTIF($H$537:H1906,"CMO")&gt;90,"Demi-traitement","Plein traitement"),""))</f>
        <v/>
      </c>
    </row>
    <row r="1907" spans="7:9" x14ac:dyDescent="0.25">
      <c r="G1907" s="1">
        <v>44471</v>
      </c>
      <c r="H1907" t="str">
        <f t="shared" si="33"/>
        <v/>
      </c>
      <c r="I1907" s="2" t="str">
        <f>IF(OR(AND(G1907&gt;=$D$19,G1907&lt;=$E$19),AND(G1907&gt;=$F$19,G1907&lt;=$G$19),AND(G1907&gt;=$H$19,G1907&lt;=$I$19),AND(G1907&gt;=$J$19,G1907&lt;=$K$19),AND(G1907&gt;=$L$19,G1907&lt;=$M$19),AND(G1907&gt;=$N$19,G1907&lt;=$O$19),AND(G1907&gt;=$P$19,G1907&lt;=$Q$19),AND(G1907&gt;=$R$19,G1907&lt;=$S$19),AND(G1907&gt;=$T$19,G1907&lt;=$U$19)),IF(COUNTIF(I1543:I1906,"Plein traitement")=90,"Demi-traitement","Plein traitement"),IF(OR(AND(G1907&gt;=$D$8,G1907&lt;=$E$8),AND(G1907&gt;=$F$8,G1907&lt;=$G$8),AND(G1907&gt;=$H$8,G1907&lt;=$I$8),AND(G1907&gt;=$J$8,G1907&lt;=$K$8),AND(G1907&gt;=$L$8,G1907&lt;=$M$8),AND(G1907&gt;=$N$8,G1907&lt;=$O$8),AND(G1907&gt;=$P$8,G1907&lt;=$Q$8),AND(G1907&gt;=$R$8,G1907&lt;=$S$8),AND(G1907&gt;=$T$8,G1907&lt;=$U$8)),IF(COUNTIF($H$537:H1907,"CMO")&gt;90,"Demi-traitement","Plein traitement"),""))</f>
        <v/>
      </c>
    </row>
    <row r="1908" spans="7:9" x14ac:dyDescent="0.25">
      <c r="G1908" s="1">
        <v>44472</v>
      </c>
      <c r="H1908" t="str">
        <f t="shared" si="33"/>
        <v/>
      </c>
      <c r="I1908" s="2" t="str">
        <f>IF(OR(AND(G1908&gt;=$D$19,G1908&lt;=$E$19),AND(G1908&gt;=$F$19,G1908&lt;=$G$19),AND(G1908&gt;=$H$19,G1908&lt;=$I$19),AND(G1908&gt;=$J$19,G1908&lt;=$K$19),AND(G1908&gt;=$L$19,G1908&lt;=$M$19),AND(G1908&gt;=$N$19,G1908&lt;=$O$19),AND(G1908&gt;=$P$19,G1908&lt;=$Q$19),AND(G1908&gt;=$R$19,G1908&lt;=$S$19),AND(G1908&gt;=$T$19,G1908&lt;=$U$19)),IF(COUNTIF(I1544:I1907,"Plein traitement")=90,"Demi-traitement","Plein traitement"),IF(OR(AND(G1908&gt;=$D$8,G1908&lt;=$E$8),AND(G1908&gt;=$F$8,G1908&lt;=$G$8),AND(G1908&gt;=$H$8,G1908&lt;=$I$8),AND(G1908&gt;=$J$8,G1908&lt;=$K$8),AND(G1908&gt;=$L$8,G1908&lt;=$M$8),AND(G1908&gt;=$N$8,G1908&lt;=$O$8),AND(G1908&gt;=$P$8,G1908&lt;=$Q$8),AND(G1908&gt;=$R$8,G1908&lt;=$S$8),AND(G1908&gt;=$T$8,G1908&lt;=$U$8)),IF(COUNTIF($H$537:H1908,"CMO")&gt;90,"Demi-traitement","Plein traitement"),""))</f>
        <v/>
      </c>
    </row>
    <row r="1909" spans="7:9" x14ac:dyDescent="0.25">
      <c r="G1909" s="1">
        <v>44473</v>
      </c>
      <c r="H1909" t="str">
        <f t="shared" ref="H1909:H1972" si="34">IF(OR(AND(G1909&gt;=$D$8,G1909&lt;=$E$8),AND(G1909&gt;=$F$8,G1909&lt;=$G$8),AND(G1909&gt;=$H$8,G1909&lt;=$I$8),AND(G1909&gt;=$J$8,G1909&lt;=$K$8),AND(G1909&gt;=$L$8,G1909&lt;=$M$8),AND(G1909&gt;=$N$8,G1909&lt;=$O$8),AND(G1909&gt;=$P$8,G1909&lt;=$Q$8),AND(G1909&gt;=$R$8,G1909&lt;=$S$8),AND(G1909&gt;=$T$8,G1909&lt;=$U$8)),"CMO","")</f>
        <v/>
      </c>
      <c r="I1909" s="2" t="str">
        <f>IF(OR(AND(G1909&gt;=$D$19,G1909&lt;=$E$19),AND(G1909&gt;=$F$19,G1909&lt;=$G$19),AND(G1909&gt;=$H$19,G1909&lt;=$I$19),AND(G1909&gt;=$J$19,G1909&lt;=$K$19),AND(G1909&gt;=$L$19,G1909&lt;=$M$19),AND(G1909&gt;=$N$19,G1909&lt;=$O$19),AND(G1909&gt;=$P$19,G1909&lt;=$Q$19),AND(G1909&gt;=$R$19,G1909&lt;=$S$19),AND(G1909&gt;=$T$19,G1909&lt;=$U$19)),IF(COUNTIF(I1545:I1908,"Plein traitement")=90,"Demi-traitement","Plein traitement"),IF(OR(AND(G1909&gt;=$D$8,G1909&lt;=$E$8),AND(G1909&gt;=$F$8,G1909&lt;=$G$8),AND(G1909&gt;=$H$8,G1909&lt;=$I$8),AND(G1909&gt;=$J$8,G1909&lt;=$K$8),AND(G1909&gt;=$L$8,G1909&lt;=$M$8),AND(G1909&gt;=$N$8,G1909&lt;=$O$8),AND(G1909&gt;=$P$8,G1909&lt;=$Q$8),AND(G1909&gt;=$R$8,G1909&lt;=$S$8),AND(G1909&gt;=$T$8,G1909&lt;=$U$8)),IF(COUNTIF($H$537:H1909,"CMO")&gt;90,"Demi-traitement","Plein traitement"),""))</f>
        <v/>
      </c>
    </row>
    <row r="1910" spans="7:9" x14ac:dyDescent="0.25">
      <c r="G1910" s="1">
        <v>44474</v>
      </c>
      <c r="H1910" t="str">
        <f t="shared" si="34"/>
        <v/>
      </c>
      <c r="I1910" s="2" t="str">
        <f>IF(OR(AND(G1910&gt;=$D$19,G1910&lt;=$E$19),AND(G1910&gt;=$F$19,G1910&lt;=$G$19),AND(G1910&gt;=$H$19,G1910&lt;=$I$19),AND(G1910&gt;=$J$19,G1910&lt;=$K$19),AND(G1910&gt;=$L$19,G1910&lt;=$M$19),AND(G1910&gt;=$N$19,G1910&lt;=$O$19),AND(G1910&gt;=$P$19,G1910&lt;=$Q$19),AND(G1910&gt;=$R$19,G1910&lt;=$S$19),AND(G1910&gt;=$T$19,G1910&lt;=$U$19)),IF(COUNTIF(I1546:I1909,"Plein traitement")=90,"Demi-traitement","Plein traitement"),IF(OR(AND(G1910&gt;=$D$8,G1910&lt;=$E$8),AND(G1910&gt;=$F$8,G1910&lt;=$G$8),AND(G1910&gt;=$H$8,G1910&lt;=$I$8),AND(G1910&gt;=$J$8,G1910&lt;=$K$8),AND(G1910&gt;=$L$8,G1910&lt;=$M$8),AND(G1910&gt;=$N$8,G1910&lt;=$O$8),AND(G1910&gt;=$P$8,G1910&lt;=$Q$8),AND(G1910&gt;=$R$8,G1910&lt;=$S$8),AND(G1910&gt;=$T$8,G1910&lt;=$U$8)),IF(COUNTIF($H$537:H1910,"CMO")&gt;90,"Demi-traitement","Plein traitement"),""))</f>
        <v/>
      </c>
    </row>
    <row r="1911" spans="7:9" x14ac:dyDescent="0.25">
      <c r="G1911" s="1">
        <v>44475</v>
      </c>
      <c r="H1911" t="str">
        <f t="shared" si="34"/>
        <v/>
      </c>
      <c r="I1911" s="2" t="str">
        <f>IF(OR(AND(G1911&gt;=$D$19,G1911&lt;=$E$19),AND(G1911&gt;=$F$19,G1911&lt;=$G$19),AND(G1911&gt;=$H$19,G1911&lt;=$I$19),AND(G1911&gt;=$J$19,G1911&lt;=$K$19),AND(G1911&gt;=$L$19,G1911&lt;=$M$19),AND(G1911&gt;=$N$19,G1911&lt;=$O$19),AND(G1911&gt;=$P$19,G1911&lt;=$Q$19),AND(G1911&gt;=$R$19,G1911&lt;=$S$19),AND(G1911&gt;=$T$19,G1911&lt;=$U$19)),IF(COUNTIF(I1547:I1910,"Plein traitement")=90,"Demi-traitement","Plein traitement"),IF(OR(AND(G1911&gt;=$D$8,G1911&lt;=$E$8),AND(G1911&gt;=$F$8,G1911&lt;=$G$8),AND(G1911&gt;=$H$8,G1911&lt;=$I$8),AND(G1911&gt;=$J$8,G1911&lt;=$K$8),AND(G1911&gt;=$L$8,G1911&lt;=$M$8),AND(G1911&gt;=$N$8,G1911&lt;=$O$8),AND(G1911&gt;=$P$8,G1911&lt;=$Q$8),AND(G1911&gt;=$R$8,G1911&lt;=$S$8),AND(G1911&gt;=$T$8,G1911&lt;=$U$8)),IF(COUNTIF($H$537:H1911,"CMO")&gt;90,"Demi-traitement","Plein traitement"),""))</f>
        <v/>
      </c>
    </row>
    <row r="1912" spans="7:9" x14ac:dyDescent="0.25">
      <c r="G1912" s="1">
        <v>44476</v>
      </c>
      <c r="H1912" t="str">
        <f t="shared" si="34"/>
        <v/>
      </c>
      <c r="I1912" s="2" t="str">
        <f>IF(OR(AND(G1912&gt;=$D$19,G1912&lt;=$E$19),AND(G1912&gt;=$F$19,G1912&lt;=$G$19),AND(G1912&gt;=$H$19,G1912&lt;=$I$19),AND(G1912&gt;=$J$19,G1912&lt;=$K$19),AND(G1912&gt;=$L$19,G1912&lt;=$M$19),AND(G1912&gt;=$N$19,G1912&lt;=$O$19),AND(G1912&gt;=$P$19,G1912&lt;=$Q$19),AND(G1912&gt;=$R$19,G1912&lt;=$S$19),AND(G1912&gt;=$T$19,G1912&lt;=$U$19)),IF(COUNTIF(I1548:I1911,"Plein traitement")=90,"Demi-traitement","Plein traitement"),IF(OR(AND(G1912&gt;=$D$8,G1912&lt;=$E$8),AND(G1912&gt;=$F$8,G1912&lt;=$G$8),AND(G1912&gt;=$H$8,G1912&lt;=$I$8),AND(G1912&gt;=$J$8,G1912&lt;=$K$8),AND(G1912&gt;=$L$8,G1912&lt;=$M$8),AND(G1912&gt;=$N$8,G1912&lt;=$O$8),AND(G1912&gt;=$P$8,G1912&lt;=$Q$8),AND(G1912&gt;=$R$8,G1912&lt;=$S$8),AND(G1912&gt;=$T$8,G1912&lt;=$U$8)),IF(COUNTIF($H$537:H1912,"CMO")&gt;90,"Demi-traitement","Plein traitement"),""))</f>
        <v/>
      </c>
    </row>
    <row r="1913" spans="7:9" x14ac:dyDescent="0.25">
      <c r="G1913" s="1">
        <v>44477</v>
      </c>
      <c r="H1913" t="str">
        <f t="shared" si="34"/>
        <v/>
      </c>
      <c r="I1913" s="2" t="str">
        <f>IF(OR(AND(G1913&gt;=$D$19,G1913&lt;=$E$19),AND(G1913&gt;=$F$19,G1913&lt;=$G$19),AND(G1913&gt;=$H$19,G1913&lt;=$I$19),AND(G1913&gt;=$J$19,G1913&lt;=$K$19),AND(G1913&gt;=$L$19,G1913&lt;=$M$19),AND(G1913&gt;=$N$19,G1913&lt;=$O$19),AND(G1913&gt;=$P$19,G1913&lt;=$Q$19),AND(G1913&gt;=$R$19,G1913&lt;=$S$19),AND(G1913&gt;=$T$19,G1913&lt;=$U$19)),IF(COUNTIF(I1549:I1912,"Plein traitement")=90,"Demi-traitement","Plein traitement"),IF(OR(AND(G1913&gt;=$D$8,G1913&lt;=$E$8),AND(G1913&gt;=$F$8,G1913&lt;=$G$8),AND(G1913&gt;=$H$8,G1913&lt;=$I$8),AND(G1913&gt;=$J$8,G1913&lt;=$K$8),AND(G1913&gt;=$L$8,G1913&lt;=$M$8),AND(G1913&gt;=$N$8,G1913&lt;=$O$8),AND(G1913&gt;=$P$8,G1913&lt;=$Q$8),AND(G1913&gt;=$R$8,G1913&lt;=$S$8),AND(G1913&gt;=$T$8,G1913&lt;=$U$8)),IF(COUNTIF($H$537:H1913,"CMO")&gt;90,"Demi-traitement","Plein traitement"),""))</f>
        <v/>
      </c>
    </row>
    <row r="1914" spans="7:9" x14ac:dyDescent="0.25">
      <c r="G1914" s="1">
        <v>44478</v>
      </c>
      <c r="H1914" t="str">
        <f t="shared" si="34"/>
        <v/>
      </c>
      <c r="I1914" s="2" t="str">
        <f>IF(OR(AND(G1914&gt;=$D$19,G1914&lt;=$E$19),AND(G1914&gt;=$F$19,G1914&lt;=$G$19),AND(G1914&gt;=$H$19,G1914&lt;=$I$19),AND(G1914&gt;=$J$19,G1914&lt;=$K$19),AND(G1914&gt;=$L$19,G1914&lt;=$M$19),AND(G1914&gt;=$N$19,G1914&lt;=$O$19),AND(G1914&gt;=$P$19,G1914&lt;=$Q$19),AND(G1914&gt;=$R$19,G1914&lt;=$S$19),AND(G1914&gt;=$T$19,G1914&lt;=$U$19)),IF(COUNTIF(I1550:I1913,"Plein traitement")=90,"Demi-traitement","Plein traitement"),IF(OR(AND(G1914&gt;=$D$8,G1914&lt;=$E$8),AND(G1914&gt;=$F$8,G1914&lt;=$G$8),AND(G1914&gt;=$H$8,G1914&lt;=$I$8),AND(G1914&gt;=$J$8,G1914&lt;=$K$8),AND(G1914&gt;=$L$8,G1914&lt;=$M$8),AND(G1914&gt;=$N$8,G1914&lt;=$O$8),AND(G1914&gt;=$P$8,G1914&lt;=$Q$8),AND(G1914&gt;=$R$8,G1914&lt;=$S$8),AND(G1914&gt;=$T$8,G1914&lt;=$U$8)),IF(COUNTIF($H$537:H1914,"CMO")&gt;90,"Demi-traitement","Plein traitement"),""))</f>
        <v/>
      </c>
    </row>
    <row r="1915" spans="7:9" x14ac:dyDescent="0.25">
      <c r="G1915" s="1">
        <v>44479</v>
      </c>
      <c r="H1915" t="str">
        <f t="shared" si="34"/>
        <v/>
      </c>
      <c r="I1915" s="2" t="str">
        <f>IF(OR(AND(G1915&gt;=$D$19,G1915&lt;=$E$19),AND(G1915&gt;=$F$19,G1915&lt;=$G$19),AND(G1915&gt;=$H$19,G1915&lt;=$I$19),AND(G1915&gt;=$J$19,G1915&lt;=$K$19),AND(G1915&gt;=$L$19,G1915&lt;=$M$19),AND(G1915&gt;=$N$19,G1915&lt;=$O$19),AND(G1915&gt;=$P$19,G1915&lt;=$Q$19),AND(G1915&gt;=$R$19,G1915&lt;=$S$19),AND(G1915&gt;=$T$19,G1915&lt;=$U$19)),IF(COUNTIF(I1551:I1914,"Plein traitement")=90,"Demi-traitement","Plein traitement"),IF(OR(AND(G1915&gt;=$D$8,G1915&lt;=$E$8),AND(G1915&gt;=$F$8,G1915&lt;=$G$8),AND(G1915&gt;=$H$8,G1915&lt;=$I$8),AND(G1915&gt;=$J$8,G1915&lt;=$K$8),AND(G1915&gt;=$L$8,G1915&lt;=$M$8),AND(G1915&gt;=$N$8,G1915&lt;=$O$8),AND(G1915&gt;=$P$8,G1915&lt;=$Q$8),AND(G1915&gt;=$R$8,G1915&lt;=$S$8),AND(G1915&gt;=$T$8,G1915&lt;=$U$8)),IF(COUNTIF($H$537:H1915,"CMO")&gt;90,"Demi-traitement","Plein traitement"),""))</f>
        <v/>
      </c>
    </row>
    <row r="1916" spans="7:9" x14ac:dyDescent="0.25">
      <c r="G1916" s="1">
        <v>44480</v>
      </c>
      <c r="H1916" t="str">
        <f t="shared" si="34"/>
        <v/>
      </c>
      <c r="I1916" s="2" t="str">
        <f>IF(OR(AND(G1916&gt;=$D$19,G1916&lt;=$E$19),AND(G1916&gt;=$F$19,G1916&lt;=$G$19),AND(G1916&gt;=$H$19,G1916&lt;=$I$19),AND(G1916&gt;=$J$19,G1916&lt;=$K$19),AND(G1916&gt;=$L$19,G1916&lt;=$M$19),AND(G1916&gt;=$N$19,G1916&lt;=$O$19),AND(G1916&gt;=$P$19,G1916&lt;=$Q$19),AND(G1916&gt;=$R$19,G1916&lt;=$S$19),AND(G1916&gt;=$T$19,G1916&lt;=$U$19)),IF(COUNTIF(I1552:I1915,"Plein traitement")=90,"Demi-traitement","Plein traitement"),IF(OR(AND(G1916&gt;=$D$8,G1916&lt;=$E$8),AND(G1916&gt;=$F$8,G1916&lt;=$G$8),AND(G1916&gt;=$H$8,G1916&lt;=$I$8),AND(G1916&gt;=$J$8,G1916&lt;=$K$8),AND(G1916&gt;=$L$8,G1916&lt;=$M$8),AND(G1916&gt;=$N$8,G1916&lt;=$O$8),AND(G1916&gt;=$P$8,G1916&lt;=$Q$8),AND(G1916&gt;=$R$8,G1916&lt;=$S$8),AND(G1916&gt;=$T$8,G1916&lt;=$U$8)),IF(COUNTIF($H$537:H1916,"CMO")&gt;90,"Demi-traitement","Plein traitement"),""))</f>
        <v/>
      </c>
    </row>
    <row r="1917" spans="7:9" x14ac:dyDescent="0.25">
      <c r="G1917" s="1">
        <v>44481</v>
      </c>
      <c r="H1917" t="str">
        <f t="shared" si="34"/>
        <v/>
      </c>
      <c r="I1917" s="2" t="str">
        <f>IF(OR(AND(G1917&gt;=$D$19,G1917&lt;=$E$19),AND(G1917&gt;=$F$19,G1917&lt;=$G$19),AND(G1917&gt;=$H$19,G1917&lt;=$I$19),AND(G1917&gt;=$J$19,G1917&lt;=$K$19),AND(G1917&gt;=$L$19,G1917&lt;=$M$19),AND(G1917&gt;=$N$19,G1917&lt;=$O$19),AND(G1917&gt;=$P$19,G1917&lt;=$Q$19),AND(G1917&gt;=$R$19,G1917&lt;=$S$19),AND(G1917&gt;=$T$19,G1917&lt;=$U$19)),IF(COUNTIF(I1553:I1916,"Plein traitement")=90,"Demi-traitement","Plein traitement"),IF(OR(AND(G1917&gt;=$D$8,G1917&lt;=$E$8),AND(G1917&gt;=$F$8,G1917&lt;=$G$8),AND(G1917&gt;=$H$8,G1917&lt;=$I$8),AND(G1917&gt;=$J$8,G1917&lt;=$K$8),AND(G1917&gt;=$L$8,G1917&lt;=$M$8),AND(G1917&gt;=$N$8,G1917&lt;=$O$8),AND(G1917&gt;=$P$8,G1917&lt;=$Q$8),AND(G1917&gt;=$R$8,G1917&lt;=$S$8),AND(G1917&gt;=$T$8,G1917&lt;=$U$8)),IF(COUNTIF($H$537:H1917,"CMO")&gt;90,"Demi-traitement","Plein traitement"),""))</f>
        <v/>
      </c>
    </row>
    <row r="1918" spans="7:9" x14ac:dyDescent="0.25">
      <c r="G1918" s="1">
        <v>44482</v>
      </c>
      <c r="H1918" t="str">
        <f t="shared" si="34"/>
        <v/>
      </c>
      <c r="I1918" s="2" t="str">
        <f>IF(OR(AND(G1918&gt;=$D$19,G1918&lt;=$E$19),AND(G1918&gt;=$F$19,G1918&lt;=$G$19),AND(G1918&gt;=$H$19,G1918&lt;=$I$19),AND(G1918&gt;=$J$19,G1918&lt;=$K$19),AND(G1918&gt;=$L$19,G1918&lt;=$M$19),AND(G1918&gt;=$N$19,G1918&lt;=$O$19),AND(G1918&gt;=$P$19,G1918&lt;=$Q$19),AND(G1918&gt;=$R$19,G1918&lt;=$S$19),AND(G1918&gt;=$T$19,G1918&lt;=$U$19)),IF(COUNTIF(I1554:I1917,"Plein traitement")=90,"Demi-traitement","Plein traitement"),IF(OR(AND(G1918&gt;=$D$8,G1918&lt;=$E$8),AND(G1918&gt;=$F$8,G1918&lt;=$G$8),AND(G1918&gt;=$H$8,G1918&lt;=$I$8),AND(G1918&gt;=$J$8,G1918&lt;=$K$8),AND(G1918&gt;=$L$8,G1918&lt;=$M$8),AND(G1918&gt;=$N$8,G1918&lt;=$O$8),AND(G1918&gt;=$P$8,G1918&lt;=$Q$8),AND(G1918&gt;=$R$8,G1918&lt;=$S$8),AND(G1918&gt;=$T$8,G1918&lt;=$U$8)),IF(COUNTIF($H$537:H1918,"CMO")&gt;90,"Demi-traitement","Plein traitement"),""))</f>
        <v/>
      </c>
    </row>
    <row r="1919" spans="7:9" x14ac:dyDescent="0.25">
      <c r="G1919" s="1">
        <v>44483</v>
      </c>
      <c r="H1919" t="str">
        <f t="shared" si="34"/>
        <v/>
      </c>
      <c r="I1919" s="2" t="str">
        <f>IF(OR(AND(G1919&gt;=$D$19,G1919&lt;=$E$19),AND(G1919&gt;=$F$19,G1919&lt;=$G$19),AND(G1919&gt;=$H$19,G1919&lt;=$I$19),AND(G1919&gt;=$J$19,G1919&lt;=$K$19),AND(G1919&gt;=$L$19,G1919&lt;=$M$19),AND(G1919&gt;=$N$19,G1919&lt;=$O$19),AND(G1919&gt;=$P$19,G1919&lt;=$Q$19),AND(G1919&gt;=$R$19,G1919&lt;=$S$19),AND(G1919&gt;=$T$19,G1919&lt;=$U$19)),IF(COUNTIF(I1555:I1918,"Plein traitement")=90,"Demi-traitement","Plein traitement"),IF(OR(AND(G1919&gt;=$D$8,G1919&lt;=$E$8),AND(G1919&gt;=$F$8,G1919&lt;=$G$8),AND(G1919&gt;=$H$8,G1919&lt;=$I$8),AND(G1919&gt;=$J$8,G1919&lt;=$K$8),AND(G1919&gt;=$L$8,G1919&lt;=$M$8),AND(G1919&gt;=$N$8,G1919&lt;=$O$8),AND(G1919&gt;=$P$8,G1919&lt;=$Q$8),AND(G1919&gt;=$R$8,G1919&lt;=$S$8),AND(G1919&gt;=$T$8,G1919&lt;=$U$8)),IF(COUNTIF($H$537:H1919,"CMO")&gt;90,"Demi-traitement","Plein traitement"),""))</f>
        <v/>
      </c>
    </row>
    <row r="1920" spans="7:9" x14ac:dyDescent="0.25">
      <c r="G1920" s="1">
        <v>44484</v>
      </c>
      <c r="H1920" t="str">
        <f t="shared" si="34"/>
        <v/>
      </c>
      <c r="I1920" s="2" t="str">
        <f>IF(OR(AND(G1920&gt;=$D$19,G1920&lt;=$E$19),AND(G1920&gt;=$F$19,G1920&lt;=$G$19),AND(G1920&gt;=$H$19,G1920&lt;=$I$19),AND(G1920&gt;=$J$19,G1920&lt;=$K$19),AND(G1920&gt;=$L$19,G1920&lt;=$M$19),AND(G1920&gt;=$N$19,G1920&lt;=$O$19),AND(G1920&gt;=$P$19,G1920&lt;=$Q$19),AND(G1920&gt;=$R$19,G1920&lt;=$S$19),AND(G1920&gt;=$T$19,G1920&lt;=$U$19)),IF(COUNTIF(I1556:I1919,"Plein traitement")=90,"Demi-traitement","Plein traitement"),IF(OR(AND(G1920&gt;=$D$8,G1920&lt;=$E$8),AND(G1920&gt;=$F$8,G1920&lt;=$G$8),AND(G1920&gt;=$H$8,G1920&lt;=$I$8),AND(G1920&gt;=$J$8,G1920&lt;=$K$8),AND(G1920&gt;=$L$8,G1920&lt;=$M$8),AND(G1920&gt;=$N$8,G1920&lt;=$O$8),AND(G1920&gt;=$P$8,G1920&lt;=$Q$8),AND(G1920&gt;=$R$8,G1920&lt;=$S$8),AND(G1920&gt;=$T$8,G1920&lt;=$U$8)),IF(COUNTIF($H$537:H1920,"CMO")&gt;90,"Demi-traitement","Plein traitement"),""))</f>
        <v/>
      </c>
    </row>
    <row r="1921" spans="7:9" x14ac:dyDescent="0.25">
      <c r="G1921" s="1">
        <v>44485</v>
      </c>
      <c r="H1921" t="str">
        <f t="shared" si="34"/>
        <v/>
      </c>
      <c r="I1921" s="2" t="str">
        <f>IF(OR(AND(G1921&gt;=$D$19,G1921&lt;=$E$19),AND(G1921&gt;=$F$19,G1921&lt;=$G$19),AND(G1921&gt;=$H$19,G1921&lt;=$I$19),AND(G1921&gt;=$J$19,G1921&lt;=$K$19),AND(G1921&gt;=$L$19,G1921&lt;=$M$19),AND(G1921&gt;=$N$19,G1921&lt;=$O$19),AND(G1921&gt;=$P$19,G1921&lt;=$Q$19),AND(G1921&gt;=$R$19,G1921&lt;=$S$19),AND(G1921&gt;=$T$19,G1921&lt;=$U$19)),IF(COUNTIF(I1557:I1920,"Plein traitement")=90,"Demi-traitement","Plein traitement"),IF(OR(AND(G1921&gt;=$D$8,G1921&lt;=$E$8),AND(G1921&gt;=$F$8,G1921&lt;=$G$8),AND(G1921&gt;=$H$8,G1921&lt;=$I$8),AND(G1921&gt;=$J$8,G1921&lt;=$K$8),AND(G1921&gt;=$L$8,G1921&lt;=$M$8),AND(G1921&gt;=$N$8,G1921&lt;=$O$8),AND(G1921&gt;=$P$8,G1921&lt;=$Q$8),AND(G1921&gt;=$R$8,G1921&lt;=$S$8),AND(G1921&gt;=$T$8,G1921&lt;=$U$8)),IF(COUNTIF($H$537:H1921,"CMO")&gt;90,"Demi-traitement","Plein traitement"),""))</f>
        <v/>
      </c>
    </row>
    <row r="1922" spans="7:9" x14ac:dyDescent="0.25">
      <c r="G1922" s="1">
        <v>44486</v>
      </c>
      <c r="H1922" t="str">
        <f t="shared" si="34"/>
        <v/>
      </c>
      <c r="I1922" s="2" t="str">
        <f>IF(OR(AND(G1922&gt;=$D$19,G1922&lt;=$E$19),AND(G1922&gt;=$F$19,G1922&lt;=$G$19),AND(G1922&gt;=$H$19,G1922&lt;=$I$19),AND(G1922&gt;=$J$19,G1922&lt;=$K$19),AND(G1922&gt;=$L$19,G1922&lt;=$M$19),AND(G1922&gt;=$N$19,G1922&lt;=$O$19),AND(G1922&gt;=$P$19,G1922&lt;=$Q$19),AND(G1922&gt;=$R$19,G1922&lt;=$S$19),AND(G1922&gt;=$T$19,G1922&lt;=$U$19)),IF(COUNTIF(I1558:I1921,"Plein traitement")=90,"Demi-traitement","Plein traitement"),IF(OR(AND(G1922&gt;=$D$8,G1922&lt;=$E$8),AND(G1922&gt;=$F$8,G1922&lt;=$G$8),AND(G1922&gt;=$H$8,G1922&lt;=$I$8),AND(G1922&gt;=$J$8,G1922&lt;=$K$8),AND(G1922&gt;=$L$8,G1922&lt;=$M$8),AND(G1922&gt;=$N$8,G1922&lt;=$O$8),AND(G1922&gt;=$P$8,G1922&lt;=$Q$8),AND(G1922&gt;=$R$8,G1922&lt;=$S$8),AND(G1922&gt;=$T$8,G1922&lt;=$U$8)),IF(COUNTIF($H$537:H1922,"CMO")&gt;90,"Demi-traitement","Plein traitement"),""))</f>
        <v/>
      </c>
    </row>
    <row r="1923" spans="7:9" x14ac:dyDescent="0.25">
      <c r="G1923" s="1">
        <v>44487</v>
      </c>
      <c r="H1923" t="str">
        <f t="shared" si="34"/>
        <v/>
      </c>
      <c r="I1923" s="2" t="str">
        <f>IF(OR(AND(G1923&gt;=$D$19,G1923&lt;=$E$19),AND(G1923&gt;=$F$19,G1923&lt;=$G$19),AND(G1923&gt;=$H$19,G1923&lt;=$I$19),AND(G1923&gt;=$J$19,G1923&lt;=$K$19),AND(G1923&gt;=$L$19,G1923&lt;=$M$19),AND(G1923&gt;=$N$19,G1923&lt;=$O$19),AND(G1923&gt;=$P$19,G1923&lt;=$Q$19),AND(G1923&gt;=$R$19,G1923&lt;=$S$19),AND(G1923&gt;=$T$19,G1923&lt;=$U$19)),IF(COUNTIF(I1559:I1922,"Plein traitement")=90,"Demi-traitement","Plein traitement"),IF(OR(AND(G1923&gt;=$D$8,G1923&lt;=$E$8),AND(G1923&gt;=$F$8,G1923&lt;=$G$8),AND(G1923&gt;=$H$8,G1923&lt;=$I$8),AND(G1923&gt;=$J$8,G1923&lt;=$K$8),AND(G1923&gt;=$L$8,G1923&lt;=$M$8),AND(G1923&gt;=$N$8,G1923&lt;=$O$8),AND(G1923&gt;=$P$8,G1923&lt;=$Q$8),AND(G1923&gt;=$R$8,G1923&lt;=$S$8),AND(G1923&gt;=$T$8,G1923&lt;=$U$8)),IF(COUNTIF($H$537:H1923,"CMO")&gt;90,"Demi-traitement","Plein traitement"),""))</f>
        <v/>
      </c>
    </row>
    <row r="1924" spans="7:9" x14ac:dyDescent="0.25">
      <c r="G1924" s="1">
        <v>44488</v>
      </c>
      <c r="H1924" t="str">
        <f t="shared" si="34"/>
        <v/>
      </c>
      <c r="I1924" s="2" t="str">
        <f>IF(OR(AND(G1924&gt;=$D$19,G1924&lt;=$E$19),AND(G1924&gt;=$F$19,G1924&lt;=$G$19),AND(G1924&gt;=$H$19,G1924&lt;=$I$19),AND(G1924&gt;=$J$19,G1924&lt;=$K$19),AND(G1924&gt;=$L$19,G1924&lt;=$M$19),AND(G1924&gt;=$N$19,G1924&lt;=$O$19),AND(G1924&gt;=$P$19,G1924&lt;=$Q$19),AND(G1924&gt;=$R$19,G1924&lt;=$S$19),AND(G1924&gt;=$T$19,G1924&lt;=$U$19)),IF(COUNTIF(I1560:I1923,"Plein traitement")=90,"Demi-traitement","Plein traitement"),IF(OR(AND(G1924&gt;=$D$8,G1924&lt;=$E$8),AND(G1924&gt;=$F$8,G1924&lt;=$G$8),AND(G1924&gt;=$H$8,G1924&lt;=$I$8),AND(G1924&gt;=$J$8,G1924&lt;=$K$8),AND(G1924&gt;=$L$8,G1924&lt;=$M$8),AND(G1924&gt;=$N$8,G1924&lt;=$O$8),AND(G1924&gt;=$P$8,G1924&lt;=$Q$8),AND(G1924&gt;=$R$8,G1924&lt;=$S$8),AND(G1924&gt;=$T$8,G1924&lt;=$U$8)),IF(COUNTIF($H$537:H1924,"CMO")&gt;90,"Demi-traitement","Plein traitement"),""))</f>
        <v/>
      </c>
    </row>
    <row r="1925" spans="7:9" x14ac:dyDescent="0.25">
      <c r="G1925" s="1">
        <v>44489</v>
      </c>
      <c r="H1925" t="str">
        <f t="shared" si="34"/>
        <v/>
      </c>
      <c r="I1925" s="2" t="str">
        <f>IF(OR(AND(G1925&gt;=$D$19,G1925&lt;=$E$19),AND(G1925&gt;=$F$19,G1925&lt;=$G$19),AND(G1925&gt;=$H$19,G1925&lt;=$I$19),AND(G1925&gt;=$J$19,G1925&lt;=$K$19),AND(G1925&gt;=$L$19,G1925&lt;=$M$19),AND(G1925&gt;=$N$19,G1925&lt;=$O$19),AND(G1925&gt;=$P$19,G1925&lt;=$Q$19),AND(G1925&gt;=$R$19,G1925&lt;=$S$19),AND(G1925&gt;=$T$19,G1925&lt;=$U$19)),IF(COUNTIF(I1561:I1924,"Plein traitement")=90,"Demi-traitement","Plein traitement"),IF(OR(AND(G1925&gt;=$D$8,G1925&lt;=$E$8),AND(G1925&gt;=$F$8,G1925&lt;=$G$8),AND(G1925&gt;=$H$8,G1925&lt;=$I$8),AND(G1925&gt;=$J$8,G1925&lt;=$K$8),AND(G1925&gt;=$L$8,G1925&lt;=$M$8),AND(G1925&gt;=$N$8,G1925&lt;=$O$8),AND(G1925&gt;=$P$8,G1925&lt;=$Q$8),AND(G1925&gt;=$R$8,G1925&lt;=$S$8),AND(G1925&gt;=$T$8,G1925&lt;=$U$8)),IF(COUNTIF($H$537:H1925,"CMO")&gt;90,"Demi-traitement","Plein traitement"),""))</f>
        <v/>
      </c>
    </row>
    <row r="1926" spans="7:9" x14ac:dyDescent="0.25">
      <c r="G1926" s="1">
        <v>44490</v>
      </c>
      <c r="H1926" t="str">
        <f t="shared" si="34"/>
        <v/>
      </c>
      <c r="I1926" s="2" t="str">
        <f>IF(OR(AND(G1926&gt;=$D$19,G1926&lt;=$E$19),AND(G1926&gt;=$F$19,G1926&lt;=$G$19),AND(G1926&gt;=$H$19,G1926&lt;=$I$19),AND(G1926&gt;=$J$19,G1926&lt;=$K$19),AND(G1926&gt;=$L$19,G1926&lt;=$M$19),AND(G1926&gt;=$N$19,G1926&lt;=$O$19),AND(G1926&gt;=$P$19,G1926&lt;=$Q$19),AND(G1926&gt;=$R$19,G1926&lt;=$S$19),AND(G1926&gt;=$T$19,G1926&lt;=$U$19)),IF(COUNTIF(I1562:I1925,"Plein traitement")=90,"Demi-traitement","Plein traitement"),IF(OR(AND(G1926&gt;=$D$8,G1926&lt;=$E$8),AND(G1926&gt;=$F$8,G1926&lt;=$G$8),AND(G1926&gt;=$H$8,G1926&lt;=$I$8),AND(G1926&gt;=$J$8,G1926&lt;=$K$8),AND(G1926&gt;=$L$8,G1926&lt;=$M$8),AND(G1926&gt;=$N$8,G1926&lt;=$O$8),AND(G1926&gt;=$P$8,G1926&lt;=$Q$8),AND(G1926&gt;=$R$8,G1926&lt;=$S$8),AND(G1926&gt;=$T$8,G1926&lt;=$U$8)),IF(COUNTIF($H$537:H1926,"CMO")&gt;90,"Demi-traitement","Plein traitement"),""))</f>
        <v/>
      </c>
    </row>
    <row r="1927" spans="7:9" x14ac:dyDescent="0.25">
      <c r="G1927" s="1">
        <v>44491</v>
      </c>
      <c r="H1927" t="str">
        <f t="shared" si="34"/>
        <v/>
      </c>
      <c r="I1927" s="2" t="str">
        <f>IF(OR(AND(G1927&gt;=$D$19,G1927&lt;=$E$19),AND(G1927&gt;=$F$19,G1927&lt;=$G$19),AND(G1927&gt;=$H$19,G1927&lt;=$I$19),AND(G1927&gt;=$J$19,G1927&lt;=$K$19),AND(G1927&gt;=$L$19,G1927&lt;=$M$19),AND(G1927&gt;=$N$19,G1927&lt;=$O$19),AND(G1927&gt;=$P$19,G1927&lt;=$Q$19),AND(G1927&gt;=$R$19,G1927&lt;=$S$19),AND(G1927&gt;=$T$19,G1927&lt;=$U$19)),IF(COUNTIF(I1563:I1926,"Plein traitement")=90,"Demi-traitement","Plein traitement"),IF(OR(AND(G1927&gt;=$D$8,G1927&lt;=$E$8),AND(G1927&gt;=$F$8,G1927&lt;=$G$8),AND(G1927&gt;=$H$8,G1927&lt;=$I$8),AND(G1927&gt;=$J$8,G1927&lt;=$K$8),AND(G1927&gt;=$L$8,G1927&lt;=$M$8),AND(G1927&gt;=$N$8,G1927&lt;=$O$8),AND(G1927&gt;=$P$8,G1927&lt;=$Q$8),AND(G1927&gt;=$R$8,G1927&lt;=$S$8),AND(G1927&gt;=$T$8,G1927&lt;=$U$8)),IF(COUNTIF($H$537:H1927,"CMO")&gt;90,"Demi-traitement","Plein traitement"),""))</f>
        <v/>
      </c>
    </row>
    <row r="1928" spans="7:9" x14ac:dyDescent="0.25">
      <c r="G1928" s="1">
        <v>44492</v>
      </c>
      <c r="H1928" t="str">
        <f t="shared" si="34"/>
        <v/>
      </c>
      <c r="I1928" s="2" t="str">
        <f>IF(OR(AND(G1928&gt;=$D$19,G1928&lt;=$E$19),AND(G1928&gt;=$F$19,G1928&lt;=$G$19),AND(G1928&gt;=$H$19,G1928&lt;=$I$19),AND(G1928&gt;=$J$19,G1928&lt;=$K$19),AND(G1928&gt;=$L$19,G1928&lt;=$M$19),AND(G1928&gt;=$N$19,G1928&lt;=$O$19),AND(G1928&gt;=$P$19,G1928&lt;=$Q$19),AND(G1928&gt;=$R$19,G1928&lt;=$S$19),AND(G1928&gt;=$T$19,G1928&lt;=$U$19)),IF(COUNTIF(I1564:I1927,"Plein traitement")=90,"Demi-traitement","Plein traitement"),IF(OR(AND(G1928&gt;=$D$8,G1928&lt;=$E$8),AND(G1928&gt;=$F$8,G1928&lt;=$G$8),AND(G1928&gt;=$H$8,G1928&lt;=$I$8),AND(G1928&gt;=$J$8,G1928&lt;=$K$8),AND(G1928&gt;=$L$8,G1928&lt;=$M$8),AND(G1928&gt;=$N$8,G1928&lt;=$O$8),AND(G1928&gt;=$P$8,G1928&lt;=$Q$8),AND(G1928&gt;=$R$8,G1928&lt;=$S$8),AND(G1928&gt;=$T$8,G1928&lt;=$U$8)),IF(COUNTIF($H$537:H1928,"CMO")&gt;90,"Demi-traitement","Plein traitement"),""))</f>
        <v/>
      </c>
    </row>
    <row r="1929" spans="7:9" x14ac:dyDescent="0.25">
      <c r="G1929" s="1">
        <v>44493</v>
      </c>
      <c r="H1929" t="str">
        <f t="shared" si="34"/>
        <v/>
      </c>
      <c r="I1929" s="2" t="str">
        <f>IF(OR(AND(G1929&gt;=$D$19,G1929&lt;=$E$19),AND(G1929&gt;=$F$19,G1929&lt;=$G$19),AND(G1929&gt;=$H$19,G1929&lt;=$I$19),AND(G1929&gt;=$J$19,G1929&lt;=$K$19),AND(G1929&gt;=$L$19,G1929&lt;=$M$19),AND(G1929&gt;=$N$19,G1929&lt;=$O$19),AND(G1929&gt;=$P$19,G1929&lt;=$Q$19),AND(G1929&gt;=$R$19,G1929&lt;=$S$19),AND(G1929&gt;=$T$19,G1929&lt;=$U$19)),IF(COUNTIF(I1565:I1928,"Plein traitement")=90,"Demi-traitement","Plein traitement"),IF(OR(AND(G1929&gt;=$D$8,G1929&lt;=$E$8),AND(G1929&gt;=$F$8,G1929&lt;=$G$8),AND(G1929&gt;=$H$8,G1929&lt;=$I$8),AND(G1929&gt;=$J$8,G1929&lt;=$K$8),AND(G1929&gt;=$L$8,G1929&lt;=$M$8),AND(G1929&gt;=$N$8,G1929&lt;=$O$8),AND(G1929&gt;=$P$8,G1929&lt;=$Q$8),AND(G1929&gt;=$R$8,G1929&lt;=$S$8),AND(G1929&gt;=$T$8,G1929&lt;=$U$8)),IF(COUNTIF($H$537:H1929,"CMO")&gt;90,"Demi-traitement","Plein traitement"),""))</f>
        <v/>
      </c>
    </row>
    <row r="1930" spans="7:9" x14ac:dyDescent="0.25">
      <c r="G1930" s="1">
        <v>44494</v>
      </c>
      <c r="H1930" t="str">
        <f t="shared" si="34"/>
        <v/>
      </c>
      <c r="I1930" s="2" t="str">
        <f>IF(OR(AND(G1930&gt;=$D$19,G1930&lt;=$E$19),AND(G1930&gt;=$F$19,G1930&lt;=$G$19),AND(G1930&gt;=$H$19,G1930&lt;=$I$19),AND(G1930&gt;=$J$19,G1930&lt;=$K$19),AND(G1930&gt;=$L$19,G1930&lt;=$M$19),AND(G1930&gt;=$N$19,G1930&lt;=$O$19),AND(G1930&gt;=$P$19,G1930&lt;=$Q$19),AND(G1930&gt;=$R$19,G1930&lt;=$S$19),AND(G1930&gt;=$T$19,G1930&lt;=$U$19)),IF(COUNTIF(I1566:I1929,"Plein traitement")=90,"Demi-traitement","Plein traitement"),IF(OR(AND(G1930&gt;=$D$8,G1930&lt;=$E$8),AND(G1930&gt;=$F$8,G1930&lt;=$G$8),AND(G1930&gt;=$H$8,G1930&lt;=$I$8),AND(G1930&gt;=$J$8,G1930&lt;=$K$8),AND(G1930&gt;=$L$8,G1930&lt;=$M$8),AND(G1930&gt;=$N$8,G1930&lt;=$O$8),AND(G1930&gt;=$P$8,G1930&lt;=$Q$8),AND(G1930&gt;=$R$8,G1930&lt;=$S$8),AND(G1930&gt;=$T$8,G1930&lt;=$U$8)),IF(COUNTIF($H$537:H1930,"CMO")&gt;90,"Demi-traitement","Plein traitement"),""))</f>
        <v/>
      </c>
    </row>
    <row r="1931" spans="7:9" x14ac:dyDescent="0.25">
      <c r="G1931" s="1">
        <v>44495</v>
      </c>
      <c r="H1931" t="str">
        <f t="shared" si="34"/>
        <v/>
      </c>
      <c r="I1931" s="2" t="str">
        <f>IF(OR(AND(G1931&gt;=$D$19,G1931&lt;=$E$19),AND(G1931&gt;=$F$19,G1931&lt;=$G$19),AND(G1931&gt;=$H$19,G1931&lt;=$I$19),AND(G1931&gt;=$J$19,G1931&lt;=$K$19),AND(G1931&gt;=$L$19,G1931&lt;=$M$19),AND(G1931&gt;=$N$19,G1931&lt;=$O$19),AND(G1931&gt;=$P$19,G1931&lt;=$Q$19),AND(G1931&gt;=$R$19,G1931&lt;=$S$19),AND(G1931&gt;=$T$19,G1931&lt;=$U$19)),IF(COUNTIF(I1567:I1930,"Plein traitement")=90,"Demi-traitement","Plein traitement"),IF(OR(AND(G1931&gt;=$D$8,G1931&lt;=$E$8),AND(G1931&gt;=$F$8,G1931&lt;=$G$8),AND(G1931&gt;=$H$8,G1931&lt;=$I$8),AND(G1931&gt;=$J$8,G1931&lt;=$K$8),AND(G1931&gt;=$L$8,G1931&lt;=$M$8),AND(G1931&gt;=$N$8,G1931&lt;=$O$8),AND(G1931&gt;=$P$8,G1931&lt;=$Q$8),AND(G1931&gt;=$R$8,G1931&lt;=$S$8),AND(G1931&gt;=$T$8,G1931&lt;=$U$8)),IF(COUNTIF($H$537:H1931,"CMO")&gt;90,"Demi-traitement","Plein traitement"),""))</f>
        <v/>
      </c>
    </row>
    <row r="1932" spans="7:9" x14ac:dyDescent="0.25">
      <c r="G1932" s="1">
        <v>44496</v>
      </c>
      <c r="H1932" t="str">
        <f t="shared" si="34"/>
        <v/>
      </c>
      <c r="I1932" s="2" t="str">
        <f>IF(OR(AND(G1932&gt;=$D$19,G1932&lt;=$E$19),AND(G1932&gt;=$F$19,G1932&lt;=$G$19),AND(G1932&gt;=$H$19,G1932&lt;=$I$19),AND(G1932&gt;=$J$19,G1932&lt;=$K$19),AND(G1932&gt;=$L$19,G1932&lt;=$M$19),AND(G1932&gt;=$N$19,G1932&lt;=$O$19),AND(G1932&gt;=$P$19,G1932&lt;=$Q$19),AND(G1932&gt;=$R$19,G1932&lt;=$S$19),AND(G1932&gt;=$T$19,G1932&lt;=$U$19)),IF(COUNTIF(I1568:I1931,"Plein traitement")=90,"Demi-traitement","Plein traitement"),IF(OR(AND(G1932&gt;=$D$8,G1932&lt;=$E$8),AND(G1932&gt;=$F$8,G1932&lt;=$G$8),AND(G1932&gt;=$H$8,G1932&lt;=$I$8),AND(G1932&gt;=$J$8,G1932&lt;=$K$8),AND(G1932&gt;=$L$8,G1932&lt;=$M$8),AND(G1932&gt;=$N$8,G1932&lt;=$O$8),AND(G1932&gt;=$P$8,G1932&lt;=$Q$8),AND(G1932&gt;=$R$8,G1932&lt;=$S$8),AND(G1932&gt;=$T$8,G1932&lt;=$U$8)),IF(COUNTIF($H$537:H1932,"CMO")&gt;90,"Demi-traitement","Plein traitement"),""))</f>
        <v/>
      </c>
    </row>
    <row r="1933" spans="7:9" x14ac:dyDescent="0.25">
      <c r="G1933" s="1">
        <v>44497</v>
      </c>
      <c r="H1933" t="str">
        <f t="shared" si="34"/>
        <v/>
      </c>
      <c r="I1933" s="2" t="str">
        <f>IF(OR(AND(G1933&gt;=$D$19,G1933&lt;=$E$19),AND(G1933&gt;=$F$19,G1933&lt;=$G$19),AND(G1933&gt;=$H$19,G1933&lt;=$I$19),AND(G1933&gt;=$J$19,G1933&lt;=$K$19),AND(G1933&gt;=$L$19,G1933&lt;=$M$19),AND(G1933&gt;=$N$19,G1933&lt;=$O$19),AND(G1933&gt;=$P$19,G1933&lt;=$Q$19),AND(G1933&gt;=$R$19,G1933&lt;=$S$19),AND(G1933&gt;=$T$19,G1933&lt;=$U$19)),IF(COUNTIF(I1569:I1932,"Plein traitement")=90,"Demi-traitement","Plein traitement"),IF(OR(AND(G1933&gt;=$D$8,G1933&lt;=$E$8),AND(G1933&gt;=$F$8,G1933&lt;=$G$8),AND(G1933&gt;=$H$8,G1933&lt;=$I$8),AND(G1933&gt;=$J$8,G1933&lt;=$K$8),AND(G1933&gt;=$L$8,G1933&lt;=$M$8),AND(G1933&gt;=$N$8,G1933&lt;=$O$8),AND(G1933&gt;=$P$8,G1933&lt;=$Q$8),AND(G1933&gt;=$R$8,G1933&lt;=$S$8),AND(G1933&gt;=$T$8,G1933&lt;=$U$8)),IF(COUNTIF($H$537:H1933,"CMO")&gt;90,"Demi-traitement","Plein traitement"),""))</f>
        <v/>
      </c>
    </row>
    <row r="1934" spans="7:9" x14ac:dyDescent="0.25">
      <c r="G1934" s="1">
        <v>44498</v>
      </c>
      <c r="H1934" t="str">
        <f t="shared" si="34"/>
        <v/>
      </c>
      <c r="I1934" s="2" t="str">
        <f>IF(OR(AND(G1934&gt;=$D$19,G1934&lt;=$E$19),AND(G1934&gt;=$F$19,G1934&lt;=$G$19),AND(G1934&gt;=$H$19,G1934&lt;=$I$19),AND(G1934&gt;=$J$19,G1934&lt;=$K$19),AND(G1934&gt;=$L$19,G1934&lt;=$M$19),AND(G1934&gt;=$N$19,G1934&lt;=$O$19),AND(G1934&gt;=$P$19,G1934&lt;=$Q$19),AND(G1934&gt;=$R$19,G1934&lt;=$S$19),AND(G1934&gt;=$T$19,G1934&lt;=$U$19)),IF(COUNTIF(I1570:I1933,"Plein traitement")=90,"Demi-traitement","Plein traitement"),IF(OR(AND(G1934&gt;=$D$8,G1934&lt;=$E$8),AND(G1934&gt;=$F$8,G1934&lt;=$G$8),AND(G1934&gt;=$H$8,G1934&lt;=$I$8),AND(G1934&gt;=$J$8,G1934&lt;=$K$8),AND(G1934&gt;=$L$8,G1934&lt;=$M$8),AND(G1934&gt;=$N$8,G1934&lt;=$O$8),AND(G1934&gt;=$P$8,G1934&lt;=$Q$8),AND(G1934&gt;=$R$8,G1934&lt;=$S$8),AND(G1934&gt;=$T$8,G1934&lt;=$U$8)),IF(COUNTIF($H$537:H1934,"CMO")&gt;90,"Demi-traitement","Plein traitement"),""))</f>
        <v/>
      </c>
    </row>
    <row r="1935" spans="7:9" x14ac:dyDescent="0.25">
      <c r="G1935" s="1">
        <v>44499</v>
      </c>
      <c r="H1935" t="str">
        <f t="shared" si="34"/>
        <v/>
      </c>
      <c r="I1935" s="2" t="str">
        <f>IF(OR(AND(G1935&gt;=$D$19,G1935&lt;=$E$19),AND(G1935&gt;=$F$19,G1935&lt;=$G$19),AND(G1935&gt;=$H$19,G1935&lt;=$I$19),AND(G1935&gt;=$J$19,G1935&lt;=$K$19),AND(G1935&gt;=$L$19,G1935&lt;=$M$19),AND(G1935&gt;=$N$19,G1935&lt;=$O$19),AND(G1935&gt;=$P$19,G1935&lt;=$Q$19),AND(G1935&gt;=$R$19,G1935&lt;=$S$19),AND(G1935&gt;=$T$19,G1935&lt;=$U$19)),IF(COUNTIF(I1571:I1934,"Plein traitement")=90,"Demi-traitement","Plein traitement"),IF(OR(AND(G1935&gt;=$D$8,G1935&lt;=$E$8),AND(G1935&gt;=$F$8,G1935&lt;=$G$8),AND(G1935&gt;=$H$8,G1935&lt;=$I$8),AND(G1935&gt;=$J$8,G1935&lt;=$K$8),AND(G1935&gt;=$L$8,G1935&lt;=$M$8),AND(G1935&gt;=$N$8,G1935&lt;=$O$8),AND(G1935&gt;=$P$8,G1935&lt;=$Q$8),AND(G1935&gt;=$R$8,G1935&lt;=$S$8),AND(G1935&gt;=$T$8,G1935&lt;=$U$8)),IF(COUNTIF($H$537:H1935,"CMO")&gt;90,"Demi-traitement","Plein traitement"),""))</f>
        <v/>
      </c>
    </row>
    <row r="1936" spans="7:9" x14ac:dyDescent="0.25">
      <c r="G1936" s="1">
        <v>44500</v>
      </c>
      <c r="H1936" t="str">
        <f t="shared" si="34"/>
        <v/>
      </c>
      <c r="I1936" s="2" t="str">
        <f>IF(OR(AND(G1936&gt;=$D$19,G1936&lt;=$E$19),AND(G1936&gt;=$F$19,G1936&lt;=$G$19),AND(G1936&gt;=$H$19,G1936&lt;=$I$19),AND(G1936&gt;=$J$19,G1936&lt;=$K$19),AND(G1936&gt;=$L$19,G1936&lt;=$M$19),AND(G1936&gt;=$N$19,G1936&lt;=$O$19),AND(G1936&gt;=$P$19,G1936&lt;=$Q$19),AND(G1936&gt;=$R$19,G1936&lt;=$S$19),AND(G1936&gt;=$T$19,G1936&lt;=$U$19)),IF(COUNTIF(I1572:I1935,"Plein traitement")=90,"Demi-traitement","Plein traitement"),IF(OR(AND(G1936&gt;=$D$8,G1936&lt;=$E$8),AND(G1936&gt;=$F$8,G1936&lt;=$G$8),AND(G1936&gt;=$H$8,G1936&lt;=$I$8),AND(G1936&gt;=$J$8,G1936&lt;=$K$8),AND(G1936&gt;=$L$8,G1936&lt;=$M$8),AND(G1936&gt;=$N$8,G1936&lt;=$O$8),AND(G1936&gt;=$P$8,G1936&lt;=$Q$8),AND(G1936&gt;=$R$8,G1936&lt;=$S$8),AND(G1936&gt;=$T$8,G1936&lt;=$U$8)),IF(COUNTIF($H$537:H1936,"CMO")&gt;90,"Demi-traitement","Plein traitement"),""))</f>
        <v/>
      </c>
    </row>
    <row r="1937" spans="7:9" x14ac:dyDescent="0.25">
      <c r="G1937" s="1">
        <v>44501</v>
      </c>
      <c r="H1937" t="str">
        <f t="shared" si="34"/>
        <v/>
      </c>
      <c r="I1937" s="2" t="str">
        <f>IF(OR(AND(G1937&gt;=$D$19,G1937&lt;=$E$19),AND(G1937&gt;=$F$19,G1937&lt;=$G$19),AND(G1937&gt;=$H$19,G1937&lt;=$I$19),AND(G1937&gt;=$J$19,G1937&lt;=$K$19),AND(G1937&gt;=$L$19,G1937&lt;=$M$19),AND(G1937&gt;=$N$19,G1937&lt;=$O$19),AND(G1937&gt;=$P$19,G1937&lt;=$Q$19),AND(G1937&gt;=$R$19,G1937&lt;=$S$19),AND(G1937&gt;=$T$19,G1937&lt;=$U$19)),IF(COUNTIF(I1573:I1936,"Plein traitement")=90,"Demi-traitement","Plein traitement"),IF(OR(AND(G1937&gt;=$D$8,G1937&lt;=$E$8),AND(G1937&gt;=$F$8,G1937&lt;=$G$8),AND(G1937&gt;=$H$8,G1937&lt;=$I$8),AND(G1937&gt;=$J$8,G1937&lt;=$K$8),AND(G1937&gt;=$L$8,G1937&lt;=$M$8),AND(G1937&gt;=$N$8,G1937&lt;=$O$8),AND(G1937&gt;=$P$8,G1937&lt;=$Q$8),AND(G1937&gt;=$R$8,G1937&lt;=$S$8),AND(G1937&gt;=$T$8,G1937&lt;=$U$8)),IF(COUNTIF($H$537:H1937,"CMO")&gt;90,"Demi-traitement","Plein traitement"),""))</f>
        <v/>
      </c>
    </row>
    <row r="1938" spans="7:9" x14ac:dyDescent="0.25">
      <c r="G1938" s="1">
        <v>44502</v>
      </c>
      <c r="H1938" t="str">
        <f t="shared" si="34"/>
        <v/>
      </c>
      <c r="I1938" s="2" t="str">
        <f>IF(OR(AND(G1938&gt;=$D$19,G1938&lt;=$E$19),AND(G1938&gt;=$F$19,G1938&lt;=$G$19),AND(G1938&gt;=$H$19,G1938&lt;=$I$19),AND(G1938&gt;=$J$19,G1938&lt;=$K$19),AND(G1938&gt;=$L$19,G1938&lt;=$M$19),AND(G1938&gt;=$N$19,G1938&lt;=$O$19),AND(G1938&gt;=$P$19,G1938&lt;=$Q$19),AND(G1938&gt;=$R$19,G1938&lt;=$S$19),AND(G1938&gt;=$T$19,G1938&lt;=$U$19)),IF(COUNTIF(I1574:I1937,"Plein traitement")=90,"Demi-traitement","Plein traitement"),IF(OR(AND(G1938&gt;=$D$8,G1938&lt;=$E$8),AND(G1938&gt;=$F$8,G1938&lt;=$G$8),AND(G1938&gt;=$H$8,G1938&lt;=$I$8),AND(G1938&gt;=$J$8,G1938&lt;=$K$8),AND(G1938&gt;=$L$8,G1938&lt;=$M$8),AND(G1938&gt;=$N$8,G1938&lt;=$O$8),AND(G1938&gt;=$P$8,G1938&lt;=$Q$8),AND(G1938&gt;=$R$8,G1938&lt;=$S$8),AND(G1938&gt;=$T$8,G1938&lt;=$U$8)),IF(COUNTIF($H$537:H1938,"CMO")&gt;90,"Demi-traitement","Plein traitement"),""))</f>
        <v/>
      </c>
    </row>
    <row r="1939" spans="7:9" x14ac:dyDescent="0.25">
      <c r="G1939" s="1">
        <v>44503</v>
      </c>
      <c r="H1939" t="str">
        <f t="shared" si="34"/>
        <v/>
      </c>
      <c r="I1939" s="2" t="str">
        <f>IF(OR(AND(G1939&gt;=$D$19,G1939&lt;=$E$19),AND(G1939&gt;=$F$19,G1939&lt;=$G$19),AND(G1939&gt;=$H$19,G1939&lt;=$I$19),AND(G1939&gt;=$J$19,G1939&lt;=$K$19),AND(G1939&gt;=$L$19,G1939&lt;=$M$19),AND(G1939&gt;=$N$19,G1939&lt;=$O$19),AND(G1939&gt;=$P$19,G1939&lt;=$Q$19),AND(G1939&gt;=$R$19,G1939&lt;=$S$19),AND(G1939&gt;=$T$19,G1939&lt;=$U$19)),IF(COUNTIF(I1575:I1938,"Plein traitement")=90,"Demi-traitement","Plein traitement"),IF(OR(AND(G1939&gt;=$D$8,G1939&lt;=$E$8),AND(G1939&gt;=$F$8,G1939&lt;=$G$8),AND(G1939&gt;=$H$8,G1939&lt;=$I$8),AND(G1939&gt;=$J$8,G1939&lt;=$K$8),AND(G1939&gt;=$L$8,G1939&lt;=$M$8),AND(G1939&gt;=$N$8,G1939&lt;=$O$8),AND(G1939&gt;=$P$8,G1939&lt;=$Q$8),AND(G1939&gt;=$R$8,G1939&lt;=$S$8),AND(G1939&gt;=$T$8,G1939&lt;=$U$8)),IF(COUNTIF($H$537:H1939,"CMO")&gt;90,"Demi-traitement","Plein traitement"),""))</f>
        <v/>
      </c>
    </row>
    <row r="1940" spans="7:9" x14ac:dyDescent="0.25">
      <c r="G1940" s="1">
        <v>44504</v>
      </c>
      <c r="H1940" t="str">
        <f t="shared" si="34"/>
        <v/>
      </c>
      <c r="I1940" s="2" t="str">
        <f>IF(OR(AND(G1940&gt;=$D$19,G1940&lt;=$E$19),AND(G1940&gt;=$F$19,G1940&lt;=$G$19),AND(G1940&gt;=$H$19,G1940&lt;=$I$19),AND(G1940&gt;=$J$19,G1940&lt;=$K$19),AND(G1940&gt;=$L$19,G1940&lt;=$M$19),AND(G1940&gt;=$N$19,G1940&lt;=$O$19),AND(G1940&gt;=$P$19,G1940&lt;=$Q$19),AND(G1940&gt;=$R$19,G1940&lt;=$S$19),AND(G1940&gt;=$T$19,G1940&lt;=$U$19)),IF(COUNTIF(I1576:I1939,"Plein traitement")=90,"Demi-traitement","Plein traitement"),IF(OR(AND(G1940&gt;=$D$8,G1940&lt;=$E$8),AND(G1940&gt;=$F$8,G1940&lt;=$G$8),AND(G1940&gt;=$H$8,G1940&lt;=$I$8),AND(G1940&gt;=$J$8,G1940&lt;=$K$8),AND(G1940&gt;=$L$8,G1940&lt;=$M$8),AND(G1940&gt;=$N$8,G1940&lt;=$O$8),AND(G1940&gt;=$P$8,G1940&lt;=$Q$8),AND(G1940&gt;=$R$8,G1940&lt;=$S$8),AND(G1940&gt;=$T$8,G1940&lt;=$U$8)),IF(COUNTIF($H$537:H1940,"CMO")&gt;90,"Demi-traitement","Plein traitement"),""))</f>
        <v/>
      </c>
    </row>
    <row r="1941" spans="7:9" x14ac:dyDescent="0.25">
      <c r="G1941" s="1">
        <v>44505</v>
      </c>
      <c r="H1941" t="str">
        <f t="shared" si="34"/>
        <v/>
      </c>
      <c r="I1941" s="2" t="str">
        <f>IF(OR(AND(G1941&gt;=$D$19,G1941&lt;=$E$19),AND(G1941&gt;=$F$19,G1941&lt;=$G$19),AND(G1941&gt;=$H$19,G1941&lt;=$I$19),AND(G1941&gt;=$J$19,G1941&lt;=$K$19),AND(G1941&gt;=$L$19,G1941&lt;=$M$19),AND(G1941&gt;=$N$19,G1941&lt;=$O$19),AND(G1941&gt;=$P$19,G1941&lt;=$Q$19),AND(G1941&gt;=$R$19,G1941&lt;=$S$19),AND(G1941&gt;=$T$19,G1941&lt;=$U$19)),IF(COUNTIF(I1577:I1940,"Plein traitement")=90,"Demi-traitement","Plein traitement"),IF(OR(AND(G1941&gt;=$D$8,G1941&lt;=$E$8),AND(G1941&gt;=$F$8,G1941&lt;=$G$8),AND(G1941&gt;=$H$8,G1941&lt;=$I$8),AND(G1941&gt;=$J$8,G1941&lt;=$K$8),AND(G1941&gt;=$L$8,G1941&lt;=$M$8),AND(G1941&gt;=$N$8,G1941&lt;=$O$8),AND(G1941&gt;=$P$8,G1941&lt;=$Q$8),AND(G1941&gt;=$R$8,G1941&lt;=$S$8),AND(G1941&gt;=$T$8,G1941&lt;=$U$8)),IF(COUNTIF($H$537:H1941,"CMO")&gt;90,"Demi-traitement","Plein traitement"),""))</f>
        <v/>
      </c>
    </row>
    <row r="1942" spans="7:9" x14ac:dyDescent="0.25">
      <c r="G1942" s="1">
        <v>44506</v>
      </c>
      <c r="H1942" t="str">
        <f t="shared" si="34"/>
        <v/>
      </c>
      <c r="I1942" s="2" t="str">
        <f>IF(OR(AND(G1942&gt;=$D$19,G1942&lt;=$E$19),AND(G1942&gt;=$F$19,G1942&lt;=$G$19),AND(G1942&gt;=$H$19,G1942&lt;=$I$19),AND(G1942&gt;=$J$19,G1942&lt;=$K$19),AND(G1942&gt;=$L$19,G1942&lt;=$M$19),AND(G1942&gt;=$N$19,G1942&lt;=$O$19),AND(G1942&gt;=$P$19,G1942&lt;=$Q$19),AND(G1942&gt;=$R$19,G1942&lt;=$S$19),AND(G1942&gt;=$T$19,G1942&lt;=$U$19)),IF(COUNTIF(I1578:I1941,"Plein traitement")=90,"Demi-traitement","Plein traitement"),IF(OR(AND(G1942&gt;=$D$8,G1942&lt;=$E$8),AND(G1942&gt;=$F$8,G1942&lt;=$G$8),AND(G1942&gt;=$H$8,G1942&lt;=$I$8),AND(G1942&gt;=$J$8,G1942&lt;=$K$8),AND(G1942&gt;=$L$8,G1942&lt;=$M$8),AND(G1942&gt;=$N$8,G1942&lt;=$O$8),AND(G1942&gt;=$P$8,G1942&lt;=$Q$8),AND(G1942&gt;=$R$8,G1942&lt;=$S$8),AND(G1942&gt;=$T$8,G1942&lt;=$U$8)),IF(COUNTIF($H$537:H1942,"CMO")&gt;90,"Demi-traitement","Plein traitement"),""))</f>
        <v/>
      </c>
    </row>
    <row r="1943" spans="7:9" x14ac:dyDescent="0.25">
      <c r="G1943" s="1">
        <v>44507</v>
      </c>
      <c r="H1943" t="str">
        <f t="shared" si="34"/>
        <v/>
      </c>
      <c r="I1943" s="2" t="str">
        <f>IF(OR(AND(G1943&gt;=$D$19,G1943&lt;=$E$19),AND(G1943&gt;=$F$19,G1943&lt;=$G$19),AND(G1943&gt;=$H$19,G1943&lt;=$I$19),AND(G1943&gt;=$J$19,G1943&lt;=$K$19),AND(G1943&gt;=$L$19,G1943&lt;=$M$19),AND(G1943&gt;=$N$19,G1943&lt;=$O$19),AND(G1943&gt;=$P$19,G1943&lt;=$Q$19),AND(G1943&gt;=$R$19,G1943&lt;=$S$19),AND(G1943&gt;=$T$19,G1943&lt;=$U$19)),IF(COUNTIF(I1579:I1942,"Plein traitement")=90,"Demi-traitement","Plein traitement"),IF(OR(AND(G1943&gt;=$D$8,G1943&lt;=$E$8),AND(G1943&gt;=$F$8,G1943&lt;=$G$8),AND(G1943&gt;=$H$8,G1943&lt;=$I$8),AND(G1943&gt;=$J$8,G1943&lt;=$K$8),AND(G1943&gt;=$L$8,G1943&lt;=$M$8),AND(G1943&gt;=$N$8,G1943&lt;=$O$8),AND(G1943&gt;=$P$8,G1943&lt;=$Q$8),AND(G1943&gt;=$R$8,G1943&lt;=$S$8),AND(G1943&gt;=$T$8,G1943&lt;=$U$8)),IF(COUNTIF($H$537:H1943,"CMO")&gt;90,"Demi-traitement","Plein traitement"),""))</f>
        <v/>
      </c>
    </row>
    <row r="1944" spans="7:9" x14ac:dyDescent="0.25">
      <c r="G1944" s="1">
        <v>44508</v>
      </c>
      <c r="H1944" t="str">
        <f t="shared" si="34"/>
        <v/>
      </c>
      <c r="I1944" s="2" t="str">
        <f>IF(OR(AND(G1944&gt;=$D$19,G1944&lt;=$E$19),AND(G1944&gt;=$F$19,G1944&lt;=$G$19),AND(G1944&gt;=$H$19,G1944&lt;=$I$19),AND(G1944&gt;=$J$19,G1944&lt;=$K$19),AND(G1944&gt;=$L$19,G1944&lt;=$M$19),AND(G1944&gt;=$N$19,G1944&lt;=$O$19),AND(G1944&gt;=$P$19,G1944&lt;=$Q$19),AND(G1944&gt;=$R$19,G1944&lt;=$S$19),AND(G1944&gt;=$T$19,G1944&lt;=$U$19)),IF(COUNTIF(I1580:I1943,"Plein traitement")=90,"Demi-traitement","Plein traitement"),IF(OR(AND(G1944&gt;=$D$8,G1944&lt;=$E$8),AND(G1944&gt;=$F$8,G1944&lt;=$G$8),AND(G1944&gt;=$H$8,G1944&lt;=$I$8),AND(G1944&gt;=$J$8,G1944&lt;=$K$8),AND(G1944&gt;=$L$8,G1944&lt;=$M$8),AND(G1944&gt;=$N$8,G1944&lt;=$O$8),AND(G1944&gt;=$P$8,G1944&lt;=$Q$8),AND(G1944&gt;=$R$8,G1944&lt;=$S$8),AND(G1944&gt;=$T$8,G1944&lt;=$U$8)),IF(COUNTIF($H$537:H1944,"CMO")&gt;90,"Demi-traitement","Plein traitement"),""))</f>
        <v/>
      </c>
    </row>
    <row r="1945" spans="7:9" x14ac:dyDescent="0.25">
      <c r="G1945" s="1">
        <v>44509</v>
      </c>
      <c r="H1945" t="str">
        <f t="shared" si="34"/>
        <v/>
      </c>
      <c r="I1945" s="2" t="str">
        <f>IF(OR(AND(G1945&gt;=$D$19,G1945&lt;=$E$19),AND(G1945&gt;=$F$19,G1945&lt;=$G$19),AND(G1945&gt;=$H$19,G1945&lt;=$I$19),AND(G1945&gt;=$J$19,G1945&lt;=$K$19),AND(G1945&gt;=$L$19,G1945&lt;=$M$19),AND(G1945&gt;=$N$19,G1945&lt;=$O$19),AND(G1945&gt;=$P$19,G1945&lt;=$Q$19),AND(G1945&gt;=$R$19,G1945&lt;=$S$19),AND(G1945&gt;=$T$19,G1945&lt;=$U$19)),IF(COUNTIF(I1581:I1944,"Plein traitement")=90,"Demi-traitement","Plein traitement"),IF(OR(AND(G1945&gt;=$D$8,G1945&lt;=$E$8),AND(G1945&gt;=$F$8,G1945&lt;=$G$8),AND(G1945&gt;=$H$8,G1945&lt;=$I$8),AND(G1945&gt;=$J$8,G1945&lt;=$K$8),AND(G1945&gt;=$L$8,G1945&lt;=$M$8),AND(G1945&gt;=$N$8,G1945&lt;=$O$8),AND(G1945&gt;=$P$8,G1945&lt;=$Q$8),AND(G1945&gt;=$R$8,G1945&lt;=$S$8),AND(G1945&gt;=$T$8,G1945&lt;=$U$8)),IF(COUNTIF($H$537:H1945,"CMO")&gt;90,"Demi-traitement","Plein traitement"),""))</f>
        <v/>
      </c>
    </row>
    <row r="1946" spans="7:9" x14ac:dyDescent="0.25">
      <c r="G1946" s="1">
        <v>44510</v>
      </c>
      <c r="H1946" t="str">
        <f t="shared" si="34"/>
        <v/>
      </c>
      <c r="I1946" s="2" t="str">
        <f>IF(OR(AND(G1946&gt;=$D$19,G1946&lt;=$E$19),AND(G1946&gt;=$F$19,G1946&lt;=$G$19),AND(G1946&gt;=$H$19,G1946&lt;=$I$19),AND(G1946&gt;=$J$19,G1946&lt;=$K$19),AND(G1946&gt;=$L$19,G1946&lt;=$M$19),AND(G1946&gt;=$N$19,G1946&lt;=$O$19),AND(G1946&gt;=$P$19,G1946&lt;=$Q$19),AND(G1946&gt;=$R$19,G1946&lt;=$S$19),AND(G1946&gt;=$T$19,G1946&lt;=$U$19)),IF(COUNTIF(I1582:I1945,"Plein traitement")=90,"Demi-traitement","Plein traitement"),IF(OR(AND(G1946&gt;=$D$8,G1946&lt;=$E$8),AND(G1946&gt;=$F$8,G1946&lt;=$G$8),AND(G1946&gt;=$H$8,G1946&lt;=$I$8),AND(G1946&gt;=$J$8,G1946&lt;=$K$8),AND(G1946&gt;=$L$8,G1946&lt;=$M$8),AND(G1946&gt;=$N$8,G1946&lt;=$O$8),AND(G1946&gt;=$P$8,G1946&lt;=$Q$8),AND(G1946&gt;=$R$8,G1946&lt;=$S$8),AND(G1946&gt;=$T$8,G1946&lt;=$U$8)),IF(COUNTIF($H$537:H1946,"CMO")&gt;90,"Demi-traitement","Plein traitement"),""))</f>
        <v/>
      </c>
    </row>
    <row r="1947" spans="7:9" x14ac:dyDescent="0.25">
      <c r="G1947" s="1">
        <v>44511</v>
      </c>
      <c r="H1947" t="str">
        <f t="shared" si="34"/>
        <v/>
      </c>
      <c r="I1947" s="2" t="str">
        <f>IF(OR(AND(G1947&gt;=$D$19,G1947&lt;=$E$19),AND(G1947&gt;=$F$19,G1947&lt;=$G$19),AND(G1947&gt;=$H$19,G1947&lt;=$I$19),AND(G1947&gt;=$J$19,G1947&lt;=$K$19),AND(G1947&gt;=$L$19,G1947&lt;=$M$19),AND(G1947&gt;=$N$19,G1947&lt;=$O$19),AND(G1947&gt;=$P$19,G1947&lt;=$Q$19),AND(G1947&gt;=$R$19,G1947&lt;=$S$19),AND(G1947&gt;=$T$19,G1947&lt;=$U$19)),IF(COUNTIF(I1583:I1946,"Plein traitement")=90,"Demi-traitement","Plein traitement"),IF(OR(AND(G1947&gt;=$D$8,G1947&lt;=$E$8),AND(G1947&gt;=$F$8,G1947&lt;=$G$8),AND(G1947&gt;=$H$8,G1947&lt;=$I$8),AND(G1947&gt;=$J$8,G1947&lt;=$K$8),AND(G1947&gt;=$L$8,G1947&lt;=$M$8),AND(G1947&gt;=$N$8,G1947&lt;=$O$8),AND(G1947&gt;=$P$8,G1947&lt;=$Q$8),AND(G1947&gt;=$R$8,G1947&lt;=$S$8),AND(G1947&gt;=$T$8,G1947&lt;=$U$8)),IF(COUNTIF($H$537:H1947,"CMO")&gt;90,"Demi-traitement","Plein traitement"),""))</f>
        <v/>
      </c>
    </row>
    <row r="1948" spans="7:9" x14ac:dyDescent="0.25">
      <c r="G1948" s="1">
        <v>44512</v>
      </c>
      <c r="H1948" t="str">
        <f t="shared" si="34"/>
        <v/>
      </c>
      <c r="I1948" s="2" t="str">
        <f>IF(OR(AND(G1948&gt;=$D$19,G1948&lt;=$E$19),AND(G1948&gt;=$F$19,G1948&lt;=$G$19),AND(G1948&gt;=$H$19,G1948&lt;=$I$19),AND(G1948&gt;=$J$19,G1948&lt;=$K$19),AND(G1948&gt;=$L$19,G1948&lt;=$M$19),AND(G1948&gt;=$N$19,G1948&lt;=$O$19),AND(G1948&gt;=$P$19,G1948&lt;=$Q$19),AND(G1948&gt;=$R$19,G1948&lt;=$S$19),AND(G1948&gt;=$T$19,G1948&lt;=$U$19)),IF(COUNTIF(I1584:I1947,"Plein traitement")=90,"Demi-traitement","Plein traitement"),IF(OR(AND(G1948&gt;=$D$8,G1948&lt;=$E$8),AND(G1948&gt;=$F$8,G1948&lt;=$G$8),AND(G1948&gt;=$H$8,G1948&lt;=$I$8),AND(G1948&gt;=$J$8,G1948&lt;=$K$8),AND(G1948&gt;=$L$8,G1948&lt;=$M$8),AND(G1948&gt;=$N$8,G1948&lt;=$O$8),AND(G1948&gt;=$P$8,G1948&lt;=$Q$8),AND(G1948&gt;=$R$8,G1948&lt;=$S$8),AND(G1948&gt;=$T$8,G1948&lt;=$U$8)),IF(COUNTIF($H$537:H1948,"CMO")&gt;90,"Demi-traitement","Plein traitement"),""))</f>
        <v/>
      </c>
    </row>
    <row r="1949" spans="7:9" x14ac:dyDescent="0.25">
      <c r="G1949" s="1">
        <v>44513</v>
      </c>
      <c r="H1949" t="str">
        <f t="shared" si="34"/>
        <v/>
      </c>
      <c r="I1949" s="2" t="str">
        <f>IF(OR(AND(G1949&gt;=$D$19,G1949&lt;=$E$19),AND(G1949&gt;=$F$19,G1949&lt;=$G$19),AND(G1949&gt;=$H$19,G1949&lt;=$I$19),AND(G1949&gt;=$J$19,G1949&lt;=$K$19),AND(G1949&gt;=$L$19,G1949&lt;=$M$19),AND(G1949&gt;=$N$19,G1949&lt;=$O$19),AND(G1949&gt;=$P$19,G1949&lt;=$Q$19),AND(G1949&gt;=$R$19,G1949&lt;=$S$19),AND(G1949&gt;=$T$19,G1949&lt;=$U$19)),IF(COUNTIF(I1585:I1948,"Plein traitement")=90,"Demi-traitement","Plein traitement"),IF(OR(AND(G1949&gt;=$D$8,G1949&lt;=$E$8),AND(G1949&gt;=$F$8,G1949&lt;=$G$8),AND(G1949&gt;=$H$8,G1949&lt;=$I$8),AND(G1949&gt;=$J$8,G1949&lt;=$K$8),AND(G1949&gt;=$L$8,G1949&lt;=$M$8),AND(G1949&gt;=$N$8,G1949&lt;=$O$8),AND(G1949&gt;=$P$8,G1949&lt;=$Q$8),AND(G1949&gt;=$R$8,G1949&lt;=$S$8),AND(G1949&gt;=$T$8,G1949&lt;=$U$8)),IF(COUNTIF($H$537:H1949,"CMO")&gt;90,"Demi-traitement","Plein traitement"),""))</f>
        <v/>
      </c>
    </row>
    <row r="1950" spans="7:9" x14ac:dyDescent="0.25">
      <c r="G1950" s="1">
        <v>44514</v>
      </c>
      <c r="H1950" t="str">
        <f t="shared" si="34"/>
        <v/>
      </c>
      <c r="I1950" s="2" t="str">
        <f>IF(OR(AND(G1950&gt;=$D$19,G1950&lt;=$E$19),AND(G1950&gt;=$F$19,G1950&lt;=$G$19),AND(G1950&gt;=$H$19,G1950&lt;=$I$19),AND(G1950&gt;=$J$19,G1950&lt;=$K$19),AND(G1950&gt;=$L$19,G1950&lt;=$M$19),AND(G1950&gt;=$N$19,G1950&lt;=$O$19),AND(G1950&gt;=$P$19,G1950&lt;=$Q$19),AND(G1950&gt;=$R$19,G1950&lt;=$S$19),AND(G1950&gt;=$T$19,G1950&lt;=$U$19)),IF(COUNTIF(I1586:I1949,"Plein traitement")=90,"Demi-traitement","Plein traitement"),IF(OR(AND(G1950&gt;=$D$8,G1950&lt;=$E$8),AND(G1950&gt;=$F$8,G1950&lt;=$G$8),AND(G1950&gt;=$H$8,G1950&lt;=$I$8),AND(G1950&gt;=$J$8,G1950&lt;=$K$8),AND(G1950&gt;=$L$8,G1950&lt;=$M$8),AND(G1950&gt;=$N$8,G1950&lt;=$O$8),AND(G1950&gt;=$P$8,G1950&lt;=$Q$8),AND(G1950&gt;=$R$8,G1950&lt;=$S$8),AND(G1950&gt;=$T$8,G1950&lt;=$U$8)),IF(COUNTIF($H$537:H1950,"CMO")&gt;90,"Demi-traitement","Plein traitement"),""))</f>
        <v/>
      </c>
    </row>
    <row r="1951" spans="7:9" x14ac:dyDescent="0.25">
      <c r="G1951" s="1">
        <v>44515</v>
      </c>
      <c r="H1951" t="str">
        <f t="shared" si="34"/>
        <v/>
      </c>
      <c r="I1951" s="2" t="str">
        <f>IF(OR(AND(G1951&gt;=$D$19,G1951&lt;=$E$19),AND(G1951&gt;=$F$19,G1951&lt;=$G$19),AND(G1951&gt;=$H$19,G1951&lt;=$I$19),AND(G1951&gt;=$J$19,G1951&lt;=$K$19),AND(G1951&gt;=$L$19,G1951&lt;=$M$19),AND(G1951&gt;=$N$19,G1951&lt;=$O$19),AND(G1951&gt;=$P$19,G1951&lt;=$Q$19),AND(G1951&gt;=$R$19,G1951&lt;=$S$19),AND(G1951&gt;=$T$19,G1951&lt;=$U$19)),IF(COUNTIF(I1587:I1950,"Plein traitement")=90,"Demi-traitement","Plein traitement"),IF(OR(AND(G1951&gt;=$D$8,G1951&lt;=$E$8),AND(G1951&gt;=$F$8,G1951&lt;=$G$8),AND(G1951&gt;=$H$8,G1951&lt;=$I$8),AND(G1951&gt;=$J$8,G1951&lt;=$K$8),AND(G1951&gt;=$L$8,G1951&lt;=$M$8),AND(G1951&gt;=$N$8,G1951&lt;=$O$8),AND(G1951&gt;=$P$8,G1951&lt;=$Q$8),AND(G1951&gt;=$R$8,G1951&lt;=$S$8),AND(G1951&gt;=$T$8,G1951&lt;=$U$8)),IF(COUNTIF($H$537:H1951,"CMO")&gt;90,"Demi-traitement","Plein traitement"),""))</f>
        <v/>
      </c>
    </row>
    <row r="1952" spans="7:9" x14ac:dyDescent="0.25">
      <c r="G1952" s="1">
        <v>44516</v>
      </c>
      <c r="H1952" t="str">
        <f t="shared" si="34"/>
        <v/>
      </c>
      <c r="I1952" s="2" t="str">
        <f>IF(OR(AND(G1952&gt;=$D$19,G1952&lt;=$E$19),AND(G1952&gt;=$F$19,G1952&lt;=$G$19),AND(G1952&gt;=$H$19,G1952&lt;=$I$19),AND(G1952&gt;=$J$19,G1952&lt;=$K$19),AND(G1952&gt;=$L$19,G1952&lt;=$M$19),AND(G1952&gt;=$N$19,G1952&lt;=$O$19),AND(G1952&gt;=$P$19,G1952&lt;=$Q$19),AND(G1952&gt;=$R$19,G1952&lt;=$S$19),AND(G1952&gt;=$T$19,G1952&lt;=$U$19)),IF(COUNTIF(I1588:I1951,"Plein traitement")=90,"Demi-traitement","Plein traitement"),IF(OR(AND(G1952&gt;=$D$8,G1952&lt;=$E$8),AND(G1952&gt;=$F$8,G1952&lt;=$G$8),AND(G1952&gt;=$H$8,G1952&lt;=$I$8),AND(G1952&gt;=$J$8,G1952&lt;=$K$8),AND(G1952&gt;=$L$8,G1952&lt;=$M$8),AND(G1952&gt;=$N$8,G1952&lt;=$O$8),AND(G1952&gt;=$P$8,G1952&lt;=$Q$8),AND(G1952&gt;=$R$8,G1952&lt;=$S$8),AND(G1952&gt;=$T$8,G1952&lt;=$U$8)),IF(COUNTIF($H$537:H1952,"CMO")&gt;90,"Demi-traitement","Plein traitement"),""))</f>
        <v/>
      </c>
    </row>
    <row r="1953" spans="7:9" x14ac:dyDescent="0.25">
      <c r="G1953" s="1">
        <v>44517</v>
      </c>
      <c r="H1953" t="str">
        <f t="shared" si="34"/>
        <v/>
      </c>
      <c r="I1953" s="2" t="str">
        <f>IF(OR(AND(G1953&gt;=$D$19,G1953&lt;=$E$19),AND(G1953&gt;=$F$19,G1953&lt;=$G$19),AND(G1953&gt;=$H$19,G1953&lt;=$I$19),AND(G1953&gt;=$J$19,G1953&lt;=$K$19),AND(G1953&gt;=$L$19,G1953&lt;=$M$19),AND(G1953&gt;=$N$19,G1953&lt;=$O$19),AND(G1953&gt;=$P$19,G1953&lt;=$Q$19),AND(G1953&gt;=$R$19,G1953&lt;=$S$19),AND(G1953&gt;=$T$19,G1953&lt;=$U$19)),IF(COUNTIF(I1589:I1952,"Plein traitement")=90,"Demi-traitement","Plein traitement"),IF(OR(AND(G1953&gt;=$D$8,G1953&lt;=$E$8),AND(G1953&gt;=$F$8,G1953&lt;=$G$8),AND(G1953&gt;=$H$8,G1953&lt;=$I$8),AND(G1953&gt;=$J$8,G1953&lt;=$K$8),AND(G1953&gt;=$L$8,G1953&lt;=$M$8),AND(G1953&gt;=$N$8,G1953&lt;=$O$8),AND(G1953&gt;=$P$8,G1953&lt;=$Q$8),AND(G1953&gt;=$R$8,G1953&lt;=$S$8),AND(G1953&gt;=$T$8,G1953&lt;=$U$8)),IF(COUNTIF($H$537:H1953,"CMO")&gt;90,"Demi-traitement","Plein traitement"),""))</f>
        <v/>
      </c>
    </row>
    <row r="1954" spans="7:9" x14ac:dyDescent="0.25">
      <c r="G1954" s="1">
        <v>44518</v>
      </c>
      <c r="H1954" t="str">
        <f t="shared" si="34"/>
        <v/>
      </c>
      <c r="I1954" s="2" t="str">
        <f>IF(OR(AND(G1954&gt;=$D$19,G1954&lt;=$E$19),AND(G1954&gt;=$F$19,G1954&lt;=$G$19),AND(G1954&gt;=$H$19,G1954&lt;=$I$19),AND(G1954&gt;=$J$19,G1954&lt;=$K$19),AND(G1954&gt;=$L$19,G1954&lt;=$M$19),AND(G1954&gt;=$N$19,G1954&lt;=$O$19),AND(G1954&gt;=$P$19,G1954&lt;=$Q$19),AND(G1954&gt;=$R$19,G1954&lt;=$S$19),AND(G1954&gt;=$T$19,G1954&lt;=$U$19)),IF(COUNTIF(I1590:I1953,"Plein traitement")=90,"Demi-traitement","Plein traitement"),IF(OR(AND(G1954&gt;=$D$8,G1954&lt;=$E$8),AND(G1954&gt;=$F$8,G1954&lt;=$G$8),AND(G1954&gt;=$H$8,G1954&lt;=$I$8),AND(G1954&gt;=$J$8,G1954&lt;=$K$8),AND(G1954&gt;=$L$8,G1954&lt;=$M$8),AND(G1954&gt;=$N$8,G1954&lt;=$O$8),AND(G1954&gt;=$P$8,G1954&lt;=$Q$8),AND(G1954&gt;=$R$8,G1954&lt;=$S$8),AND(G1954&gt;=$T$8,G1954&lt;=$U$8)),IF(COUNTIF($H$537:H1954,"CMO")&gt;90,"Demi-traitement","Plein traitement"),""))</f>
        <v/>
      </c>
    </row>
    <row r="1955" spans="7:9" x14ac:dyDescent="0.25">
      <c r="G1955" s="1">
        <v>44519</v>
      </c>
      <c r="H1955" t="str">
        <f t="shared" si="34"/>
        <v/>
      </c>
      <c r="I1955" s="2" t="str">
        <f>IF(OR(AND(G1955&gt;=$D$19,G1955&lt;=$E$19),AND(G1955&gt;=$F$19,G1955&lt;=$G$19),AND(G1955&gt;=$H$19,G1955&lt;=$I$19),AND(G1955&gt;=$J$19,G1955&lt;=$K$19),AND(G1955&gt;=$L$19,G1955&lt;=$M$19),AND(G1955&gt;=$N$19,G1955&lt;=$O$19),AND(G1955&gt;=$P$19,G1955&lt;=$Q$19),AND(G1955&gt;=$R$19,G1955&lt;=$S$19),AND(G1955&gt;=$T$19,G1955&lt;=$U$19)),IF(COUNTIF(I1591:I1954,"Plein traitement")=90,"Demi-traitement","Plein traitement"),IF(OR(AND(G1955&gt;=$D$8,G1955&lt;=$E$8),AND(G1955&gt;=$F$8,G1955&lt;=$G$8),AND(G1955&gt;=$H$8,G1955&lt;=$I$8),AND(G1955&gt;=$J$8,G1955&lt;=$K$8),AND(G1955&gt;=$L$8,G1955&lt;=$M$8),AND(G1955&gt;=$N$8,G1955&lt;=$O$8),AND(G1955&gt;=$P$8,G1955&lt;=$Q$8),AND(G1955&gt;=$R$8,G1955&lt;=$S$8),AND(G1955&gt;=$T$8,G1955&lt;=$U$8)),IF(COUNTIF($H$537:H1955,"CMO")&gt;90,"Demi-traitement","Plein traitement"),""))</f>
        <v/>
      </c>
    </row>
    <row r="1956" spans="7:9" x14ac:dyDescent="0.25">
      <c r="G1956" s="1">
        <v>44520</v>
      </c>
      <c r="H1956" t="str">
        <f t="shared" si="34"/>
        <v/>
      </c>
      <c r="I1956" s="2" t="str">
        <f>IF(OR(AND(G1956&gt;=$D$19,G1956&lt;=$E$19),AND(G1956&gt;=$F$19,G1956&lt;=$G$19),AND(G1956&gt;=$H$19,G1956&lt;=$I$19),AND(G1956&gt;=$J$19,G1956&lt;=$K$19),AND(G1956&gt;=$L$19,G1956&lt;=$M$19),AND(G1956&gt;=$N$19,G1956&lt;=$O$19),AND(G1956&gt;=$P$19,G1956&lt;=$Q$19),AND(G1956&gt;=$R$19,G1956&lt;=$S$19),AND(G1956&gt;=$T$19,G1956&lt;=$U$19)),IF(COUNTIF(I1592:I1955,"Plein traitement")=90,"Demi-traitement","Plein traitement"),IF(OR(AND(G1956&gt;=$D$8,G1956&lt;=$E$8),AND(G1956&gt;=$F$8,G1956&lt;=$G$8),AND(G1956&gt;=$H$8,G1956&lt;=$I$8),AND(G1956&gt;=$J$8,G1956&lt;=$K$8),AND(G1956&gt;=$L$8,G1956&lt;=$M$8),AND(G1956&gt;=$N$8,G1956&lt;=$O$8),AND(G1956&gt;=$P$8,G1956&lt;=$Q$8),AND(G1956&gt;=$R$8,G1956&lt;=$S$8),AND(G1956&gt;=$T$8,G1956&lt;=$U$8)),IF(COUNTIF($H$537:H1956,"CMO")&gt;90,"Demi-traitement","Plein traitement"),""))</f>
        <v/>
      </c>
    </row>
    <row r="1957" spans="7:9" x14ac:dyDescent="0.25">
      <c r="G1957" s="1">
        <v>44521</v>
      </c>
      <c r="H1957" t="str">
        <f t="shared" si="34"/>
        <v/>
      </c>
      <c r="I1957" s="2" t="str">
        <f>IF(OR(AND(G1957&gt;=$D$19,G1957&lt;=$E$19),AND(G1957&gt;=$F$19,G1957&lt;=$G$19),AND(G1957&gt;=$H$19,G1957&lt;=$I$19),AND(G1957&gt;=$J$19,G1957&lt;=$K$19),AND(G1957&gt;=$L$19,G1957&lt;=$M$19),AND(G1957&gt;=$N$19,G1957&lt;=$O$19),AND(G1957&gt;=$P$19,G1957&lt;=$Q$19),AND(G1957&gt;=$R$19,G1957&lt;=$S$19),AND(G1957&gt;=$T$19,G1957&lt;=$U$19)),IF(COUNTIF(I1593:I1956,"Plein traitement")=90,"Demi-traitement","Plein traitement"),IF(OR(AND(G1957&gt;=$D$8,G1957&lt;=$E$8),AND(G1957&gt;=$F$8,G1957&lt;=$G$8),AND(G1957&gt;=$H$8,G1957&lt;=$I$8),AND(G1957&gt;=$J$8,G1957&lt;=$K$8),AND(G1957&gt;=$L$8,G1957&lt;=$M$8),AND(G1957&gt;=$N$8,G1957&lt;=$O$8),AND(G1957&gt;=$P$8,G1957&lt;=$Q$8),AND(G1957&gt;=$R$8,G1957&lt;=$S$8),AND(G1957&gt;=$T$8,G1957&lt;=$U$8)),IF(COUNTIF($H$537:H1957,"CMO")&gt;90,"Demi-traitement","Plein traitement"),""))</f>
        <v/>
      </c>
    </row>
    <row r="1958" spans="7:9" x14ac:dyDescent="0.25">
      <c r="G1958" s="1">
        <v>44522</v>
      </c>
      <c r="H1958" t="str">
        <f t="shared" si="34"/>
        <v/>
      </c>
      <c r="I1958" s="2" t="str">
        <f>IF(OR(AND(G1958&gt;=$D$19,G1958&lt;=$E$19),AND(G1958&gt;=$F$19,G1958&lt;=$G$19),AND(G1958&gt;=$H$19,G1958&lt;=$I$19),AND(G1958&gt;=$J$19,G1958&lt;=$K$19),AND(G1958&gt;=$L$19,G1958&lt;=$M$19),AND(G1958&gt;=$N$19,G1958&lt;=$O$19),AND(G1958&gt;=$P$19,G1958&lt;=$Q$19),AND(G1958&gt;=$R$19,G1958&lt;=$S$19),AND(G1958&gt;=$T$19,G1958&lt;=$U$19)),IF(COUNTIF(I1594:I1957,"Plein traitement")=90,"Demi-traitement","Plein traitement"),IF(OR(AND(G1958&gt;=$D$8,G1958&lt;=$E$8),AND(G1958&gt;=$F$8,G1958&lt;=$G$8),AND(G1958&gt;=$H$8,G1958&lt;=$I$8),AND(G1958&gt;=$J$8,G1958&lt;=$K$8),AND(G1958&gt;=$L$8,G1958&lt;=$M$8),AND(G1958&gt;=$N$8,G1958&lt;=$O$8),AND(G1958&gt;=$P$8,G1958&lt;=$Q$8),AND(G1958&gt;=$R$8,G1958&lt;=$S$8),AND(G1958&gt;=$T$8,G1958&lt;=$U$8)),IF(COUNTIF($H$537:H1958,"CMO")&gt;90,"Demi-traitement","Plein traitement"),""))</f>
        <v/>
      </c>
    </row>
    <row r="1959" spans="7:9" x14ac:dyDescent="0.25">
      <c r="G1959" s="1">
        <v>44523</v>
      </c>
      <c r="H1959" t="str">
        <f t="shared" si="34"/>
        <v/>
      </c>
      <c r="I1959" s="2" t="str">
        <f>IF(OR(AND(G1959&gt;=$D$19,G1959&lt;=$E$19),AND(G1959&gt;=$F$19,G1959&lt;=$G$19),AND(G1959&gt;=$H$19,G1959&lt;=$I$19),AND(G1959&gt;=$J$19,G1959&lt;=$K$19),AND(G1959&gt;=$L$19,G1959&lt;=$M$19),AND(G1959&gt;=$N$19,G1959&lt;=$O$19),AND(G1959&gt;=$P$19,G1959&lt;=$Q$19),AND(G1959&gt;=$R$19,G1959&lt;=$S$19),AND(G1959&gt;=$T$19,G1959&lt;=$U$19)),IF(COUNTIF(I1595:I1958,"Plein traitement")=90,"Demi-traitement","Plein traitement"),IF(OR(AND(G1959&gt;=$D$8,G1959&lt;=$E$8),AND(G1959&gt;=$F$8,G1959&lt;=$G$8),AND(G1959&gt;=$H$8,G1959&lt;=$I$8),AND(G1959&gt;=$J$8,G1959&lt;=$K$8),AND(G1959&gt;=$L$8,G1959&lt;=$M$8),AND(G1959&gt;=$N$8,G1959&lt;=$O$8),AND(G1959&gt;=$P$8,G1959&lt;=$Q$8),AND(G1959&gt;=$R$8,G1959&lt;=$S$8),AND(G1959&gt;=$T$8,G1959&lt;=$U$8)),IF(COUNTIF($H$537:H1959,"CMO")&gt;90,"Demi-traitement","Plein traitement"),""))</f>
        <v/>
      </c>
    </row>
    <row r="1960" spans="7:9" x14ac:dyDescent="0.25">
      <c r="G1960" s="1">
        <v>44524</v>
      </c>
      <c r="H1960" t="str">
        <f t="shared" si="34"/>
        <v/>
      </c>
      <c r="I1960" s="2" t="str">
        <f>IF(OR(AND(G1960&gt;=$D$19,G1960&lt;=$E$19),AND(G1960&gt;=$F$19,G1960&lt;=$G$19),AND(G1960&gt;=$H$19,G1960&lt;=$I$19),AND(G1960&gt;=$J$19,G1960&lt;=$K$19),AND(G1960&gt;=$L$19,G1960&lt;=$M$19),AND(G1960&gt;=$N$19,G1960&lt;=$O$19),AND(G1960&gt;=$P$19,G1960&lt;=$Q$19),AND(G1960&gt;=$R$19,G1960&lt;=$S$19),AND(G1960&gt;=$T$19,G1960&lt;=$U$19)),IF(COUNTIF(I1596:I1959,"Plein traitement")=90,"Demi-traitement","Plein traitement"),IF(OR(AND(G1960&gt;=$D$8,G1960&lt;=$E$8),AND(G1960&gt;=$F$8,G1960&lt;=$G$8),AND(G1960&gt;=$H$8,G1960&lt;=$I$8),AND(G1960&gt;=$J$8,G1960&lt;=$K$8),AND(G1960&gt;=$L$8,G1960&lt;=$M$8),AND(G1960&gt;=$N$8,G1960&lt;=$O$8),AND(G1960&gt;=$P$8,G1960&lt;=$Q$8),AND(G1960&gt;=$R$8,G1960&lt;=$S$8),AND(G1960&gt;=$T$8,G1960&lt;=$U$8)),IF(COUNTIF($H$537:H1960,"CMO")&gt;90,"Demi-traitement","Plein traitement"),""))</f>
        <v/>
      </c>
    </row>
    <row r="1961" spans="7:9" x14ac:dyDescent="0.25">
      <c r="G1961" s="1">
        <v>44525</v>
      </c>
      <c r="H1961" t="str">
        <f t="shared" si="34"/>
        <v/>
      </c>
      <c r="I1961" s="2" t="str">
        <f>IF(OR(AND(G1961&gt;=$D$19,G1961&lt;=$E$19),AND(G1961&gt;=$F$19,G1961&lt;=$G$19),AND(G1961&gt;=$H$19,G1961&lt;=$I$19),AND(G1961&gt;=$J$19,G1961&lt;=$K$19),AND(G1961&gt;=$L$19,G1961&lt;=$M$19),AND(G1961&gt;=$N$19,G1961&lt;=$O$19),AND(G1961&gt;=$P$19,G1961&lt;=$Q$19),AND(G1961&gt;=$R$19,G1961&lt;=$S$19),AND(G1961&gt;=$T$19,G1961&lt;=$U$19)),IF(COUNTIF(I1597:I1960,"Plein traitement")=90,"Demi-traitement","Plein traitement"),IF(OR(AND(G1961&gt;=$D$8,G1961&lt;=$E$8),AND(G1961&gt;=$F$8,G1961&lt;=$G$8),AND(G1961&gt;=$H$8,G1961&lt;=$I$8),AND(G1961&gt;=$J$8,G1961&lt;=$K$8),AND(G1961&gt;=$L$8,G1961&lt;=$M$8),AND(G1961&gt;=$N$8,G1961&lt;=$O$8),AND(G1961&gt;=$P$8,G1961&lt;=$Q$8),AND(G1961&gt;=$R$8,G1961&lt;=$S$8),AND(G1961&gt;=$T$8,G1961&lt;=$U$8)),IF(COUNTIF($H$537:H1961,"CMO")&gt;90,"Demi-traitement","Plein traitement"),""))</f>
        <v/>
      </c>
    </row>
    <row r="1962" spans="7:9" x14ac:dyDescent="0.25">
      <c r="G1962" s="1">
        <v>44526</v>
      </c>
      <c r="H1962" t="str">
        <f t="shared" si="34"/>
        <v/>
      </c>
      <c r="I1962" s="2" t="str">
        <f>IF(OR(AND(G1962&gt;=$D$19,G1962&lt;=$E$19),AND(G1962&gt;=$F$19,G1962&lt;=$G$19),AND(G1962&gt;=$H$19,G1962&lt;=$I$19),AND(G1962&gt;=$J$19,G1962&lt;=$K$19),AND(G1962&gt;=$L$19,G1962&lt;=$M$19),AND(G1962&gt;=$N$19,G1962&lt;=$O$19),AND(G1962&gt;=$P$19,G1962&lt;=$Q$19),AND(G1962&gt;=$R$19,G1962&lt;=$S$19),AND(G1962&gt;=$T$19,G1962&lt;=$U$19)),IF(COUNTIF(I1598:I1961,"Plein traitement")=90,"Demi-traitement","Plein traitement"),IF(OR(AND(G1962&gt;=$D$8,G1962&lt;=$E$8),AND(G1962&gt;=$F$8,G1962&lt;=$G$8),AND(G1962&gt;=$H$8,G1962&lt;=$I$8),AND(G1962&gt;=$J$8,G1962&lt;=$K$8),AND(G1962&gt;=$L$8,G1962&lt;=$M$8),AND(G1962&gt;=$N$8,G1962&lt;=$O$8),AND(G1962&gt;=$P$8,G1962&lt;=$Q$8),AND(G1962&gt;=$R$8,G1962&lt;=$S$8),AND(G1962&gt;=$T$8,G1962&lt;=$U$8)),IF(COUNTIF($H$537:H1962,"CMO")&gt;90,"Demi-traitement","Plein traitement"),""))</f>
        <v/>
      </c>
    </row>
    <row r="1963" spans="7:9" x14ac:dyDescent="0.25">
      <c r="G1963" s="1">
        <v>44527</v>
      </c>
      <c r="H1963" t="str">
        <f t="shared" si="34"/>
        <v/>
      </c>
      <c r="I1963" s="2" t="str">
        <f>IF(OR(AND(G1963&gt;=$D$19,G1963&lt;=$E$19),AND(G1963&gt;=$F$19,G1963&lt;=$G$19),AND(G1963&gt;=$H$19,G1963&lt;=$I$19),AND(G1963&gt;=$J$19,G1963&lt;=$K$19),AND(G1963&gt;=$L$19,G1963&lt;=$M$19),AND(G1963&gt;=$N$19,G1963&lt;=$O$19),AND(G1963&gt;=$P$19,G1963&lt;=$Q$19),AND(G1963&gt;=$R$19,G1963&lt;=$S$19),AND(G1963&gt;=$T$19,G1963&lt;=$U$19)),IF(COUNTIF(I1599:I1962,"Plein traitement")=90,"Demi-traitement","Plein traitement"),IF(OR(AND(G1963&gt;=$D$8,G1963&lt;=$E$8),AND(G1963&gt;=$F$8,G1963&lt;=$G$8),AND(G1963&gt;=$H$8,G1963&lt;=$I$8),AND(G1963&gt;=$J$8,G1963&lt;=$K$8),AND(G1963&gt;=$L$8,G1963&lt;=$M$8),AND(G1963&gt;=$N$8,G1963&lt;=$O$8),AND(G1963&gt;=$P$8,G1963&lt;=$Q$8),AND(G1963&gt;=$R$8,G1963&lt;=$S$8),AND(G1963&gt;=$T$8,G1963&lt;=$U$8)),IF(COUNTIF($H$537:H1963,"CMO")&gt;90,"Demi-traitement","Plein traitement"),""))</f>
        <v/>
      </c>
    </row>
    <row r="1964" spans="7:9" x14ac:dyDescent="0.25">
      <c r="G1964" s="1">
        <v>44528</v>
      </c>
      <c r="H1964" t="str">
        <f t="shared" si="34"/>
        <v/>
      </c>
      <c r="I1964" s="2" t="str">
        <f>IF(OR(AND(G1964&gt;=$D$19,G1964&lt;=$E$19),AND(G1964&gt;=$F$19,G1964&lt;=$G$19),AND(G1964&gt;=$H$19,G1964&lt;=$I$19),AND(G1964&gt;=$J$19,G1964&lt;=$K$19),AND(G1964&gt;=$L$19,G1964&lt;=$M$19),AND(G1964&gt;=$N$19,G1964&lt;=$O$19),AND(G1964&gt;=$P$19,G1964&lt;=$Q$19),AND(G1964&gt;=$R$19,G1964&lt;=$S$19),AND(G1964&gt;=$T$19,G1964&lt;=$U$19)),IF(COUNTIF(I1600:I1963,"Plein traitement")=90,"Demi-traitement","Plein traitement"),IF(OR(AND(G1964&gt;=$D$8,G1964&lt;=$E$8),AND(G1964&gt;=$F$8,G1964&lt;=$G$8),AND(G1964&gt;=$H$8,G1964&lt;=$I$8),AND(G1964&gt;=$J$8,G1964&lt;=$K$8),AND(G1964&gt;=$L$8,G1964&lt;=$M$8),AND(G1964&gt;=$N$8,G1964&lt;=$O$8),AND(G1964&gt;=$P$8,G1964&lt;=$Q$8),AND(G1964&gt;=$R$8,G1964&lt;=$S$8),AND(G1964&gt;=$T$8,G1964&lt;=$U$8)),IF(COUNTIF($H$537:H1964,"CMO")&gt;90,"Demi-traitement","Plein traitement"),""))</f>
        <v/>
      </c>
    </row>
    <row r="1965" spans="7:9" x14ac:dyDescent="0.25">
      <c r="G1965" s="1">
        <v>44529</v>
      </c>
      <c r="H1965" t="str">
        <f t="shared" si="34"/>
        <v/>
      </c>
      <c r="I1965" s="2" t="str">
        <f>IF(OR(AND(G1965&gt;=$D$19,G1965&lt;=$E$19),AND(G1965&gt;=$F$19,G1965&lt;=$G$19),AND(G1965&gt;=$H$19,G1965&lt;=$I$19),AND(G1965&gt;=$J$19,G1965&lt;=$K$19),AND(G1965&gt;=$L$19,G1965&lt;=$M$19),AND(G1965&gt;=$N$19,G1965&lt;=$O$19),AND(G1965&gt;=$P$19,G1965&lt;=$Q$19),AND(G1965&gt;=$R$19,G1965&lt;=$S$19),AND(G1965&gt;=$T$19,G1965&lt;=$U$19)),IF(COUNTIF(I1601:I1964,"Plein traitement")=90,"Demi-traitement","Plein traitement"),IF(OR(AND(G1965&gt;=$D$8,G1965&lt;=$E$8),AND(G1965&gt;=$F$8,G1965&lt;=$G$8),AND(G1965&gt;=$H$8,G1965&lt;=$I$8),AND(G1965&gt;=$J$8,G1965&lt;=$K$8),AND(G1965&gt;=$L$8,G1965&lt;=$M$8),AND(G1965&gt;=$N$8,G1965&lt;=$O$8),AND(G1965&gt;=$P$8,G1965&lt;=$Q$8),AND(G1965&gt;=$R$8,G1965&lt;=$S$8),AND(G1965&gt;=$T$8,G1965&lt;=$U$8)),IF(COUNTIF($H$537:H1965,"CMO")&gt;90,"Demi-traitement","Plein traitement"),""))</f>
        <v/>
      </c>
    </row>
    <row r="1966" spans="7:9" x14ac:dyDescent="0.25">
      <c r="G1966" s="1">
        <v>44530</v>
      </c>
      <c r="H1966" t="str">
        <f t="shared" si="34"/>
        <v/>
      </c>
      <c r="I1966" s="2" t="str">
        <f>IF(OR(AND(G1966&gt;=$D$19,G1966&lt;=$E$19),AND(G1966&gt;=$F$19,G1966&lt;=$G$19),AND(G1966&gt;=$H$19,G1966&lt;=$I$19),AND(G1966&gt;=$J$19,G1966&lt;=$K$19),AND(G1966&gt;=$L$19,G1966&lt;=$M$19),AND(G1966&gt;=$N$19,G1966&lt;=$O$19),AND(G1966&gt;=$P$19,G1966&lt;=$Q$19),AND(G1966&gt;=$R$19,G1966&lt;=$S$19),AND(G1966&gt;=$T$19,G1966&lt;=$U$19)),IF(COUNTIF(I1602:I1965,"Plein traitement")=90,"Demi-traitement","Plein traitement"),IF(OR(AND(G1966&gt;=$D$8,G1966&lt;=$E$8),AND(G1966&gt;=$F$8,G1966&lt;=$G$8),AND(G1966&gt;=$H$8,G1966&lt;=$I$8),AND(G1966&gt;=$J$8,G1966&lt;=$K$8),AND(G1966&gt;=$L$8,G1966&lt;=$M$8),AND(G1966&gt;=$N$8,G1966&lt;=$O$8),AND(G1966&gt;=$P$8,G1966&lt;=$Q$8),AND(G1966&gt;=$R$8,G1966&lt;=$S$8),AND(G1966&gt;=$T$8,G1966&lt;=$U$8)),IF(COUNTIF($H$537:H1966,"CMO")&gt;90,"Demi-traitement","Plein traitement"),""))</f>
        <v/>
      </c>
    </row>
    <row r="1967" spans="7:9" x14ac:dyDescent="0.25">
      <c r="G1967" s="1">
        <v>44531</v>
      </c>
      <c r="H1967" t="str">
        <f t="shared" si="34"/>
        <v/>
      </c>
      <c r="I1967" s="2" t="str">
        <f>IF(OR(AND(G1967&gt;=$D$19,G1967&lt;=$E$19),AND(G1967&gt;=$F$19,G1967&lt;=$G$19),AND(G1967&gt;=$H$19,G1967&lt;=$I$19),AND(G1967&gt;=$J$19,G1967&lt;=$K$19),AND(G1967&gt;=$L$19,G1967&lt;=$M$19),AND(G1967&gt;=$N$19,G1967&lt;=$O$19),AND(G1967&gt;=$P$19,G1967&lt;=$Q$19),AND(G1967&gt;=$R$19,G1967&lt;=$S$19),AND(G1967&gt;=$T$19,G1967&lt;=$U$19)),IF(COUNTIF(I1603:I1966,"Plein traitement")=90,"Demi-traitement","Plein traitement"),IF(OR(AND(G1967&gt;=$D$8,G1967&lt;=$E$8),AND(G1967&gt;=$F$8,G1967&lt;=$G$8),AND(G1967&gt;=$H$8,G1967&lt;=$I$8),AND(G1967&gt;=$J$8,G1967&lt;=$K$8),AND(G1967&gt;=$L$8,G1967&lt;=$M$8),AND(G1967&gt;=$N$8,G1967&lt;=$O$8),AND(G1967&gt;=$P$8,G1967&lt;=$Q$8),AND(G1967&gt;=$R$8,G1967&lt;=$S$8),AND(G1967&gt;=$T$8,G1967&lt;=$U$8)),IF(COUNTIF($H$537:H1967,"CMO")&gt;90,"Demi-traitement","Plein traitement"),""))</f>
        <v/>
      </c>
    </row>
    <row r="1968" spans="7:9" x14ac:dyDescent="0.25">
      <c r="G1968" s="1">
        <v>44532</v>
      </c>
      <c r="H1968" t="str">
        <f t="shared" si="34"/>
        <v/>
      </c>
      <c r="I1968" s="2" t="str">
        <f>IF(OR(AND(G1968&gt;=$D$19,G1968&lt;=$E$19),AND(G1968&gt;=$F$19,G1968&lt;=$G$19),AND(G1968&gt;=$H$19,G1968&lt;=$I$19),AND(G1968&gt;=$J$19,G1968&lt;=$K$19),AND(G1968&gt;=$L$19,G1968&lt;=$M$19),AND(G1968&gt;=$N$19,G1968&lt;=$O$19),AND(G1968&gt;=$P$19,G1968&lt;=$Q$19),AND(G1968&gt;=$R$19,G1968&lt;=$S$19),AND(G1968&gt;=$T$19,G1968&lt;=$U$19)),IF(COUNTIF(I1604:I1967,"Plein traitement")=90,"Demi-traitement","Plein traitement"),IF(OR(AND(G1968&gt;=$D$8,G1968&lt;=$E$8),AND(G1968&gt;=$F$8,G1968&lt;=$G$8),AND(G1968&gt;=$H$8,G1968&lt;=$I$8),AND(G1968&gt;=$J$8,G1968&lt;=$K$8),AND(G1968&gt;=$L$8,G1968&lt;=$M$8),AND(G1968&gt;=$N$8,G1968&lt;=$O$8),AND(G1968&gt;=$P$8,G1968&lt;=$Q$8),AND(G1968&gt;=$R$8,G1968&lt;=$S$8),AND(G1968&gt;=$T$8,G1968&lt;=$U$8)),IF(COUNTIF($H$537:H1968,"CMO")&gt;90,"Demi-traitement","Plein traitement"),""))</f>
        <v/>
      </c>
    </row>
    <row r="1969" spans="7:9" x14ac:dyDescent="0.25">
      <c r="G1969" s="1">
        <v>44533</v>
      </c>
      <c r="H1969" t="str">
        <f t="shared" si="34"/>
        <v/>
      </c>
      <c r="I1969" s="2" t="str">
        <f>IF(OR(AND(G1969&gt;=$D$19,G1969&lt;=$E$19),AND(G1969&gt;=$F$19,G1969&lt;=$G$19),AND(G1969&gt;=$H$19,G1969&lt;=$I$19),AND(G1969&gt;=$J$19,G1969&lt;=$K$19),AND(G1969&gt;=$L$19,G1969&lt;=$M$19),AND(G1969&gt;=$N$19,G1969&lt;=$O$19),AND(G1969&gt;=$P$19,G1969&lt;=$Q$19),AND(G1969&gt;=$R$19,G1969&lt;=$S$19),AND(G1969&gt;=$T$19,G1969&lt;=$U$19)),IF(COUNTIF(I1605:I1968,"Plein traitement")=90,"Demi-traitement","Plein traitement"),IF(OR(AND(G1969&gt;=$D$8,G1969&lt;=$E$8),AND(G1969&gt;=$F$8,G1969&lt;=$G$8),AND(G1969&gt;=$H$8,G1969&lt;=$I$8),AND(G1969&gt;=$J$8,G1969&lt;=$K$8),AND(G1969&gt;=$L$8,G1969&lt;=$M$8),AND(G1969&gt;=$N$8,G1969&lt;=$O$8),AND(G1969&gt;=$P$8,G1969&lt;=$Q$8),AND(G1969&gt;=$R$8,G1969&lt;=$S$8),AND(G1969&gt;=$T$8,G1969&lt;=$U$8)),IF(COUNTIF($H$537:H1969,"CMO")&gt;90,"Demi-traitement","Plein traitement"),""))</f>
        <v/>
      </c>
    </row>
    <row r="1970" spans="7:9" x14ac:dyDescent="0.25">
      <c r="G1970" s="1">
        <v>44534</v>
      </c>
      <c r="H1970" t="str">
        <f t="shared" si="34"/>
        <v/>
      </c>
      <c r="I1970" s="2" t="str">
        <f>IF(OR(AND(G1970&gt;=$D$19,G1970&lt;=$E$19),AND(G1970&gt;=$F$19,G1970&lt;=$G$19),AND(G1970&gt;=$H$19,G1970&lt;=$I$19),AND(G1970&gt;=$J$19,G1970&lt;=$K$19),AND(G1970&gt;=$L$19,G1970&lt;=$M$19),AND(G1970&gt;=$N$19,G1970&lt;=$O$19),AND(G1970&gt;=$P$19,G1970&lt;=$Q$19),AND(G1970&gt;=$R$19,G1970&lt;=$S$19),AND(G1970&gt;=$T$19,G1970&lt;=$U$19)),IF(COUNTIF(I1606:I1969,"Plein traitement")=90,"Demi-traitement","Plein traitement"),IF(OR(AND(G1970&gt;=$D$8,G1970&lt;=$E$8),AND(G1970&gt;=$F$8,G1970&lt;=$G$8),AND(G1970&gt;=$H$8,G1970&lt;=$I$8),AND(G1970&gt;=$J$8,G1970&lt;=$K$8),AND(G1970&gt;=$L$8,G1970&lt;=$M$8),AND(G1970&gt;=$N$8,G1970&lt;=$O$8),AND(G1970&gt;=$P$8,G1970&lt;=$Q$8),AND(G1970&gt;=$R$8,G1970&lt;=$S$8),AND(G1970&gt;=$T$8,G1970&lt;=$U$8)),IF(COUNTIF($H$537:H1970,"CMO")&gt;90,"Demi-traitement","Plein traitement"),""))</f>
        <v/>
      </c>
    </row>
    <row r="1971" spans="7:9" x14ac:dyDescent="0.25">
      <c r="G1971" s="1">
        <v>44535</v>
      </c>
      <c r="H1971" t="str">
        <f t="shared" si="34"/>
        <v/>
      </c>
      <c r="I1971" s="2" t="str">
        <f>IF(OR(AND(G1971&gt;=$D$19,G1971&lt;=$E$19),AND(G1971&gt;=$F$19,G1971&lt;=$G$19),AND(G1971&gt;=$H$19,G1971&lt;=$I$19),AND(G1971&gt;=$J$19,G1971&lt;=$K$19),AND(G1971&gt;=$L$19,G1971&lt;=$M$19),AND(G1971&gt;=$N$19,G1971&lt;=$O$19),AND(G1971&gt;=$P$19,G1971&lt;=$Q$19),AND(G1971&gt;=$R$19,G1971&lt;=$S$19),AND(G1971&gt;=$T$19,G1971&lt;=$U$19)),IF(COUNTIF(I1607:I1970,"Plein traitement")=90,"Demi-traitement","Plein traitement"),IF(OR(AND(G1971&gt;=$D$8,G1971&lt;=$E$8),AND(G1971&gt;=$F$8,G1971&lt;=$G$8),AND(G1971&gt;=$H$8,G1971&lt;=$I$8),AND(G1971&gt;=$J$8,G1971&lt;=$K$8),AND(G1971&gt;=$L$8,G1971&lt;=$M$8),AND(G1971&gt;=$N$8,G1971&lt;=$O$8),AND(G1971&gt;=$P$8,G1971&lt;=$Q$8),AND(G1971&gt;=$R$8,G1971&lt;=$S$8),AND(G1971&gt;=$T$8,G1971&lt;=$U$8)),IF(COUNTIF($H$537:H1971,"CMO")&gt;90,"Demi-traitement","Plein traitement"),""))</f>
        <v/>
      </c>
    </row>
    <row r="1972" spans="7:9" x14ac:dyDescent="0.25">
      <c r="G1972" s="1">
        <v>44536</v>
      </c>
      <c r="H1972" t="str">
        <f t="shared" si="34"/>
        <v/>
      </c>
      <c r="I1972" s="2" t="str">
        <f>IF(OR(AND(G1972&gt;=$D$19,G1972&lt;=$E$19),AND(G1972&gt;=$F$19,G1972&lt;=$G$19),AND(G1972&gt;=$H$19,G1972&lt;=$I$19),AND(G1972&gt;=$J$19,G1972&lt;=$K$19),AND(G1972&gt;=$L$19,G1972&lt;=$M$19),AND(G1972&gt;=$N$19,G1972&lt;=$O$19),AND(G1972&gt;=$P$19,G1972&lt;=$Q$19),AND(G1972&gt;=$R$19,G1972&lt;=$S$19),AND(G1972&gt;=$T$19,G1972&lt;=$U$19)),IF(COUNTIF(I1608:I1971,"Plein traitement")=90,"Demi-traitement","Plein traitement"),IF(OR(AND(G1972&gt;=$D$8,G1972&lt;=$E$8),AND(G1972&gt;=$F$8,G1972&lt;=$G$8),AND(G1972&gt;=$H$8,G1972&lt;=$I$8),AND(G1972&gt;=$J$8,G1972&lt;=$K$8),AND(G1972&gt;=$L$8,G1972&lt;=$M$8),AND(G1972&gt;=$N$8,G1972&lt;=$O$8),AND(G1972&gt;=$P$8,G1972&lt;=$Q$8),AND(G1972&gt;=$R$8,G1972&lt;=$S$8),AND(G1972&gt;=$T$8,G1972&lt;=$U$8)),IF(COUNTIF($H$537:H1972,"CMO")&gt;90,"Demi-traitement","Plein traitement"),""))</f>
        <v/>
      </c>
    </row>
    <row r="1973" spans="7:9" x14ac:dyDescent="0.25">
      <c r="G1973" s="1">
        <v>44537</v>
      </c>
      <c r="H1973" t="str">
        <f t="shared" ref="H1973:H2036" si="35">IF(OR(AND(G1973&gt;=$D$8,G1973&lt;=$E$8),AND(G1973&gt;=$F$8,G1973&lt;=$G$8),AND(G1973&gt;=$H$8,G1973&lt;=$I$8),AND(G1973&gt;=$J$8,G1973&lt;=$K$8),AND(G1973&gt;=$L$8,G1973&lt;=$M$8),AND(G1973&gt;=$N$8,G1973&lt;=$O$8),AND(G1973&gt;=$P$8,G1973&lt;=$Q$8),AND(G1973&gt;=$R$8,G1973&lt;=$S$8),AND(G1973&gt;=$T$8,G1973&lt;=$U$8)),"CMO","")</f>
        <v/>
      </c>
      <c r="I1973" s="2" t="str">
        <f>IF(OR(AND(G1973&gt;=$D$19,G1973&lt;=$E$19),AND(G1973&gt;=$F$19,G1973&lt;=$G$19),AND(G1973&gt;=$H$19,G1973&lt;=$I$19),AND(G1973&gt;=$J$19,G1973&lt;=$K$19),AND(G1973&gt;=$L$19,G1973&lt;=$M$19),AND(G1973&gt;=$N$19,G1973&lt;=$O$19),AND(G1973&gt;=$P$19,G1973&lt;=$Q$19),AND(G1973&gt;=$R$19,G1973&lt;=$S$19),AND(G1973&gt;=$T$19,G1973&lt;=$U$19)),IF(COUNTIF(I1609:I1972,"Plein traitement")=90,"Demi-traitement","Plein traitement"),IF(OR(AND(G1973&gt;=$D$8,G1973&lt;=$E$8),AND(G1973&gt;=$F$8,G1973&lt;=$G$8),AND(G1973&gt;=$H$8,G1973&lt;=$I$8),AND(G1973&gt;=$J$8,G1973&lt;=$K$8),AND(G1973&gt;=$L$8,G1973&lt;=$M$8),AND(G1973&gt;=$N$8,G1973&lt;=$O$8),AND(G1973&gt;=$P$8,G1973&lt;=$Q$8),AND(G1973&gt;=$R$8,G1973&lt;=$S$8),AND(G1973&gt;=$T$8,G1973&lt;=$U$8)),IF(COUNTIF($H$537:H1973,"CMO")&gt;90,"Demi-traitement","Plein traitement"),""))</f>
        <v/>
      </c>
    </row>
    <row r="1974" spans="7:9" x14ac:dyDescent="0.25">
      <c r="G1974" s="1">
        <v>44538</v>
      </c>
      <c r="H1974" t="str">
        <f t="shared" si="35"/>
        <v/>
      </c>
      <c r="I1974" s="2" t="str">
        <f>IF(OR(AND(G1974&gt;=$D$19,G1974&lt;=$E$19),AND(G1974&gt;=$F$19,G1974&lt;=$G$19),AND(G1974&gt;=$H$19,G1974&lt;=$I$19),AND(G1974&gt;=$J$19,G1974&lt;=$K$19),AND(G1974&gt;=$L$19,G1974&lt;=$M$19),AND(G1974&gt;=$N$19,G1974&lt;=$O$19),AND(G1974&gt;=$P$19,G1974&lt;=$Q$19),AND(G1974&gt;=$R$19,G1974&lt;=$S$19),AND(G1974&gt;=$T$19,G1974&lt;=$U$19)),IF(COUNTIF(I1610:I1973,"Plein traitement")=90,"Demi-traitement","Plein traitement"),IF(OR(AND(G1974&gt;=$D$8,G1974&lt;=$E$8),AND(G1974&gt;=$F$8,G1974&lt;=$G$8),AND(G1974&gt;=$H$8,G1974&lt;=$I$8),AND(G1974&gt;=$J$8,G1974&lt;=$K$8),AND(G1974&gt;=$L$8,G1974&lt;=$M$8),AND(G1974&gt;=$N$8,G1974&lt;=$O$8),AND(G1974&gt;=$P$8,G1974&lt;=$Q$8),AND(G1974&gt;=$R$8,G1974&lt;=$S$8),AND(G1974&gt;=$T$8,G1974&lt;=$U$8)),IF(COUNTIF($H$537:H1974,"CMO")&gt;90,"Demi-traitement","Plein traitement"),""))</f>
        <v/>
      </c>
    </row>
    <row r="1975" spans="7:9" x14ac:dyDescent="0.25">
      <c r="G1975" s="1">
        <v>44539</v>
      </c>
      <c r="H1975" t="str">
        <f t="shared" si="35"/>
        <v/>
      </c>
      <c r="I1975" s="2" t="str">
        <f>IF(OR(AND(G1975&gt;=$D$19,G1975&lt;=$E$19),AND(G1975&gt;=$F$19,G1975&lt;=$G$19),AND(G1975&gt;=$H$19,G1975&lt;=$I$19),AND(G1975&gt;=$J$19,G1975&lt;=$K$19),AND(G1975&gt;=$L$19,G1975&lt;=$M$19),AND(G1975&gt;=$N$19,G1975&lt;=$O$19),AND(G1975&gt;=$P$19,G1975&lt;=$Q$19),AND(G1975&gt;=$R$19,G1975&lt;=$S$19),AND(G1975&gt;=$T$19,G1975&lt;=$U$19)),IF(COUNTIF(I1611:I1974,"Plein traitement")=90,"Demi-traitement","Plein traitement"),IF(OR(AND(G1975&gt;=$D$8,G1975&lt;=$E$8),AND(G1975&gt;=$F$8,G1975&lt;=$G$8),AND(G1975&gt;=$H$8,G1975&lt;=$I$8),AND(G1975&gt;=$J$8,G1975&lt;=$K$8),AND(G1975&gt;=$L$8,G1975&lt;=$M$8),AND(G1975&gt;=$N$8,G1975&lt;=$O$8),AND(G1975&gt;=$P$8,G1975&lt;=$Q$8),AND(G1975&gt;=$R$8,G1975&lt;=$S$8),AND(G1975&gt;=$T$8,G1975&lt;=$U$8)),IF(COUNTIF($H$537:H1975,"CMO")&gt;90,"Demi-traitement","Plein traitement"),""))</f>
        <v/>
      </c>
    </row>
    <row r="1976" spans="7:9" x14ac:dyDescent="0.25">
      <c r="G1976" s="1">
        <v>44540</v>
      </c>
      <c r="H1976" t="str">
        <f t="shared" si="35"/>
        <v/>
      </c>
      <c r="I1976" s="2" t="str">
        <f>IF(OR(AND(G1976&gt;=$D$19,G1976&lt;=$E$19),AND(G1976&gt;=$F$19,G1976&lt;=$G$19),AND(G1976&gt;=$H$19,G1976&lt;=$I$19),AND(G1976&gt;=$J$19,G1976&lt;=$K$19),AND(G1976&gt;=$L$19,G1976&lt;=$M$19),AND(G1976&gt;=$N$19,G1976&lt;=$O$19),AND(G1976&gt;=$P$19,G1976&lt;=$Q$19),AND(G1976&gt;=$R$19,G1976&lt;=$S$19),AND(G1976&gt;=$T$19,G1976&lt;=$U$19)),IF(COUNTIF(I1612:I1975,"Plein traitement")=90,"Demi-traitement","Plein traitement"),IF(OR(AND(G1976&gt;=$D$8,G1976&lt;=$E$8),AND(G1976&gt;=$F$8,G1976&lt;=$G$8),AND(G1976&gt;=$H$8,G1976&lt;=$I$8),AND(G1976&gt;=$J$8,G1976&lt;=$K$8),AND(G1976&gt;=$L$8,G1976&lt;=$M$8),AND(G1976&gt;=$N$8,G1976&lt;=$O$8),AND(G1976&gt;=$P$8,G1976&lt;=$Q$8),AND(G1976&gt;=$R$8,G1976&lt;=$S$8),AND(G1976&gt;=$T$8,G1976&lt;=$U$8)),IF(COUNTIF($H$537:H1976,"CMO")&gt;90,"Demi-traitement","Plein traitement"),""))</f>
        <v/>
      </c>
    </row>
    <row r="1977" spans="7:9" x14ac:dyDescent="0.25">
      <c r="G1977" s="1">
        <v>44541</v>
      </c>
      <c r="H1977" t="str">
        <f t="shared" si="35"/>
        <v/>
      </c>
      <c r="I1977" s="2" t="str">
        <f>IF(OR(AND(G1977&gt;=$D$19,G1977&lt;=$E$19),AND(G1977&gt;=$F$19,G1977&lt;=$G$19),AND(G1977&gt;=$H$19,G1977&lt;=$I$19),AND(G1977&gt;=$J$19,G1977&lt;=$K$19),AND(G1977&gt;=$L$19,G1977&lt;=$M$19),AND(G1977&gt;=$N$19,G1977&lt;=$O$19),AND(G1977&gt;=$P$19,G1977&lt;=$Q$19),AND(G1977&gt;=$R$19,G1977&lt;=$S$19),AND(G1977&gt;=$T$19,G1977&lt;=$U$19)),IF(COUNTIF(I1613:I1976,"Plein traitement")=90,"Demi-traitement","Plein traitement"),IF(OR(AND(G1977&gt;=$D$8,G1977&lt;=$E$8),AND(G1977&gt;=$F$8,G1977&lt;=$G$8),AND(G1977&gt;=$H$8,G1977&lt;=$I$8),AND(G1977&gt;=$J$8,G1977&lt;=$K$8),AND(G1977&gt;=$L$8,G1977&lt;=$M$8),AND(G1977&gt;=$N$8,G1977&lt;=$O$8),AND(G1977&gt;=$P$8,G1977&lt;=$Q$8),AND(G1977&gt;=$R$8,G1977&lt;=$S$8),AND(G1977&gt;=$T$8,G1977&lt;=$U$8)),IF(COUNTIF($H$537:H1977,"CMO")&gt;90,"Demi-traitement","Plein traitement"),""))</f>
        <v/>
      </c>
    </row>
    <row r="1978" spans="7:9" x14ac:dyDescent="0.25">
      <c r="G1978" s="1">
        <v>44542</v>
      </c>
      <c r="H1978" t="str">
        <f t="shared" si="35"/>
        <v/>
      </c>
      <c r="I1978" s="2" t="str">
        <f>IF(OR(AND(G1978&gt;=$D$19,G1978&lt;=$E$19),AND(G1978&gt;=$F$19,G1978&lt;=$G$19),AND(G1978&gt;=$H$19,G1978&lt;=$I$19),AND(G1978&gt;=$J$19,G1978&lt;=$K$19),AND(G1978&gt;=$L$19,G1978&lt;=$M$19),AND(G1978&gt;=$N$19,G1978&lt;=$O$19),AND(G1978&gt;=$P$19,G1978&lt;=$Q$19),AND(G1978&gt;=$R$19,G1978&lt;=$S$19),AND(G1978&gt;=$T$19,G1978&lt;=$U$19)),IF(COUNTIF(I1614:I1977,"Plein traitement")=90,"Demi-traitement","Plein traitement"),IF(OR(AND(G1978&gt;=$D$8,G1978&lt;=$E$8),AND(G1978&gt;=$F$8,G1978&lt;=$G$8),AND(G1978&gt;=$H$8,G1978&lt;=$I$8),AND(G1978&gt;=$J$8,G1978&lt;=$K$8),AND(G1978&gt;=$L$8,G1978&lt;=$M$8),AND(G1978&gt;=$N$8,G1978&lt;=$O$8),AND(G1978&gt;=$P$8,G1978&lt;=$Q$8),AND(G1978&gt;=$R$8,G1978&lt;=$S$8),AND(G1978&gt;=$T$8,G1978&lt;=$U$8)),IF(COUNTIF($H$537:H1978,"CMO")&gt;90,"Demi-traitement","Plein traitement"),""))</f>
        <v/>
      </c>
    </row>
    <row r="1979" spans="7:9" x14ac:dyDescent="0.25">
      <c r="G1979" s="1">
        <v>44543</v>
      </c>
      <c r="H1979" t="str">
        <f t="shared" si="35"/>
        <v/>
      </c>
      <c r="I1979" s="2" t="str">
        <f>IF(OR(AND(G1979&gt;=$D$19,G1979&lt;=$E$19),AND(G1979&gt;=$F$19,G1979&lt;=$G$19),AND(G1979&gt;=$H$19,G1979&lt;=$I$19),AND(G1979&gt;=$J$19,G1979&lt;=$K$19),AND(G1979&gt;=$L$19,G1979&lt;=$M$19),AND(G1979&gt;=$N$19,G1979&lt;=$O$19),AND(G1979&gt;=$P$19,G1979&lt;=$Q$19),AND(G1979&gt;=$R$19,G1979&lt;=$S$19),AND(G1979&gt;=$T$19,G1979&lt;=$U$19)),IF(COUNTIF(I1615:I1978,"Plein traitement")=90,"Demi-traitement","Plein traitement"),IF(OR(AND(G1979&gt;=$D$8,G1979&lt;=$E$8),AND(G1979&gt;=$F$8,G1979&lt;=$G$8),AND(G1979&gt;=$H$8,G1979&lt;=$I$8),AND(G1979&gt;=$J$8,G1979&lt;=$K$8),AND(G1979&gt;=$L$8,G1979&lt;=$M$8),AND(G1979&gt;=$N$8,G1979&lt;=$O$8),AND(G1979&gt;=$P$8,G1979&lt;=$Q$8),AND(G1979&gt;=$R$8,G1979&lt;=$S$8),AND(G1979&gt;=$T$8,G1979&lt;=$U$8)),IF(COUNTIF($H$537:H1979,"CMO")&gt;90,"Demi-traitement","Plein traitement"),""))</f>
        <v/>
      </c>
    </row>
    <row r="1980" spans="7:9" x14ac:dyDescent="0.25">
      <c r="G1980" s="1">
        <v>44544</v>
      </c>
      <c r="H1980" t="str">
        <f t="shared" si="35"/>
        <v/>
      </c>
      <c r="I1980" s="2" t="str">
        <f>IF(OR(AND(G1980&gt;=$D$19,G1980&lt;=$E$19),AND(G1980&gt;=$F$19,G1980&lt;=$G$19),AND(G1980&gt;=$H$19,G1980&lt;=$I$19),AND(G1980&gt;=$J$19,G1980&lt;=$K$19),AND(G1980&gt;=$L$19,G1980&lt;=$M$19),AND(G1980&gt;=$N$19,G1980&lt;=$O$19),AND(G1980&gt;=$P$19,G1980&lt;=$Q$19),AND(G1980&gt;=$R$19,G1980&lt;=$S$19),AND(G1980&gt;=$T$19,G1980&lt;=$U$19)),IF(COUNTIF(I1616:I1979,"Plein traitement")=90,"Demi-traitement","Plein traitement"),IF(OR(AND(G1980&gt;=$D$8,G1980&lt;=$E$8),AND(G1980&gt;=$F$8,G1980&lt;=$G$8),AND(G1980&gt;=$H$8,G1980&lt;=$I$8),AND(G1980&gt;=$J$8,G1980&lt;=$K$8),AND(G1980&gt;=$L$8,G1980&lt;=$M$8),AND(G1980&gt;=$N$8,G1980&lt;=$O$8),AND(G1980&gt;=$P$8,G1980&lt;=$Q$8),AND(G1980&gt;=$R$8,G1980&lt;=$S$8),AND(G1980&gt;=$T$8,G1980&lt;=$U$8)),IF(COUNTIF($H$537:H1980,"CMO")&gt;90,"Demi-traitement","Plein traitement"),""))</f>
        <v/>
      </c>
    </row>
    <row r="1981" spans="7:9" x14ac:dyDescent="0.25">
      <c r="G1981" s="1">
        <v>44545</v>
      </c>
      <c r="H1981" t="str">
        <f t="shared" si="35"/>
        <v/>
      </c>
      <c r="I1981" s="2" t="str">
        <f>IF(OR(AND(G1981&gt;=$D$19,G1981&lt;=$E$19),AND(G1981&gt;=$F$19,G1981&lt;=$G$19),AND(G1981&gt;=$H$19,G1981&lt;=$I$19),AND(G1981&gt;=$J$19,G1981&lt;=$K$19),AND(G1981&gt;=$L$19,G1981&lt;=$M$19),AND(G1981&gt;=$N$19,G1981&lt;=$O$19),AND(G1981&gt;=$P$19,G1981&lt;=$Q$19),AND(G1981&gt;=$R$19,G1981&lt;=$S$19),AND(G1981&gt;=$T$19,G1981&lt;=$U$19)),IF(COUNTIF(I1617:I1980,"Plein traitement")=90,"Demi-traitement","Plein traitement"),IF(OR(AND(G1981&gt;=$D$8,G1981&lt;=$E$8),AND(G1981&gt;=$F$8,G1981&lt;=$G$8),AND(G1981&gt;=$H$8,G1981&lt;=$I$8),AND(G1981&gt;=$J$8,G1981&lt;=$K$8),AND(G1981&gt;=$L$8,G1981&lt;=$M$8),AND(G1981&gt;=$N$8,G1981&lt;=$O$8),AND(G1981&gt;=$P$8,G1981&lt;=$Q$8),AND(G1981&gt;=$R$8,G1981&lt;=$S$8),AND(G1981&gt;=$T$8,G1981&lt;=$U$8)),IF(COUNTIF($H$537:H1981,"CMO")&gt;90,"Demi-traitement","Plein traitement"),""))</f>
        <v/>
      </c>
    </row>
    <row r="1982" spans="7:9" x14ac:dyDescent="0.25">
      <c r="G1982" s="1">
        <v>44546</v>
      </c>
      <c r="H1982" t="str">
        <f t="shared" si="35"/>
        <v/>
      </c>
      <c r="I1982" s="2" t="str">
        <f>IF(OR(AND(G1982&gt;=$D$19,G1982&lt;=$E$19),AND(G1982&gt;=$F$19,G1982&lt;=$G$19),AND(G1982&gt;=$H$19,G1982&lt;=$I$19),AND(G1982&gt;=$J$19,G1982&lt;=$K$19),AND(G1982&gt;=$L$19,G1982&lt;=$M$19),AND(G1982&gt;=$N$19,G1982&lt;=$O$19),AND(G1982&gt;=$P$19,G1982&lt;=$Q$19),AND(G1982&gt;=$R$19,G1982&lt;=$S$19),AND(G1982&gt;=$T$19,G1982&lt;=$U$19)),IF(COUNTIF(I1618:I1981,"Plein traitement")=90,"Demi-traitement","Plein traitement"),IF(OR(AND(G1982&gt;=$D$8,G1982&lt;=$E$8),AND(G1982&gt;=$F$8,G1982&lt;=$G$8),AND(G1982&gt;=$H$8,G1982&lt;=$I$8),AND(G1982&gt;=$J$8,G1982&lt;=$K$8),AND(G1982&gt;=$L$8,G1982&lt;=$M$8),AND(G1982&gt;=$N$8,G1982&lt;=$O$8),AND(G1982&gt;=$P$8,G1982&lt;=$Q$8),AND(G1982&gt;=$R$8,G1982&lt;=$S$8),AND(G1982&gt;=$T$8,G1982&lt;=$U$8)),IF(COUNTIF($H$537:H1982,"CMO")&gt;90,"Demi-traitement","Plein traitement"),""))</f>
        <v/>
      </c>
    </row>
    <row r="1983" spans="7:9" x14ac:dyDescent="0.25">
      <c r="G1983" s="1">
        <v>44547</v>
      </c>
      <c r="H1983" t="str">
        <f t="shared" si="35"/>
        <v/>
      </c>
      <c r="I1983" s="2" t="str">
        <f>IF(OR(AND(G1983&gt;=$D$19,G1983&lt;=$E$19),AND(G1983&gt;=$F$19,G1983&lt;=$G$19),AND(G1983&gt;=$H$19,G1983&lt;=$I$19),AND(G1983&gt;=$J$19,G1983&lt;=$K$19),AND(G1983&gt;=$L$19,G1983&lt;=$M$19),AND(G1983&gt;=$N$19,G1983&lt;=$O$19),AND(G1983&gt;=$P$19,G1983&lt;=$Q$19),AND(G1983&gt;=$R$19,G1983&lt;=$S$19),AND(G1983&gt;=$T$19,G1983&lt;=$U$19)),IF(COUNTIF(I1619:I1982,"Plein traitement")=90,"Demi-traitement","Plein traitement"),IF(OR(AND(G1983&gt;=$D$8,G1983&lt;=$E$8),AND(G1983&gt;=$F$8,G1983&lt;=$G$8),AND(G1983&gt;=$H$8,G1983&lt;=$I$8),AND(G1983&gt;=$J$8,G1983&lt;=$K$8),AND(G1983&gt;=$L$8,G1983&lt;=$M$8),AND(G1983&gt;=$N$8,G1983&lt;=$O$8),AND(G1983&gt;=$P$8,G1983&lt;=$Q$8),AND(G1983&gt;=$R$8,G1983&lt;=$S$8),AND(G1983&gt;=$T$8,G1983&lt;=$U$8)),IF(COUNTIF($H$537:H1983,"CMO")&gt;90,"Demi-traitement","Plein traitement"),""))</f>
        <v/>
      </c>
    </row>
    <row r="1984" spans="7:9" x14ac:dyDescent="0.25">
      <c r="G1984" s="1">
        <v>44548</v>
      </c>
      <c r="H1984" t="str">
        <f t="shared" si="35"/>
        <v/>
      </c>
      <c r="I1984" s="2" t="str">
        <f>IF(OR(AND(G1984&gt;=$D$19,G1984&lt;=$E$19),AND(G1984&gt;=$F$19,G1984&lt;=$G$19),AND(G1984&gt;=$H$19,G1984&lt;=$I$19),AND(G1984&gt;=$J$19,G1984&lt;=$K$19),AND(G1984&gt;=$L$19,G1984&lt;=$M$19),AND(G1984&gt;=$N$19,G1984&lt;=$O$19),AND(G1984&gt;=$P$19,G1984&lt;=$Q$19),AND(G1984&gt;=$R$19,G1984&lt;=$S$19),AND(G1984&gt;=$T$19,G1984&lt;=$U$19)),IF(COUNTIF(I1620:I1983,"Plein traitement")=90,"Demi-traitement","Plein traitement"),IF(OR(AND(G1984&gt;=$D$8,G1984&lt;=$E$8),AND(G1984&gt;=$F$8,G1984&lt;=$G$8),AND(G1984&gt;=$H$8,G1984&lt;=$I$8),AND(G1984&gt;=$J$8,G1984&lt;=$K$8),AND(G1984&gt;=$L$8,G1984&lt;=$M$8),AND(G1984&gt;=$N$8,G1984&lt;=$O$8),AND(G1984&gt;=$P$8,G1984&lt;=$Q$8),AND(G1984&gt;=$R$8,G1984&lt;=$S$8),AND(G1984&gt;=$T$8,G1984&lt;=$U$8)),IF(COUNTIF($H$537:H1984,"CMO")&gt;90,"Demi-traitement","Plein traitement"),""))</f>
        <v/>
      </c>
    </row>
    <row r="1985" spans="7:9" x14ac:dyDescent="0.25">
      <c r="G1985" s="1">
        <v>44549</v>
      </c>
      <c r="H1985" t="str">
        <f t="shared" si="35"/>
        <v/>
      </c>
      <c r="I1985" s="2" t="str">
        <f>IF(OR(AND(G1985&gt;=$D$19,G1985&lt;=$E$19),AND(G1985&gt;=$F$19,G1985&lt;=$G$19),AND(G1985&gt;=$H$19,G1985&lt;=$I$19),AND(G1985&gt;=$J$19,G1985&lt;=$K$19),AND(G1985&gt;=$L$19,G1985&lt;=$M$19),AND(G1985&gt;=$N$19,G1985&lt;=$O$19),AND(G1985&gt;=$P$19,G1985&lt;=$Q$19),AND(G1985&gt;=$R$19,G1985&lt;=$S$19),AND(G1985&gt;=$T$19,G1985&lt;=$U$19)),IF(COUNTIF(I1621:I1984,"Plein traitement")=90,"Demi-traitement","Plein traitement"),IF(OR(AND(G1985&gt;=$D$8,G1985&lt;=$E$8),AND(G1985&gt;=$F$8,G1985&lt;=$G$8),AND(G1985&gt;=$H$8,G1985&lt;=$I$8),AND(G1985&gt;=$J$8,G1985&lt;=$K$8),AND(G1985&gt;=$L$8,G1985&lt;=$M$8),AND(G1985&gt;=$N$8,G1985&lt;=$O$8),AND(G1985&gt;=$P$8,G1985&lt;=$Q$8),AND(G1985&gt;=$R$8,G1985&lt;=$S$8),AND(G1985&gt;=$T$8,G1985&lt;=$U$8)),IF(COUNTIF($H$537:H1985,"CMO")&gt;90,"Demi-traitement","Plein traitement"),""))</f>
        <v/>
      </c>
    </row>
    <row r="1986" spans="7:9" x14ac:dyDescent="0.25">
      <c r="G1986" s="1">
        <v>44550</v>
      </c>
      <c r="H1986" t="str">
        <f t="shared" si="35"/>
        <v/>
      </c>
      <c r="I1986" s="2" t="str">
        <f>IF(OR(AND(G1986&gt;=$D$19,G1986&lt;=$E$19),AND(G1986&gt;=$F$19,G1986&lt;=$G$19),AND(G1986&gt;=$H$19,G1986&lt;=$I$19),AND(G1986&gt;=$J$19,G1986&lt;=$K$19),AND(G1986&gt;=$L$19,G1986&lt;=$M$19),AND(G1986&gt;=$N$19,G1986&lt;=$O$19),AND(G1986&gt;=$P$19,G1986&lt;=$Q$19),AND(G1986&gt;=$R$19,G1986&lt;=$S$19),AND(G1986&gt;=$T$19,G1986&lt;=$U$19)),IF(COUNTIF(I1622:I1985,"Plein traitement")=90,"Demi-traitement","Plein traitement"),IF(OR(AND(G1986&gt;=$D$8,G1986&lt;=$E$8),AND(G1986&gt;=$F$8,G1986&lt;=$G$8),AND(G1986&gt;=$H$8,G1986&lt;=$I$8),AND(G1986&gt;=$J$8,G1986&lt;=$K$8),AND(G1986&gt;=$L$8,G1986&lt;=$M$8),AND(G1986&gt;=$N$8,G1986&lt;=$O$8),AND(G1986&gt;=$P$8,G1986&lt;=$Q$8),AND(G1986&gt;=$R$8,G1986&lt;=$S$8),AND(G1986&gt;=$T$8,G1986&lt;=$U$8)),IF(COUNTIF($H$537:H1986,"CMO")&gt;90,"Demi-traitement","Plein traitement"),""))</f>
        <v/>
      </c>
    </row>
    <row r="1987" spans="7:9" x14ac:dyDescent="0.25">
      <c r="G1987" s="1">
        <v>44551</v>
      </c>
      <c r="H1987" t="str">
        <f t="shared" si="35"/>
        <v/>
      </c>
      <c r="I1987" s="2" t="str">
        <f>IF(OR(AND(G1987&gt;=$D$19,G1987&lt;=$E$19),AND(G1987&gt;=$F$19,G1987&lt;=$G$19),AND(G1987&gt;=$H$19,G1987&lt;=$I$19),AND(G1987&gt;=$J$19,G1987&lt;=$K$19),AND(G1987&gt;=$L$19,G1987&lt;=$M$19),AND(G1987&gt;=$N$19,G1987&lt;=$O$19),AND(G1987&gt;=$P$19,G1987&lt;=$Q$19),AND(G1987&gt;=$R$19,G1987&lt;=$S$19),AND(G1987&gt;=$T$19,G1987&lt;=$U$19)),IF(COUNTIF(I1623:I1986,"Plein traitement")=90,"Demi-traitement","Plein traitement"),IF(OR(AND(G1987&gt;=$D$8,G1987&lt;=$E$8),AND(G1987&gt;=$F$8,G1987&lt;=$G$8),AND(G1987&gt;=$H$8,G1987&lt;=$I$8),AND(G1987&gt;=$J$8,G1987&lt;=$K$8),AND(G1987&gt;=$L$8,G1987&lt;=$M$8),AND(G1987&gt;=$N$8,G1987&lt;=$O$8),AND(G1987&gt;=$P$8,G1987&lt;=$Q$8),AND(G1987&gt;=$R$8,G1987&lt;=$S$8),AND(G1987&gt;=$T$8,G1987&lt;=$U$8)),IF(COUNTIF($H$537:H1987,"CMO")&gt;90,"Demi-traitement","Plein traitement"),""))</f>
        <v/>
      </c>
    </row>
    <row r="1988" spans="7:9" x14ac:dyDescent="0.25">
      <c r="G1988" s="1">
        <v>44552</v>
      </c>
      <c r="H1988" t="str">
        <f t="shared" si="35"/>
        <v/>
      </c>
      <c r="I1988" s="2" t="str">
        <f>IF(OR(AND(G1988&gt;=$D$19,G1988&lt;=$E$19),AND(G1988&gt;=$F$19,G1988&lt;=$G$19),AND(G1988&gt;=$H$19,G1988&lt;=$I$19),AND(G1988&gt;=$J$19,G1988&lt;=$K$19),AND(G1988&gt;=$L$19,G1988&lt;=$M$19),AND(G1988&gt;=$N$19,G1988&lt;=$O$19),AND(G1988&gt;=$P$19,G1988&lt;=$Q$19),AND(G1988&gt;=$R$19,G1988&lt;=$S$19),AND(G1988&gt;=$T$19,G1988&lt;=$U$19)),IF(COUNTIF(I1624:I1987,"Plein traitement")=90,"Demi-traitement","Plein traitement"),IF(OR(AND(G1988&gt;=$D$8,G1988&lt;=$E$8),AND(G1988&gt;=$F$8,G1988&lt;=$G$8),AND(G1988&gt;=$H$8,G1988&lt;=$I$8),AND(G1988&gt;=$J$8,G1988&lt;=$K$8),AND(G1988&gt;=$L$8,G1988&lt;=$M$8),AND(G1988&gt;=$N$8,G1988&lt;=$O$8),AND(G1988&gt;=$P$8,G1988&lt;=$Q$8),AND(G1988&gt;=$R$8,G1988&lt;=$S$8),AND(G1988&gt;=$T$8,G1988&lt;=$U$8)),IF(COUNTIF($H$537:H1988,"CMO")&gt;90,"Demi-traitement","Plein traitement"),""))</f>
        <v/>
      </c>
    </row>
    <row r="1989" spans="7:9" x14ac:dyDescent="0.25">
      <c r="G1989" s="1">
        <v>44553</v>
      </c>
      <c r="H1989" t="str">
        <f t="shared" si="35"/>
        <v/>
      </c>
      <c r="I1989" s="2" t="str">
        <f>IF(OR(AND(G1989&gt;=$D$19,G1989&lt;=$E$19),AND(G1989&gt;=$F$19,G1989&lt;=$G$19),AND(G1989&gt;=$H$19,G1989&lt;=$I$19),AND(G1989&gt;=$J$19,G1989&lt;=$K$19),AND(G1989&gt;=$L$19,G1989&lt;=$M$19),AND(G1989&gt;=$N$19,G1989&lt;=$O$19),AND(G1989&gt;=$P$19,G1989&lt;=$Q$19),AND(G1989&gt;=$R$19,G1989&lt;=$S$19),AND(G1989&gt;=$T$19,G1989&lt;=$U$19)),IF(COUNTIF(I1625:I1988,"Plein traitement")=90,"Demi-traitement","Plein traitement"),IF(OR(AND(G1989&gt;=$D$8,G1989&lt;=$E$8),AND(G1989&gt;=$F$8,G1989&lt;=$G$8),AND(G1989&gt;=$H$8,G1989&lt;=$I$8),AND(G1989&gt;=$J$8,G1989&lt;=$K$8),AND(G1989&gt;=$L$8,G1989&lt;=$M$8),AND(G1989&gt;=$N$8,G1989&lt;=$O$8),AND(G1989&gt;=$P$8,G1989&lt;=$Q$8),AND(G1989&gt;=$R$8,G1989&lt;=$S$8),AND(G1989&gt;=$T$8,G1989&lt;=$U$8)),IF(COUNTIF($H$537:H1989,"CMO")&gt;90,"Demi-traitement","Plein traitement"),""))</f>
        <v/>
      </c>
    </row>
    <row r="1990" spans="7:9" x14ac:dyDescent="0.25">
      <c r="G1990" s="1">
        <v>44554</v>
      </c>
      <c r="H1990" t="str">
        <f t="shared" si="35"/>
        <v/>
      </c>
      <c r="I1990" s="2" t="str">
        <f>IF(OR(AND(G1990&gt;=$D$19,G1990&lt;=$E$19),AND(G1990&gt;=$F$19,G1990&lt;=$G$19),AND(G1990&gt;=$H$19,G1990&lt;=$I$19),AND(G1990&gt;=$J$19,G1990&lt;=$K$19),AND(G1990&gt;=$L$19,G1990&lt;=$M$19),AND(G1990&gt;=$N$19,G1990&lt;=$O$19),AND(G1990&gt;=$P$19,G1990&lt;=$Q$19),AND(G1990&gt;=$R$19,G1990&lt;=$S$19),AND(G1990&gt;=$T$19,G1990&lt;=$U$19)),IF(COUNTIF(I1626:I1989,"Plein traitement")=90,"Demi-traitement","Plein traitement"),IF(OR(AND(G1990&gt;=$D$8,G1990&lt;=$E$8),AND(G1990&gt;=$F$8,G1990&lt;=$G$8),AND(G1990&gt;=$H$8,G1990&lt;=$I$8),AND(G1990&gt;=$J$8,G1990&lt;=$K$8),AND(G1990&gt;=$L$8,G1990&lt;=$M$8),AND(G1990&gt;=$N$8,G1990&lt;=$O$8),AND(G1990&gt;=$P$8,G1990&lt;=$Q$8),AND(G1990&gt;=$R$8,G1990&lt;=$S$8),AND(G1990&gt;=$T$8,G1990&lt;=$U$8)),IF(COUNTIF($H$537:H1990,"CMO")&gt;90,"Demi-traitement","Plein traitement"),""))</f>
        <v/>
      </c>
    </row>
    <row r="1991" spans="7:9" x14ac:dyDescent="0.25">
      <c r="G1991" s="1">
        <v>44555</v>
      </c>
      <c r="H1991" t="str">
        <f t="shared" si="35"/>
        <v/>
      </c>
      <c r="I1991" s="2" t="str">
        <f>IF(OR(AND(G1991&gt;=$D$19,G1991&lt;=$E$19),AND(G1991&gt;=$F$19,G1991&lt;=$G$19),AND(G1991&gt;=$H$19,G1991&lt;=$I$19),AND(G1991&gt;=$J$19,G1991&lt;=$K$19),AND(G1991&gt;=$L$19,G1991&lt;=$M$19),AND(G1991&gt;=$N$19,G1991&lt;=$O$19),AND(G1991&gt;=$P$19,G1991&lt;=$Q$19),AND(G1991&gt;=$R$19,G1991&lt;=$S$19),AND(G1991&gt;=$T$19,G1991&lt;=$U$19)),IF(COUNTIF(I1627:I1990,"Plein traitement")=90,"Demi-traitement","Plein traitement"),IF(OR(AND(G1991&gt;=$D$8,G1991&lt;=$E$8),AND(G1991&gt;=$F$8,G1991&lt;=$G$8),AND(G1991&gt;=$H$8,G1991&lt;=$I$8),AND(G1991&gt;=$J$8,G1991&lt;=$K$8),AND(G1991&gt;=$L$8,G1991&lt;=$M$8),AND(G1991&gt;=$N$8,G1991&lt;=$O$8),AND(G1991&gt;=$P$8,G1991&lt;=$Q$8),AND(G1991&gt;=$R$8,G1991&lt;=$S$8),AND(G1991&gt;=$T$8,G1991&lt;=$U$8)),IF(COUNTIF($H$537:H1991,"CMO")&gt;90,"Demi-traitement","Plein traitement"),""))</f>
        <v/>
      </c>
    </row>
    <row r="1992" spans="7:9" x14ac:dyDescent="0.25">
      <c r="G1992" s="1">
        <v>44556</v>
      </c>
      <c r="H1992" t="str">
        <f t="shared" si="35"/>
        <v/>
      </c>
      <c r="I1992" s="2" t="str">
        <f>IF(OR(AND(G1992&gt;=$D$19,G1992&lt;=$E$19),AND(G1992&gt;=$F$19,G1992&lt;=$G$19),AND(G1992&gt;=$H$19,G1992&lt;=$I$19),AND(G1992&gt;=$J$19,G1992&lt;=$K$19),AND(G1992&gt;=$L$19,G1992&lt;=$M$19),AND(G1992&gt;=$N$19,G1992&lt;=$O$19),AND(G1992&gt;=$P$19,G1992&lt;=$Q$19),AND(G1992&gt;=$R$19,G1992&lt;=$S$19),AND(G1992&gt;=$T$19,G1992&lt;=$U$19)),IF(COUNTIF(I1628:I1991,"Plein traitement")=90,"Demi-traitement","Plein traitement"),IF(OR(AND(G1992&gt;=$D$8,G1992&lt;=$E$8),AND(G1992&gt;=$F$8,G1992&lt;=$G$8),AND(G1992&gt;=$H$8,G1992&lt;=$I$8),AND(G1992&gt;=$J$8,G1992&lt;=$K$8),AND(G1992&gt;=$L$8,G1992&lt;=$M$8),AND(G1992&gt;=$N$8,G1992&lt;=$O$8),AND(G1992&gt;=$P$8,G1992&lt;=$Q$8),AND(G1992&gt;=$R$8,G1992&lt;=$S$8),AND(G1992&gt;=$T$8,G1992&lt;=$U$8)),IF(COUNTIF($H$537:H1992,"CMO")&gt;90,"Demi-traitement","Plein traitement"),""))</f>
        <v/>
      </c>
    </row>
    <row r="1993" spans="7:9" x14ac:dyDescent="0.25">
      <c r="G1993" s="1">
        <v>44557</v>
      </c>
      <c r="H1993" t="str">
        <f t="shared" si="35"/>
        <v/>
      </c>
      <c r="I1993" s="2" t="str">
        <f>IF(OR(AND(G1993&gt;=$D$19,G1993&lt;=$E$19),AND(G1993&gt;=$F$19,G1993&lt;=$G$19),AND(G1993&gt;=$H$19,G1993&lt;=$I$19),AND(G1993&gt;=$J$19,G1993&lt;=$K$19),AND(G1993&gt;=$L$19,G1993&lt;=$M$19),AND(G1993&gt;=$N$19,G1993&lt;=$O$19),AND(G1993&gt;=$P$19,G1993&lt;=$Q$19),AND(G1993&gt;=$R$19,G1993&lt;=$S$19),AND(G1993&gt;=$T$19,G1993&lt;=$U$19)),IF(COUNTIF(I1629:I1992,"Plein traitement")=90,"Demi-traitement","Plein traitement"),IF(OR(AND(G1993&gt;=$D$8,G1993&lt;=$E$8),AND(G1993&gt;=$F$8,G1993&lt;=$G$8),AND(G1993&gt;=$H$8,G1993&lt;=$I$8),AND(G1993&gt;=$J$8,G1993&lt;=$K$8),AND(G1993&gt;=$L$8,G1993&lt;=$M$8),AND(G1993&gt;=$N$8,G1993&lt;=$O$8),AND(G1993&gt;=$P$8,G1993&lt;=$Q$8),AND(G1993&gt;=$R$8,G1993&lt;=$S$8),AND(G1993&gt;=$T$8,G1993&lt;=$U$8)),IF(COUNTIF($H$537:H1993,"CMO")&gt;90,"Demi-traitement","Plein traitement"),""))</f>
        <v/>
      </c>
    </row>
    <row r="1994" spans="7:9" x14ac:dyDescent="0.25">
      <c r="G1994" s="1">
        <v>44558</v>
      </c>
      <c r="H1994" t="str">
        <f t="shared" si="35"/>
        <v/>
      </c>
      <c r="I1994" s="2" t="str">
        <f>IF(OR(AND(G1994&gt;=$D$19,G1994&lt;=$E$19),AND(G1994&gt;=$F$19,G1994&lt;=$G$19),AND(G1994&gt;=$H$19,G1994&lt;=$I$19),AND(G1994&gt;=$J$19,G1994&lt;=$K$19),AND(G1994&gt;=$L$19,G1994&lt;=$M$19),AND(G1994&gt;=$N$19,G1994&lt;=$O$19),AND(G1994&gt;=$P$19,G1994&lt;=$Q$19),AND(G1994&gt;=$R$19,G1994&lt;=$S$19),AND(G1994&gt;=$T$19,G1994&lt;=$U$19)),IF(COUNTIF(I1630:I1993,"Plein traitement")=90,"Demi-traitement","Plein traitement"),IF(OR(AND(G1994&gt;=$D$8,G1994&lt;=$E$8),AND(G1994&gt;=$F$8,G1994&lt;=$G$8),AND(G1994&gt;=$H$8,G1994&lt;=$I$8),AND(G1994&gt;=$J$8,G1994&lt;=$K$8),AND(G1994&gt;=$L$8,G1994&lt;=$M$8),AND(G1994&gt;=$N$8,G1994&lt;=$O$8),AND(G1994&gt;=$P$8,G1994&lt;=$Q$8),AND(G1994&gt;=$R$8,G1994&lt;=$S$8),AND(G1994&gt;=$T$8,G1994&lt;=$U$8)),IF(COUNTIF($H$537:H1994,"CMO")&gt;90,"Demi-traitement","Plein traitement"),""))</f>
        <v/>
      </c>
    </row>
    <row r="1995" spans="7:9" x14ac:dyDescent="0.25">
      <c r="G1995" s="1">
        <v>44559</v>
      </c>
      <c r="H1995" t="str">
        <f t="shared" si="35"/>
        <v/>
      </c>
      <c r="I1995" s="2" t="str">
        <f>IF(OR(AND(G1995&gt;=$D$19,G1995&lt;=$E$19),AND(G1995&gt;=$F$19,G1995&lt;=$G$19),AND(G1995&gt;=$H$19,G1995&lt;=$I$19),AND(G1995&gt;=$J$19,G1995&lt;=$K$19),AND(G1995&gt;=$L$19,G1995&lt;=$M$19),AND(G1995&gt;=$N$19,G1995&lt;=$O$19),AND(G1995&gt;=$P$19,G1995&lt;=$Q$19),AND(G1995&gt;=$R$19,G1995&lt;=$S$19),AND(G1995&gt;=$T$19,G1995&lt;=$U$19)),IF(COUNTIF(I1631:I1994,"Plein traitement")=90,"Demi-traitement","Plein traitement"),IF(OR(AND(G1995&gt;=$D$8,G1995&lt;=$E$8),AND(G1995&gt;=$F$8,G1995&lt;=$G$8),AND(G1995&gt;=$H$8,G1995&lt;=$I$8),AND(G1995&gt;=$J$8,G1995&lt;=$K$8),AND(G1995&gt;=$L$8,G1995&lt;=$M$8),AND(G1995&gt;=$N$8,G1995&lt;=$O$8),AND(G1995&gt;=$P$8,G1995&lt;=$Q$8),AND(G1995&gt;=$R$8,G1995&lt;=$S$8),AND(G1995&gt;=$T$8,G1995&lt;=$U$8)),IF(COUNTIF($H$537:H1995,"CMO")&gt;90,"Demi-traitement","Plein traitement"),""))</f>
        <v/>
      </c>
    </row>
    <row r="1996" spans="7:9" x14ac:dyDescent="0.25">
      <c r="G1996" s="1">
        <v>44560</v>
      </c>
      <c r="H1996" t="str">
        <f t="shared" si="35"/>
        <v/>
      </c>
      <c r="I1996" s="2" t="str">
        <f>IF(OR(AND(G1996&gt;=$D$19,G1996&lt;=$E$19),AND(G1996&gt;=$F$19,G1996&lt;=$G$19),AND(G1996&gt;=$H$19,G1996&lt;=$I$19),AND(G1996&gt;=$J$19,G1996&lt;=$K$19),AND(G1996&gt;=$L$19,G1996&lt;=$M$19),AND(G1996&gt;=$N$19,G1996&lt;=$O$19),AND(G1996&gt;=$P$19,G1996&lt;=$Q$19),AND(G1996&gt;=$R$19,G1996&lt;=$S$19),AND(G1996&gt;=$T$19,G1996&lt;=$U$19)),IF(COUNTIF(I1632:I1995,"Plein traitement")=90,"Demi-traitement","Plein traitement"),IF(OR(AND(G1996&gt;=$D$8,G1996&lt;=$E$8),AND(G1996&gt;=$F$8,G1996&lt;=$G$8),AND(G1996&gt;=$H$8,G1996&lt;=$I$8),AND(G1996&gt;=$J$8,G1996&lt;=$K$8),AND(G1996&gt;=$L$8,G1996&lt;=$M$8),AND(G1996&gt;=$N$8,G1996&lt;=$O$8),AND(G1996&gt;=$P$8,G1996&lt;=$Q$8),AND(G1996&gt;=$R$8,G1996&lt;=$S$8),AND(G1996&gt;=$T$8,G1996&lt;=$U$8)),IF(COUNTIF($H$537:H1996,"CMO")&gt;90,"Demi-traitement","Plein traitement"),""))</f>
        <v/>
      </c>
    </row>
    <row r="1997" spans="7:9" x14ac:dyDescent="0.25">
      <c r="G1997" s="1">
        <v>44561</v>
      </c>
      <c r="H1997" t="str">
        <f t="shared" si="35"/>
        <v/>
      </c>
      <c r="I1997" s="2" t="str">
        <f>IF(OR(AND(G1997&gt;=$D$19,G1997&lt;=$E$19),AND(G1997&gt;=$F$19,G1997&lt;=$G$19),AND(G1997&gt;=$H$19,G1997&lt;=$I$19),AND(G1997&gt;=$J$19,G1997&lt;=$K$19),AND(G1997&gt;=$L$19,G1997&lt;=$M$19),AND(G1997&gt;=$N$19,G1997&lt;=$O$19),AND(G1997&gt;=$P$19,G1997&lt;=$Q$19),AND(G1997&gt;=$R$19,G1997&lt;=$S$19),AND(G1997&gt;=$T$19,G1997&lt;=$U$19)),IF(COUNTIF(I1633:I1996,"Plein traitement")=90,"Demi-traitement","Plein traitement"),IF(OR(AND(G1997&gt;=$D$8,G1997&lt;=$E$8),AND(G1997&gt;=$F$8,G1997&lt;=$G$8),AND(G1997&gt;=$H$8,G1997&lt;=$I$8),AND(G1997&gt;=$J$8,G1997&lt;=$K$8),AND(G1997&gt;=$L$8,G1997&lt;=$M$8),AND(G1997&gt;=$N$8,G1997&lt;=$O$8),AND(G1997&gt;=$P$8,G1997&lt;=$Q$8),AND(G1997&gt;=$R$8,G1997&lt;=$S$8),AND(G1997&gt;=$T$8,G1997&lt;=$U$8)),IF(COUNTIF($H$537:H1997,"CMO")&gt;90,"Demi-traitement","Plein traitement"),""))</f>
        <v/>
      </c>
    </row>
    <row r="1998" spans="7:9" x14ac:dyDescent="0.25">
      <c r="G1998" s="1">
        <v>44562</v>
      </c>
      <c r="H1998" t="str">
        <f t="shared" si="35"/>
        <v/>
      </c>
      <c r="I1998" s="2" t="str">
        <f>IF(OR(AND(G1998&gt;=$D$19,G1998&lt;=$E$19),AND(G1998&gt;=$F$19,G1998&lt;=$G$19),AND(G1998&gt;=$H$19,G1998&lt;=$I$19),AND(G1998&gt;=$J$19,G1998&lt;=$K$19),AND(G1998&gt;=$L$19,G1998&lt;=$M$19),AND(G1998&gt;=$N$19,G1998&lt;=$O$19),AND(G1998&gt;=$P$19,G1998&lt;=$Q$19),AND(G1998&gt;=$R$19,G1998&lt;=$S$19),AND(G1998&gt;=$T$19,G1998&lt;=$U$19)),IF(COUNTIF(I1634:I1997,"Plein traitement")=90,"Demi-traitement","Plein traitement"),IF(OR(AND(G1998&gt;=$D$8,G1998&lt;=$E$8),AND(G1998&gt;=$F$8,G1998&lt;=$G$8),AND(G1998&gt;=$H$8,G1998&lt;=$I$8),AND(G1998&gt;=$J$8,G1998&lt;=$K$8),AND(G1998&gt;=$L$8,G1998&lt;=$M$8),AND(G1998&gt;=$N$8,G1998&lt;=$O$8),AND(G1998&gt;=$P$8,G1998&lt;=$Q$8),AND(G1998&gt;=$R$8,G1998&lt;=$S$8),AND(G1998&gt;=$T$8,G1998&lt;=$U$8)),IF(COUNTIF($H$537:H1998,"CMO")&gt;90,"Demi-traitement","Plein traitement"),""))</f>
        <v/>
      </c>
    </row>
    <row r="1999" spans="7:9" x14ac:dyDescent="0.25">
      <c r="G1999" s="1">
        <v>44563</v>
      </c>
      <c r="H1999" t="str">
        <f t="shared" si="35"/>
        <v/>
      </c>
      <c r="I1999" s="2" t="str">
        <f>IF(OR(AND(G1999&gt;=$D$19,G1999&lt;=$E$19),AND(G1999&gt;=$F$19,G1999&lt;=$G$19),AND(G1999&gt;=$H$19,G1999&lt;=$I$19),AND(G1999&gt;=$J$19,G1999&lt;=$K$19),AND(G1999&gt;=$L$19,G1999&lt;=$M$19),AND(G1999&gt;=$N$19,G1999&lt;=$O$19),AND(G1999&gt;=$P$19,G1999&lt;=$Q$19),AND(G1999&gt;=$R$19,G1999&lt;=$S$19),AND(G1999&gt;=$T$19,G1999&lt;=$U$19)),IF(COUNTIF(I1635:I1998,"Plein traitement")=90,"Demi-traitement","Plein traitement"),IF(OR(AND(G1999&gt;=$D$8,G1999&lt;=$E$8),AND(G1999&gt;=$F$8,G1999&lt;=$G$8),AND(G1999&gt;=$H$8,G1999&lt;=$I$8),AND(G1999&gt;=$J$8,G1999&lt;=$K$8),AND(G1999&gt;=$L$8,G1999&lt;=$M$8),AND(G1999&gt;=$N$8,G1999&lt;=$O$8),AND(G1999&gt;=$P$8,G1999&lt;=$Q$8),AND(G1999&gt;=$R$8,G1999&lt;=$S$8),AND(G1999&gt;=$T$8,G1999&lt;=$U$8)),IF(COUNTIF($H$537:H1999,"CMO")&gt;90,"Demi-traitement","Plein traitement"),""))</f>
        <v/>
      </c>
    </row>
    <row r="2000" spans="7:9" x14ac:dyDescent="0.25">
      <c r="G2000" s="1">
        <v>44564</v>
      </c>
      <c r="H2000" t="str">
        <f t="shared" si="35"/>
        <v/>
      </c>
      <c r="I2000" s="2" t="str">
        <f>IF(OR(AND(G2000&gt;=$D$19,G2000&lt;=$E$19),AND(G2000&gt;=$F$19,G2000&lt;=$G$19),AND(G2000&gt;=$H$19,G2000&lt;=$I$19),AND(G2000&gt;=$J$19,G2000&lt;=$K$19),AND(G2000&gt;=$L$19,G2000&lt;=$M$19),AND(G2000&gt;=$N$19,G2000&lt;=$O$19),AND(G2000&gt;=$P$19,G2000&lt;=$Q$19),AND(G2000&gt;=$R$19,G2000&lt;=$S$19),AND(G2000&gt;=$T$19,G2000&lt;=$U$19)),IF(COUNTIF(I1636:I1999,"Plein traitement")=90,"Demi-traitement","Plein traitement"),IF(OR(AND(G2000&gt;=$D$8,G2000&lt;=$E$8),AND(G2000&gt;=$F$8,G2000&lt;=$G$8),AND(G2000&gt;=$H$8,G2000&lt;=$I$8),AND(G2000&gt;=$J$8,G2000&lt;=$K$8),AND(G2000&gt;=$L$8,G2000&lt;=$M$8),AND(G2000&gt;=$N$8,G2000&lt;=$O$8),AND(G2000&gt;=$P$8,G2000&lt;=$Q$8),AND(G2000&gt;=$R$8,G2000&lt;=$S$8),AND(G2000&gt;=$T$8,G2000&lt;=$U$8)),IF(COUNTIF($H$537:H2000,"CMO")&gt;90,"Demi-traitement","Plein traitement"),""))</f>
        <v/>
      </c>
    </row>
    <row r="2001" spans="7:9" x14ac:dyDescent="0.25">
      <c r="G2001" s="1">
        <v>44565</v>
      </c>
      <c r="H2001" t="str">
        <f t="shared" si="35"/>
        <v/>
      </c>
      <c r="I2001" s="2" t="str">
        <f>IF(OR(AND(G2001&gt;=$D$19,G2001&lt;=$E$19),AND(G2001&gt;=$F$19,G2001&lt;=$G$19),AND(G2001&gt;=$H$19,G2001&lt;=$I$19),AND(G2001&gt;=$J$19,G2001&lt;=$K$19),AND(G2001&gt;=$L$19,G2001&lt;=$M$19),AND(G2001&gt;=$N$19,G2001&lt;=$O$19),AND(G2001&gt;=$P$19,G2001&lt;=$Q$19),AND(G2001&gt;=$R$19,G2001&lt;=$S$19),AND(G2001&gt;=$T$19,G2001&lt;=$U$19)),IF(COUNTIF(I1637:I2000,"Plein traitement")=90,"Demi-traitement","Plein traitement"),IF(OR(AND(G2001&gt;=$D$8,G2001&lt;=$E$8),AND(G2001&gt;=$F$8,G2001&lt;=$G$8),AND(G2001&gt;=$H$8,G2001&lt;=$I$8),AND(G2001&gt;=$J$8,G2001&lt;=$K$8),AND(G2001&gt;=$L$8,G2001&lt;=$M$8),AND(G2001&gt;=$N$8,G2001&lt;=$O$8),AND(G2001&gt;=$P$8,G2001&lt;=$Q$8),AND(G2001&gt;=$R$8,G2001&lt;=$S$8),AND(G2001&gt;=$T$8,G2001&lt;=$U$8)),IF(COUNTIF($H$537:H2001,"CMO")&gt;90,"Demi-traitement","Plein traitement"),""))</f>
        <v/>
      </c>
    </row>
    <row r="2002" spans="7:9" x14ac:dyDescent="0.25">
      <c r="G2002" s="1">
        <v>44566</v>
      </c>
      <c r="H2002" t="str">
        <f t="shared" si="35"/>
        <v/>
      </c>
      <c r="I2002" s="2" t="str">
        <f>IF(OR(AND(G2002&gt;=$D$19,G2002&lt;=$E$19),AND(G2002&gt;=$F$19,G2002&lt;=$G$19),AND(G2002&gt;=$H$19,G2002&lt;=$I$19),AND(G2002&gt;=$J$19,G2002&lt;=$K$19),AND(G2002&gt;=$L$19,G2002&lt;=$M$19),AND(G2002&gt;=$N$19,G2002&lt;=$O$19),AND(G2002&gt;=$P$19,G2002&lt;=$Q$19),AND(G2002&gt;=$R$19,G2002&lt;=$S$19),AND(G2002&gt;=$T$19,G2002&lt;=$U$19)),IF(COUNTIF(I1638:I2001,"Plein traitement")=90,"Demi-traitement","Plein traitement"),IF(OR(AND(G2002&gt;=$D$8,G2002&lt;=$E$8),AND(G2002&gt;=$F$8,G2002&lt;=$G$8),AND(G2002&gt;=$H$8,G2002&lt;=$I$8),AND(G2002&gt;=$J$8,G2002&lt;=$K$8),AND(G2002&gt;=$L$8,G2002&lt;=$M$8),AND(G2002&gt;=$N$8,G2002&lt;=$O$8),AND(G2002&gt;=$P$8,G2002&lt;=$Q$8),AND(G2002&gt;=$R$8,G2002&lt;=$S$8),AND(G2002&gt;=$T$8,G2002&lt;=$U$8)),IF(COUNTIF($H$537:H2002,"CMO")&gt;90,"Demi-traitement","Plein traitement"),""))</f>
        <v/>
      </c>
    </row>
    <row r="2003" spans="7:9" x14ac:dyDescent="0.25">
      <c r="G2003" s="1">
        <v>44567</v>
      </c>
      <c r="H2003" t="str">
        <f t="shared" si="35"/>
        <v/>
      </c>
      <c r="I2003" s="2" t="str">
        <f>IF(OR(AND(G2003&gt;=$D$19,G2003&lt;=$E$19),AND(G2003&gt;=$F$19,G2003&lt;=$G$19),AND(G2003&gt;=$H$19,G2003&lt;=$I$19),AND(G2003&gt;=$J$19,G2003&lt;=$K$19),AND(G2003&gt;=$L$19,G2003&lt;=$M$19),AND(G2003&gt;=$N$19,G2003&lt;=$O$19),AND(G2003&gt;=$P$19,G2003&lt;=$Q$19),AND(G2003&gt;=$R$19,G2003&lt;=$S$19),AND(G2003&gt;=$T$19,G2003&lt;=$U$19)),IF(COUNTIF(I1639:I2002,"Plein traitement")=90,"Demi-traitement","Plein traitement"),IF(OR(AND(G2003&gt;=$D$8,G2003&lt;=$E$8),AND(G2003&gt;=$F$8,G2003&lt;=$G$8),AND(G2003&gt;=$H$8,G2003&lt;=$I$8),AND(G2003&gt;=$J$8,G2003&lt;=$K$8),AND(G2003&gt;=$L$8,G2003&lt;=$M$8),AND(G2003&gt;=$N$8,G2003&lt;=$O$8),AND(G2003&gt;=$P$8,G2003&lt;=$Q$8),AND(G2003&gt;=$R$8,G2003&lt;=$S$8),AND(G2003&gt;=$T$8,G2003&lt;=$U$8)),IF(COUNTIF($H$537:H2003,"CMO")&gt;90,"Demi-traitement","Plein traitement"),""))</f>
        <v/>
      </c>
    </row>
    <row r="2004" spans="7:9" x14ac:dyDescent="0.25">
      <c r="G2004" s="1">
        <v>44568</v>
      </c>
      <c r="H2004" t="str">
        <f t="shared" si="35"/>
        <v/>
      </c>
      <c r="I2004" s="2" t="str">
        <f>IF(OR(AND(G2004&gt;=$D$19,G2004&lt;=$E$19),AND(G2004&gt;=$F$19,G2004&lt;=$G$19),AND(G2004&gt;=$H$19,G2004&lt;=$I$19),AND(G2004&gt;=$J$19,G2004&lt;=$K$19),AND(G2004&gt;=$L$19,G2004&lt;=$M$19),AND(G2004&gt;=$N$19,G2004&lt;=$O$19),AND(G2004&gt;=$P$19,G2004&lt;=$Q$19),AND(G2004&gt;=$R$19,G2004&lt;=$S$19),AND(G2004&gt;=$T$19,G2004&lt;=$U$19)),IF(COUNTIF(I1640:I2003,"Plein traitement")=90,"Demi-traitement","Plein traitement"),IF(OR(AND(G2004&gt;=$D$8,G2004&lt;=$E$8),AND(G2004&gt;=$F$8,G2004&lt;=$G$8),AND(G2004&gt;=$H$8,G2004&lt;=$I$8),AND(G2004&gt;=$J$8,G2004&lt;=$K$8),AND(G2004&gt;=$L$8,G2004&lt;=$M$8),AND(G2004&gt;=$N$8,G2004&lt;=$O$8),AND(G2004&gt;=$P$8,G2004&lt;=$Q$8),AND(G2004&gt;=$R$8,G2004&lt;=$S$8),AND(G2004&gt;=$T$8,G2004&lt;=$U$8)),IF(COUNTIF($H$537:H2004,"CMO")&gt;90,"Demi-traitement","Plein traitement"),""))</f>
        <v/>
      </c>
    </row>
    <row r="2005" spans="7:9" x14ac:dyDescent="0.25">
      <c r="G2005" s="1">
        <v>44569</v>
      </c>
      <c r="H2005" t="str">
        <f t="shared" si="35"/>
        <v/>
      </c>
      <c r="I2005" s="2" t="str">
        <f>IF(OR(AND(G2005&gt;=$D$19,G2005&lt;=$E$19),AND(G2005&gt;=$F$19,G2005&lt;=$G$19),AND(G2005&gt;=$H$19,G2005&lt;=$I$19),AND(G2005&gt;=$J$19,G2005&lt;=$K$19),AND(G2005&gt;=$L$19,G2005&lt;=$M$19),AND(G2005&gt;=$N$19,G2005&lt;=$O$19),AND(G2005&gt;=$P$19,G2005&lt;=$Q$19),AND(G2005&gt;=$R$19,G2005&lt;=$S$19),AND(G2005&gt;=$T$19,G2005&lt;=$U$19)),IF(COUNTIF(I1641:I2004,"Plein traitement")=90,"Demi-traitement","Plein traitement"),IF(OR(AND(G2005&gt;=$D$8,G2005&lt;=$E$8),AND(G2005&gt;=$F$8,G2005&lt;=$G$8),AND(G2005&gt;=$H$8,G2005&lt;=$I$8),AND(G2005&gt;=$J$8,G2005&lt;=$K$8),AND(G2005&gt;=$L$8,G2005&lt;=$M$8),AND(G2005&gt;=$N$8,G2005&lt;=$O$8),AND(G2005&gt;=$P$8,G2005&lt;=$Q$8),AND(G2005&gt;=$R$8,G2005&lt;=$S$8),AND(G2005&gt;=$T$8,G2005&lt;=$U$8)),IF(COUNTIF($H$537:H2005,"CMO")&gt;90,"Demi-traitement","Plein traitement"),""))</f>
        <v/>
      </c>
    </row>
    <row r="2006" spans="7:9" x14ac:dyDescent="0.25">
      <c r="G2006" s="1">
        <v>44570</v>
      </c>
      <c r="H2006" t="str">
        <f t="shared" si="35"/>
        <v/>
      </c>
      <c r="I2006" s="2" t="str">
        <f>IF(OR(AND(G2006&gt;=$D$19,G2006&lt;=$E$19),AND(G2006&gt;=$F$19,G2006&lt;=$G$19),AND(G2006&gt;=$H$19,G2006&lt;=$I$19),AND(G2006&gt;=$J$19,G2006&lt;=$K$19),AND(G2006&gt;=$L$19,G2006&lt;=$M$19),AND(G2006&gt;=$N$19,G2006&lt;=$O$19),AND(G2006&gt;=$P$19,G2006&lt;=$Q$19),AND(G2006&gt;=$R$19,G2006&lt;=$S$19),AND(G2006&gt;=$T$19,G2006&lt;=$U$19)),IF(COUNTIF(I1642:I2005,"Plein traitement")=90,"Demi-traitement","Plein traitement"),IF(OR(AND(G2006&gt;=$D$8,G2006&lt;=$E$8),AND(G2006&gt;=$F$8,G2006&lt;=$G$8),AND(G2006&gt;=$H$8,G2006&lt;=$I$8),AND(G2006&gt;=$J$8,G2006&lt;=$K$8),AND(G2006&gt;=$L$8,G2006&lt;=$M$8),AND(G2006&gt;=$N$8,G2006&lt;=$O$8),AND(G2006&gt;=$P$8,G2006&lt;=$Q$8),AND(G2006&gt;=$R$8,G2006&lt;=$S$8),AND(G2006&gt;=$T$8,G2006&lt;=$U$8)),IF(COUNTIF($H$537:H2006,"CMO")&gt;90,"Demi-traitement","Plein traitement"),""))</f>
        <v/>
      </c>
    </row>
    <row r="2007" spans="7:9" x14ac:dyDescent="0.25">
      <c r="G2007" s="1">
        <v>44571</v>
      </c>
      <c r="H2007" t="str">
        <f t="shared" si="35"/>
        <v/>
      </c>
      <c r="I2007" s="2" t="str">
        <f>IF(OR(AND(G2007&gt;=$D$19,G2007&lt;=$E$19),AND(G2007&gt;=$F$19,G2007&lt;=$G$19),AND(G2007&gt;=$H$19,G2007&lt;=$I$19),AND(G2007&gt;=$J$19,G2007&lt;=$K$19),AND(G2007&gt;=$L$19,G2007&lt;=$M$19),AND(G2007&gt;=$N$19,G2007&lt;=$O$19),AND(G2007&gt;=$P$19,G2007&lt;=$Q$19),AND(G2007&gt;=$R$19,G2007&lt;=$S$19),AND(G2007&gt;=$T$19,G2007&lt;=$U$19)),IF(COUNTIF(I1643:I2006,"Plein traitement")=90,"Demi-traitement","Plein traitement"),IF(OR(AND(G2007&gt;=$D$8,G2007&lt;=$E$8),AND(G2007&gt;=$F$8,G2007&lt;=$G$8),AND(G2007&gt;=$H$8,G2007&lt;=$I$8),AND(G2007&gt;=$J$8,G2007&lt;=$K$8),AND(G2007&gt;=$L$8,G2007&lt;=$M$8),AND(G2007&gt;=$N$8,G2007&lt;=$O$8),AND(G2007&gt;=$P$8,G2007&lt;=$Q$8),AND(G2007&gt;=$R$8,G2007&lt;=$S$8),AND(G2007&gt;=$T$8,G2007&lt;=$U$8)),IF(COUNTIF($H$537:H2007,"CMO")&gt;90,"Demi-traitement","Plein traitement"),""))</f>
        <v/>
      </c>
    </row>
    <row r="2008" spans="7:9" x14ac:dyDescent="0.25">
      <c r="G2008" s="1">
        <v>44572</v>
      </c>
      <c r="H2008" t="str">
        <f t="shared" si="35"/>
        <v/>
      </c>
      <c r="I2008" s="2" t="str">
        <f>IF(OR(AND(G2008&gt;=$D$19,G2008&lt;=$E$19),AND(G2008&gt;=$F$19,G2008&lt;=$G$19),AND(G2008&gt;=$H$19,G2008&lt;=$I$19),AND(G2008&gt;=$J$19,G2008&lt;=$K$19),AND(G2008&gt;=$L$19,G2008&lt;=$M$19),AND(G2008&gt;=$N$19,G2008&lt;=$O$19),AND(G2008&gt;=$P$19,G2008&lt;=$Q$19),AND(G2008&gt;=$R$19,G2008&lt;=$S$19),AND(G2008&gt;=$T$19,G2008&lt;=$U$19)),IF(COUNTIF(I1644:I2007,"Plein traitement")=90,"Demi-traitement","Plein traitement"),IF(OR(AND(G2008&gt;=$D$8,G2008&lt;=$E$8),AND(G2008&gt;=$F$8,G2008&lt;=$G$8),AND(G2008&gt;=$H$8,G2008&lt;=$I$8),AND(G2008&gt;=$J$8,G2008&lt;=$K$8),AND(G2008&gt;=$L$8,G2008&lt;=$M$8),AND(G2008&gt;=$N$8,G2008&lt;=$O$8),AND(G2008&gt;=$P$8,G2008&lt;=$Q$8),AND(G2008&gt;=$R$8,G2008&lt;=$S$8),AND(G2008&gt;=$T$8,G2008&lt;=$U$8)),IF(COUNTIF($H$537:H2008,"CMO")&gt;90,"Demi-traitement","Plein traitement"),""))</f>
        <v/>
      </c>
    </row>
    <row r="2009" spans="7:9" x14ac:dyDescent="0.25">
      <c r="G2009" s="1">
        <v>44573</v>
      </c>
      <c r="H2009" t="str">
        <f t="shared" si="35"/>
        <v/>
      </c>
      <c r="I2009" s="2" t="str">
        <f>IF(OR(AND(G2009&gt;=$D$19,G2009&lt;=$E$19),AND(G2009&gt;=$F$19,G2009&lt;=$G$19),AND(G2009&gt;=$H$19,G2009&lt;=$I$19),AND(G2009&gt;=$J$19,G2009&lt;=$K$19),AND(G2009&gt;=$L$19,G2009&lt;=$M$19),AND(G2009&gt;=$N$19,G2009&lt;=$O$19),AND(G2009&gt;=$P$19,G2009&lt;=$Q$19),AND(G2009&gt;=$R$19,G2009&lt;=$S$19),AND(G2009&gt;=$T$19,G2009&lt;=$U$19)),IF(COUNTIF(I1645:I2008,"Plein traitement")=90,"Demi-traitement","Plein traitement"),IF(OR(AND(G2009&gt;=$D$8,G2009&lt;=$E$8),AND(G2009&gt;=$F$8,G2009&lt;=$G$8),AND(G2009&gt;=$H$8,G2009&lt;=$I$8),AND(G2009&gt;=$J$8,G2009&lt;=$K$8),AND(G2009&gt;=$L$8,G2009&lt;=$M$8),AND(G2009&gt;=$N$8,G2009&lt;=$O$8),AND(G2009&gt;=$P$8,G2009&lt;=$Q$8),AND(G2009&gt;=$R$8,G2009&lt;=$S$8),AND(G2009&gt;=$T$8,G2009&lt;=$U$8)),IF(COUNTIF($H$537:H2009,"CMO")&gt;90,"Demi-traitement","Plein traitement"),""))</f>
        <v/>
      </c>
    </row>
    <row r="2010" spans="7:9" x14ac:dyDescent="0.25">
      <c r="G2010" s="1">
        <v>44574</v>
      </c>
      <c r="H2010" t="str">
        <f t="shared" si="35"/>
        <v/>
      </c>
      <c r="I2010" s="2" t="str">
        <f>IF(OR(AND(G2010&gt;=$D$19,G2010&lt;=$E$19),AND(G2010&gt;=$F$19,G2010&lt;=$G$19),AND(G2010&gt;=$H$19,G2010&lt;=$I$19),AND(G2010&gt;=$J$19,G2010&lt;=$K$19),AND(G2010&gt;=$L$19,G2010&lt;=$M$19),AND(G2010&gt;=$N$19,G2010&lt;=$O$19),AND(G2010&gt;=$P$19,G2010&lt;=$Q$19),AND(G2010&gt;=$R$19,G2010&lt;=$S$19),AND(G2010&gt;=$T$19,G2010&lt;=$U$19)),IF(COUNTIF(I1646:I2009,"Plein traitement")=90,"Demi-traitement","Plein traitement"),IF(OR(AND(G2010&gt;=$D$8,G2010&lt;=$E$8),AND(G2010&gt;=$F$8,G2010&lt;=$G$8),AND(G2010&gt;=$H$8,G2010&lt;=$I$8),AND(G2010&gt;=$J$8,G2010&lt;=$K$8),AND(G2010&gt;=$L$8,G2010&lt;=$M$8),AND(G2010&gt;=$N$8,G2010&lt;=$O$8),AND(G2010&gt;=$P$8,G2010&lt;=$Q$8),AND(G2010&gt;=$R$8,G2010&lt;=$S$8),AND(G2010&gt;=$T$8,G2010&lt;=$U$8)),IF(COUNTIF($H$537:H2010,"CMO")&gt;90,"Demi-traitement","Plein traitement"),""))</f>
        <v/>
      </c>
    </row>
    <row r="2011" spans="7:9" x14ac:dyDescent="0.25">
      <c r="G2011" s="1">
        <v>44575</v>
      </c>
      <c r="H2011" t="str">
        <f t="shared" si="35"/>
        <v/>
      </c>
      <c r="I2011" s="2" t="str">
        <f>IF(OR(AND(G2011&gt;=$D$19,G2011&lt;=$E$19),AND(G2011&gt;=$F$19,G2011&lt;=$G$19),AND(G2011&gt;=$H$19,G2011&lt;=$I$19),AND(G2011&gt;=$J$19,G2011&lt;=$K$19),AND(G2011&gt;=$L$19,G2011&lt;=$M$19),AND(G2011&gt;=$N$19,G2011&lt;=$O$19),AND(G2011&gt;=$P$19,G2011&lt;=$Q$19),AND(G2011&gt;=$R$19,G2011&lt;=$S$19),AND(G2011&gt;=$T$19,G2011&lt;=$U$19)),IF(COUNTIF(I1647:I2010,"Plein traitement")=90,"Demi-traitement","Plein traitement"),IF(OR(AND(G2011&gt;=$D$8,G2011&lt;=$E$8),AND(G2011&gt;=$F$8,G2011&lt;=$G$8),AND(G2011&gt;=$H$8,G2011&lt;=$I$8),AND(G2011&gt;=$J$8,G2011&lt;=$K$8),AND(G2011&gt;=$L$8,G2011&lt;=$M$8),AND(G2011&gt;=$N$8,G2011&lt;=$O$8),AND(G2011&gt;=$P$8,G2011&lt;=$Q$8),AND(G2011&gt;=$R$8,G2011&lt;=$S$8),AND(G2011&gt;=$T$8,G2011&lt;=$U$8)),IF(COUNTIF($H$537:H2011,"CMO")&gt;90,"Demi-traitement","Plein traitement"),""))</f>
        <v/>
      </c>
    </row>
    <row r="2012" spans="7:9" x14ac:dyDescent="0.25">
      <c r="G2012" s="1">
        <v>44576</v>
      </c>
      <c r="H2012" t="str">
        <f t="shared" si="35"/>
        <v/>
      </c>
      <c r="I2012" s="2" t="str">
        <f>IF(OR(AND(G2012&gt;=$D$19,G2012&lt;=$E$19),AND(G2012&gt;=$F$19,G2012&lt;=$G$19),AND(G2012&gt;=$H$19,G2012&lt;=$I$19),AND(G2012&gt;=$J$19,G2012&lt;=$K$19),AND(G2012&gt;=$L$19,G2012&lt;=$M$19),AND(G2012&gt;=$N$19,G2012&lt;=$O$19),AND(G2012&gt;=$P$19,G2012&lt;=$Q$19),AND(G2012&gt;=$R$19,G2012&lt;=$S$19),AND(G2012&gt;=$T$19,G2012&lt;=$U$19)),IF(COUNTIF(I1648:I2011,"Plein traitement")=90,"Demi-traitement","Plein traitement"),IF(OR(AND(G2012&gt;=$D$8,G2012&lt;=$E$8),AND(G2012&gt;=$F$8,G2012&lt;=$G$8),AND(G2012&gt;=$H$8,G2012&lt;=$I$8),AND(G2012&gt;=$J$8,G2012&lt;=$K$8),AND(G2012&gt;=$L$8,G2012&lt;=$M$8),AND(G2012&gt;=$N$8,G2012&lt;=$O$8),AND(G2012&gt;=$P$8,G2012&lt;=$Q$8),AND(G2012&gt;=$R$8,G2012&lt;=$S$8),AND(G2012&gt;=$T$8,G2012&lt;=$U$8)),IF(COUNTIF($H$537:H2012,"CMO")&gt;90,"Demi-traitement","Plein traitement"),""))</f>
        <v/>
      </c>
    </row>
    <row r="2013" spans="7:9" x14ac:dyDescent="0.25">
      <c r="G2013" s="1">
        <v>44577</v>
      </c>
      <c r="H2013" t="str">
        <f t="shared" si="35"/>
        <v/>
      </c>
      <c r="I2013" s="2" t="str">
        <f>IF(OR(AND(G2013&gt;=$D$19,G2013&lt;=$E$19),AND(G2013&gt;=$F$19,G2013&lt;=$G$19),AND(G2013&gt;=$H$19,G2013&lt;=$I$19),AND(G2013&gt;=$J$19,G2013&lt;=$K$19),AND(G2013&gt;=$L$19,G2013&lt;=$M$19),AND(G2013&gt;=$N$19,G2013&lt;=$O$19),AND(G2013&gt;=$P$19,G2013&lt;=$Q$19),AND(G2013&gt;=$R$19,G2013&lt;=$S$19),AND(G2013&gt;=$T$19,G2013&lt;=$U$19)),IF(COUNTIF(I1649:I2012,"Plein traitement")=90,"Demi-traitement","Plein traitement"),IF(OR(AND(G2013&gt;=$D$8,G2013&lt;=$E$8),AND(G2013&gt;=$F$8,G2013&lt;=$G$8),AND(G2013&gt;=$H$8,G2013&lt;=$I$8),AND(G2013&gt;=$J$8,G2013&lt;=$K$8),AND(G2013&gt;=$L$8,G2013&lt;=$M$8),AND(G2013&gt;=$N$8,G2013&lt;=$O$8),AND(G2013&gt;=$P$8,G2013&lt;=$Q$8),AND(G2013&gt;=$R$8,G2013&lt;=$S$8),AND(G2013&gt;=$T$8,G2013&lt;=$U$8)),IF(COUNTIF($H$537:H2013,"CMO")&gt;90,"Demi-traitement","Plein traitement"),""))</f>
        <v/>
      </c>
    </row>
    <row r="2014" spans="7:9" x14ac:dyDescent="0.25">
      <c r="G2014" s="1">
        <v>44578</v>
      </c>
      <c r="H2014" t="str">
        <f t="shared" si="35"/>
        <v/>
      </c>
      <c r="I2014" s="2" t="str">
        <f>IF(OR(AND(G2014&gt;=$D$19,G2014&lt;=$E$19),AND(G2014&gt;=$F$19,G2014&lt;=$G$19),AND(G2014&gt;=$H$19,G2014&lt;=$I$19),AND(G2014&gt;=$J$19,G2014&lt;=$K$19),AND(G2014&gt;=$L$19,G2014&lt;=$M$19),AND(G2014&gt;=$N$19,G2014&lt;=$O$19),AND(G2014&gt;=$P$19,G2014&lt;=$Q$19),AND(G2014&gt;=$R$19,G2014&lt;=$S$19),AND(G2014&gt;=$T$19,G2014&lt;=$U$19)),IF(COUNTIF(I1650:I2013,"Plein traitement")=90,"Demi-traitement","Plein traitement"),IF(OR(AND(G2014&gt;=$D$8,G2014&lt;=$E$8),AND(G2014&gt;=$F$8,G2014&lt;=$G$8),AND(G2014&gt;=$H$8,G2014&lt;=$I$8),AND(G2014&gt;=$J$8,G2014&lt;=$K$8),AND(G2014&gt;=$L$8,G2014&lt;=$M$8),AND(G2014&gt;=$N$8,G2014&lt;=$O$8),AND(G2014&gt;=$P$8,G2014&lt;=$Q$8),AND(G2014&gt;=$R$8,G2014&lt;=$S$8),AND(G2014&gt;=$T$8,G2014&lt;=$U$8)),IF(COUNTIF($H$537:H2014,"CMO")&gt;90,"Demi-traitement","Plein traitement"),""))</f>
        <v/>
      </c>
    </row>
    <row r="2015" spans="7:9" x14ac:dyDescent="0.25">
      <c r="G2015" s="1">
        <v>44579</v>
      </c>
      <c r="H2015" t="str">
        <f t="shared" si="35"/>
        <v/>
      </c>
      <c r="I2015" s="2" t="str">
        <f>IF(OR(AND(G2015&gt;=$D$19,G2015&lt;=$E$19),AND(G2015&gt;=$F$19,G2015&lt;=$G$19),AND(G2015&gt;=$H$19,G2015&lt;=$I$19),AND(G2015&gt;=$J$19,G2015&lt;=$K$19),AND(G2015&gt;=$L$19,G2015&lt;=$M$19),AND(G2015&gt;=$N$19,G2015&lt;=$O$19),AND(G2015&gt;=$P$19,G2015&lt;=$Q$19),AND(G2015&gt;=$R$19,G2015&lt;=$S$19),AND(G2015&gt;=$T$19,G2015&lt;=$U$19)),IF(COUNTIF(I1651:I2014,"Plein traitement")=90,"Demi-traitement","Plein traitement"),IF(OR(AND(G2015&gt;=$D$8,G2015&lt;=$E$8),AND(G2015&gt;=$F$8,G2015&lt;=$G$8),AND(G2015&gt;=$H$8,G2015&lt;=$I$8),AND(G2015&gt;=$J$8,G2015&lt;=$K$8),AND(G2015&gt;=$L$8,G2015&lt;=$M$8),AND(G2015&gt;=$N$8,G2015&lt;=$O$8),AND(G2015&gt;=$P$8,G2015&lt;=$Q$8),AND(G2015&gt;=$R$8,G2015&lt;=$S$8),AND(G2015&gt;=$T$8,G2015&lt;=$U$8)),IF(COUNTIF($H$537:H2015,"CMO")&gt;90,"Demi-traitement","Plein traitement"),""))</f>
        <v/>
      </c>
    </row>
    <row r="2016" spans="7:9" x14ac:dyDescent="0.25">
      <c r="G2016" s="1">
        <v>44580</v>
      </c>
      <c r="H2016" t="str">
        <f t="shared" si="35"/>
        <v/>
      </c>
      <c r="I2016" s="2" t="str">
        <f>IF(OR(AND(G2016&gt;=$D$19,G2016&lt;=$E$19),AND(G2016&gt;=$F$19,G2016&lt;=$G$19),AND(G2016&gt;=$H$19,G2016&lt;=$I$19),AND(G2016&gt;=$J$19,G2016&lt;=$K$19),AND(G2016&gt;=$L$19,G2016&lt;=$M$19),AND(G2016&gt;=$N$19,G2016&lt;=$O$19),AND(G2016&gt;=$P$19,G2016&lt;=$Q$19),AND(G2016&gt;=$R$19,G2016&lt;=$S$19),AND(G2016&gt;=$T$19,G2016&lt;=$U$19)),IF(COUNTIF(I1652:I2015,"Plein traitement")=90,"Demi-traitement","Plein traitement"),IF(OR(AND(G2016&gt;=$D$8,G2016&lt;=$E$8),AND(G2016&gt;=$F$8,G2016&lt;=$G$8),AND(G2016&gt;=$H$8,G2016&lt;=$I$8),AND(G2016&gt;=$J$8,G2016&lt;=$K$8),AND(G2016&gt;=$L$8,G2016&lt;=$M$8),AND(G2016&gt;=$N$8,G2016&lt;=$O$8),AND(G2016&gt;=$P$8,G2016&lt;=$Q$8),AND(G2016&gt;=$R$8,G2016&lt;=$S$8),AND(G2016&gt;=$T$8,G2016&lt;=$U$8)),IF(COUNTIF($H$537:H2016,"CMO")&gt;90,"Demi-traitement","Plein traitement"),""))</f>
        <v/>
      </c>
    </row>
    <row r="2017" spans="7:9" x14ac:dyDescent="0.25">
      <c r="G2017" s="1">
        <v>44581</v>
      </c>
      <c r="H2017" t="str">
        <f t="shared" si="35"/>
        <v/>
      </c>
      <c r="I2017" s="2" t="str">
        <f>IF(OR(AND(G2017&gt;=$D$19,G2017&lt;=$E$19),AND(G2017&gt;=$F$19,G2017&lt;=$G$19),AND(G2017&gt;=$H$19,G2017&lt;=$I$19),AND(G2017&gt;=$J$19,G2017&lt;=$K$19),AND(G2017&gt;=$L$19,G2017&lt;=$M$19),AND(G2017&gt;=$N$19,G2017&lt;=$O$19),AND(G2017&gt;=$P$19,G2017&lt;=$Q$19),AND(G2017&gt;=$R$19,G2017&lt;=$S$19),AND(G2017&gt;=$T$19,G2017&lt;=$U$19)),IF(COUNTIF(I1653:I2016,"Plein traitement")=90,"Demi-traitement","Plein traitement"),IF(OR(AND(G2017&gt;=$D$8,G2017&lt;=$E$8),AND(G2017&gt;=$F$8,G2017&lt;=$G$8),AND(G2017&gt;=$H$8,G2017&lt;=$I$8),AND(G2017&gt;=$J$8,G2017&lt;=$K$8),AND(G2017&gt;=$L$8,G2017&lt;=$M$8),AND(G2017&gt;=$N$8,G2017&lt;=$O$8),AND(G2017&gt;=$P$8,G2017&lt;=$Q$8),AND(G2017&gt;=$R$8,G2017&lt;=$S$8),AND(G2017&gt;=$T$8,G2017&lt;=$U$8)),IF(COUNTIF($H$537:H2017,"CMO")&gt;90,"Demi-traitement","Plein traitement"),""))</f>
        <v/>
      </c>
    </row>
    <row r="2018" spans="7:9" x14ac:dyDescent="0.25">
      <c r="G2018" s="1">
        <v>44582</v>
      </c>
      <c r="H2018" t="str">
        <f t="shared" si="35"/>
        <v/>
      </c>
      <c r="I2018" s="2" t="str">
        <f>IF(OR(AND(G2018&gt;=$D$19,G2018&lt;=$E$19),AND(G2018&gt;=$F$19,G2018&lt;=$G$19),AND(G2018&gt;=$H$19,G2018&lt;=$I$19),AND(G2018&gt;=$J$19,G2018&lt;=$K$19),AND(G2018&gt;=$L$19,G2018&lt;=$M$19),AND(G2018&gt;=$N$19,G2018&lt;=$O$19),AND(G2018&gt;=$P$19,G2018&lt;=$Q$19),AND(G2018&gt;=$R$19,G2018&lt;=$S$19),AND(G2018&gt;=$T$19,G2018&lt;=$U$19)),IF(COUNTIF(I1654:I2017,"Plein traitement")=90,"Demi-traitement","Plein traitement"),IF(OR(AND(G2018&gt;=$D$8,G2018&lt;=$E$8),AND(G2018&gt;=$F$8,G2018&lt;=$G$8),AND(G2018&gt;=$H$8,G2018&lt;=$I$8),AND(G2018&gt;=$J$8,G2018&lt;=$K$8),AND(G2018&gt;=$L$8,G2018&lt;=$M$8),AND(G2018&gt;=$N$8,G2018&lt;=$O$8),AND(G2018&gt;=$P$8,G2018&lt;=$Q$8),AND(G2018&gt;=$R$8,G2018&lt;=$S$8),AND(G2018&gt;=$T$8,G2018&lt;=$U$8)),IF(COUNTIF($H$537:H2018,"CMO")&gt;90,"Demi-traitement","Plein traitement"),""))</f>
        <v/>
      </c>
    </row>
    <row r="2019" spans="7:9" x14ac:dyDescent="0.25">
      <c r="G2019" s="1">
        <v>44583</v>
      </c>
      <c r="H2019" t="str">
        <f t="shared" si="35"/>
        <v/>
      </c>
      <c r="I2019" s="2" t="str">
        <f>IF(OR(AND(G2019&gt;=$D$19,G2019&lt;=$E$19),AND(G2019&gt;=$F$19,G2019&lt;=$G$19),AND(G2019&gt;=$H$19,G2019&lt;=$I$19),AND(G2019&gt;=$J$19,G2019&lt;=$K$19),AND(G2019&gt;=$L$19,G2019&lt;=$M$19),AND(G2019&gt;=$N$19,G2019&lt;=$O$19),AND(G2019&gt;=$P$19,G2019&lt;=$Q$19),AND(G2019&gt;=$R$19,G2019&lt;=$S$19),AND(G2019&gt;=$T$19,G2019&lt;=$U$19)),IF(COUNTIF(I1655:I2018,"Plein traitement")=90,"Demi-traitement","Plein traitement"),IF(OR(AND(G2019&gt;=$D$8,G2019&lt;=$E$8),AND(G2019&gt;=$F$8,G2019&lt;=$G$8),AND(G2019&gt;=$H$8,G2019&lt;=$I$8),AND(G2019&gt;=$J$8,G2019&lt;=$K$8),AND(G2019&gt;=$L$8,G2019&lt;=$M$8),AND(G2019&gt;=$N$8,G2019&lt;=$O$8),AND(G2019&gt;=$P$8,G2019&lt;=$Q$8),AND(G2019&gt;=$R$8,G2019&lt;=$S$8),AND(G2019&gt;=$T$8,G2019&lt;=$U$8)),IF(COUNTIF($H$537:H2019,"CMO")&gt;90,"Demi-traitement","Plein traitement"),""))</f>
        <v/>
      </c>
    </row>
    <row r="2020" spans="7:9" x14ac:dyDescent="0.25">
      <c r="G2020" s="1">
        <v>44584</v>
      </c>
      <c r="H2020" t="str">
        <f t="shared" si="35"/>
        <v/>
      </c>
      <c r="I2020" s="2" t="str">
        <f>IF(OR(AND(G2020&gt;=$D$19,G2020&lt;=$E$19),AND(G2020&gt;=$F$19,G2020&lt;=$G$19),AND(G2020&gt;=$H$19,G2020&lt;=$I$19),AND(G2020&gt;=$J$19,G2020&lt;=$K$19),AND(G2020&gt;=$L$19,G2020&lt;=$M$19),AND(G2020&gt;=$N$19,G2020&lt;=$O$19),AND(G2020&gt;=$P$19,G2020&lt;=$Q$19),AND(G2020&gt;=$R$19,G2020&lt;=$S$19),AND(G2020&gt;=$T$19,G2020&lt;=$U$19)),IF(COUNTIF(I1656:I2019,"Plein traitement")=90,"Demi-traitement","Plein traitement"),IF(OR(AND(G2020&gt;=$D$8,G2020&lt;=$E$8),AND(G2020&gt;=$F$8,G2020&lt;=$G$8),AND(G2020&gt;=$H$8,G2020&lt;=$I$8),AND(G2020&gt;=$J$8,G2020&lt;=$K$8),AND(G2020&gt;=$L$8,G2020&lt;=$M$8),AND(G2020&gt;=$N$8,G2020&lt;=$O$8),AND(G2020&gt;=$P$8,G2020&lt;=$Q$8),AND(G2020&gt;=$R$8,G2020&lt;=$S$8),AND(G2020&gt;=$T$8,G2020&lt;=$U$8)),IF(COUNTIF($H$537:H2020,"CMO")&gt;90,"Demi-traitement","Plein traitement"),""))</f>
        <v/>
      </c>
    </row>
    <row r="2021" spans="7:9" x14ac:dyDescent="0.25">
      <c r="G2021" s="1">
        <v>44585</v>
      </c>
      <c r="H2021" t="str">
        <f t="shared" si="35"/>
        <v/>
      </c>
      <c r="I2021" s="2" t="str">
        <f>IF(OR(AND(G2021&gt;=$D$19,G2021&lt;=$E$19),AND(G2021&gt;=$F$19,G2021&lt;=$G$19),AND(G2021&gt;=$H$19,G2021&lt;=$I$19),AND(G2021&gt;=$J$19,G2021&lt;=$K$19),AND(G2021&gt;=$L$19,G2021&lt;=$M$19),AND(G2021&gt;=$N$19,G2021&lt;=$O$19),AND(G2021&gt;=$P$19,G2021&lt;=$Q$19),AND(G2021&gt;=$R$19,G2021&lt;=$S$19),AND(G2021&gt;=$T$19,G2021&lt;=$U$19)),IF(COUNTIF(I1657:I2020,"Plein traitement")=90,"Demi-traitement","Plein traitement"),IF(OR(AND(G2021&gt;=$D$8,G2021&lt;=$E$8),AND(G2021&gt;=$F$8,G2021&lt;=$G$8),AND(G2021&gt;=$H$8,G2021&lt;=$I$8),AND(G2021&gt;=$J$8,G2021&lt;=$K$8),AND(G2021&gt;=$L$8,G2021&lt;=$M$8),AND(G2021&gt;=$N$8,G2021&lt;=$O$8),AND(G2021&gt;=$P$8,G2021&lt;=$Q$8),AND(G2021&gt;=$R$8,G2021&lt;=$S$8),AND(G2021&gt;=$T$8,G2021&lt;=$U$8)),IF(COUNTIF($H$537:H2021,"CMO")&gt;90,"Demi-traitement","Plein traitement"),""))</f>
        <v/>
      </c>
    </row>
    <row r="2022" spans="7:9" x14ac:dyDescent="0.25">
      <c r="G2022" s="1">
        <v>44586</v>
      </c>
      <c r="H2022" t="str">
        <f t="shared" si="35"/>
        <v/>
      </c>
      <c r="I2022" s="2" t="str">
        <f>IF(OR(AND(G2022&gt;=$D$19,G2022&lt;=$E$19),AND(G2022&gt;=$F$19,G2022&lt;=$G$19),AND(G2022&gt;=$H$19,G2022&lt;=$I$19),AND(G2022&gt;=$J$19,G2022&lt;=$K$19),AND(G2022&gt;=$L$19,G2022&lt;=$M$19),AND(G2022&gt;=$N$19,G2022&lt;=$O$19),AND(G2022&gt;=$P$19,G2022&lt;=$Q$19),AND(G2022&gt;=$R$19,G2022&lt;=$S$19),AND(G2022&gt;=$T$19,G2022&lt;=$U$19)),IF(COUNTIF(I1658:I2021,"Plein traitement")=90,"Demi-traitement","Plein traitement"),IF(OR(AND(G2022&gt;=$D$8,G2022&lt;=$E$8),AND(G2022&gt;=$F$8,G2022&lt;=$G$8),AND(G2022&gt;=$H$8,G2022&lt;=$I$8),AND(G2022&gt;=$J$8,G2022&lt;=$K$8),AND(G2022&gt;=$L$8,G2022&lt;=$M$8),AND(G2022&gt;=$N$8,G2022&lt;=$O$8),AND(G2022&gt;=$P$8,G2022&lt;=$Q$8),AND(G2022&gt;=$R$8,G2022&lt;=$S$8),AND(G2022&gt;=$T$8,G2022&lt;=$U$8)),IF(COUNTIF($H$537:H2022,"CMO")&gt;90,"Demi-traitement","Plein traitement"),""))</f>
        <v/>
      </c>
    </row>
    <row r="2023" spans="7:9" x14ac:dyDescent="0.25">
      <c r="G2023" s="1">
        <v>44587</v>
      </c>
      <c r="H2023" t="str">
        <f t="shared" si="35"/>
        <v/>
      </c>
      <c r="I2023" s="2" t="str">
        <f>IF(OR(AND(G2023&gt;=$D$19,G2023&lt;=$E$19),AND(G2023&gt;=$F$19,G2023&lt;=$G$19),AND(G2023&gt;=$H$19,G2023&lt;=$I$19),AND(G2023&gt;=$J$19,G2023&lt;=$K$19),AND(G2023&gt;=$L$19,G2023&lt;=$M$19),AND(G2023&gt;=$N$19,G2023&lt;=$O$19),AND(G2023&gt;=$P$19,G2023&lt;=$Q$19),AND(G2023&gt;=$R$19,G2023&lt;=$S$19),AND(G2023&gt;=$T$19,G2023&lt;=$U$19)),IF(COUNTIF(I1659:I2022,"Plein traitement")=90,"Demi-traitement","Plein traitement"),IF(OR(AND(G2023&gt;=$D$8,G2023&lt;=$E$8),AND(G2023&gt;=$F$8,G2023&lt;=$G$8),AND(G2023&gt;=$H$8,G2023&lt;=$I$8),AND(G2023&gt;=$J$8,G2023&lt;=$K$8),AND(G2023&gt;=$L$8,G2023&lt;=$M$8),AND(G2023&gt;=$N$8,G2023&lt;=$O$8),AND(G2023&gt;=$P$8,G2023&lt;=$Q$8),AND(G2023&gt;=$R$8,G2023&lt;=$S$8),AND(G2023&gt;=$T$8,G2023&lt;=$U$8)),IF(COUNTIF($H$537:H2023,"CMO")&gt;90,"Demi-traitement","Plein traitement"),""))</f>
        <v/>
      </c>
    </row>
    <row r="2024" spans="7:9" x14ac:dyDescent="0.25">
      <c r="G2024" s="1">
        <v>44588</v>
      </c>
      <c r="H2024" t="str">
        <f t="shared" si="35"/>
        <v/>
      </c>
      <c r="I2024" s="2" t="str">
        <f>IF(OR(AND(G2024&gt;=$D$19,G2024&lt;=$E$19),AND(G2024&gt;=$F$19,G2024&lt;=$G$19),AND(G2024&gt;=$H$19,G2024&lt;=$I$19),AND(G2024&gt;=$J$19,G2024&lt;=$K$19),AND(G2024&gt;=$L$19,G2024&lt;=$M$19),AND(G2024&gt;=$N$19,G2024&lt;=$O$19),AND(G2024&gt;=$P$19,G2024&lt;=$Q$19),AND(G2024&gt;=$R$19,G2024&lt;=$S$19),AND(G2024&gt;=$T$19,G2024&lt;=$U$19)),IF(COUNTIF(I1660:I2023,"Plein traitement")=90,"Demi-traitement","Plein traitement"),IF(OR(AND(G2024&gt;=$D$8,G2024&lt;=$E$8),AND(G2024&gt;=$F$8,G2024&lt;=$G$8),AND(G2024&gt;=$H$8,G2024&lt;=$I$8),AND(G2024&gt;=$J$8,G2024&lt;=$K$8),AND(G2024&gt;=$L$8,G2024&lt;=$M$8),AND(G2024&gt;=$N$8,G2024&lt;=$O$8),AND(G2024&gt;=$P$8,G2024&lt;=$Q$8),AND(G2024&gt;=$R$8,G2024&lt;=$S$8),AND(G2024&gt;=$T$8,G2024&lt;=$U$8)),IF(COUNTIF($H$537:H2024,"CMO")&gt;90,"Demi-traitement","Plein traitement"),""))</f>
        <v/>
      </c>
    </row>
    <row r="2025" spans="7:9" x14ac:dyDescent="0.25">
      <c r="G2025" s="1">
        <v>44589</v>
      </c>
      <c r="H2025" t="str">
        <f t="shared" si="35"/>
        <v/>
      </c>
      <c r="I2025" s="2" t="str">
        <f>IF(OR(AND(G2025&gt;=$D$19,G2025&lt;=$E$19),AND(G2025&gt;=$F$19,G2025&lt;=$G$19),AND(G2025&gt;=$H$19,G2025&lt;=$I$19),AND(G2025&gt;=$J$19,G2025&lt;=$K$19),AND(G2025&gt;=$L$19,G2025&lt;=$M$19),AND(G2025&gt;=$N$19,G2025&lt;=$O$19),AND(G2025&gt;=$P$19,G2025&lt;=$Q$19),AND(G2025&gt;=$R$19,G2025&lt;=$S$19),AND(G2025&gt;=$T$19,G2025&lt;=$U$19)),IF(COUNTIF(I1661:I2024,"Plein traitement")=90,"Demi-traitement","Plein traitement"),IF(OR(AND(G2025&gt;=$D$8,G2025&lt;=$E$8),AND(G2025&gt;=$F$8,G2025&lt;=$G$8),AND(G2025&gt;=$H$8,G2025&lt;=$I$8),AND(G2025&gt;=$J$8,G2025&lt;=$K$8),AND(G2025&gt;=$L$8,G2025&lt;=$M$8),AND(G2025&gt;=$N$8,G2025&lt;=$O$8),AND(G2025&gt;=$P$8,G2025&lt;=$Q$8),AND(G2025&gt;=$R$8,G2025&lt;=$S$8),AND(G2025&gt;=$T$8,G2025&lt;=$U$8)),IF(COUNTIF($H$537:H2025,"CMO")&gt;90,"Demi-traitement","Plein traitement"),""))</f>
        <v/>
      </c>
    </row>
    <row r="2026" spans="7:9" x14ac:dyDescent="0.25">
      <c r="G2026" s="1">
        <v>44590</v>
      </c>
      <c r="H2026" t="str">
        <f t="shared" si="35"/>
        <v/>
      </c>
      <c r="I2026" s="2" t="str">
        <f>IF(OR(AND(G2026&gt;=$D$19,G2026&lt;=$E$19),AND(G2026&gt;=$F$19,G2026&lt;=$G$19),AND(G2026&gt;=$H$19,G2026&lt;=$I$19),AND(G2026&gt;=$J$19,G2026&lt;=$K$19),AND(G2026&gt;=$L$19,G2026&lt;=$M$19),AND(G2026&gt;=$N$19,G2026&lt;=$O$19),AND(G2026&gt;=$P$19,G2026&lt;=$Q$19),AND(G2026&gt;=$R$19,G2026&lt;=$S$19),AND(G2026&gt;=$T$19,G2026&lt;=$U$19)),IF(COUNTIF(I1662:I2025,"Plein traitement")=90,"Demi-traitement","Plein traitement"),IF(OR(AND(G2026&gt;=$D$8,G2026&lt;=$E$8),AND(G2026&gt;=$F$8,G2026&lt;=$G$8),AND(G2026&gt;=$H$8,G2026&lt;=$I$8),AND(G2026&gt;=$J$8,G2026&lt;=$K$8),AND(G2026&gt;=$L$8,G2026&lt;=$M$8),AND(G2026&gt;=$N$8,G2026&lt;=$O$8),AND(G2026&gt;=$P$8,G2026&lt;=$Q$8),AND(G2026&gt;=$R$8,G2026&lt;=$S$8),AND(G2026&gt;=$T$8,G2026&lt;=$U$8)),IF(COUNTIF($H$537:H2026,"CMO")&gt;90,"Demi-traitement","Plein traitement"),""))</f>
        <v/>
      </c>
    </row>
    <row r="2027" spans="7:9" x14ac:dyDescent="0.25">
      <c r="G2027" s="1">
        <v>44591</v>
      </c>
      <c r="H2027" t="str">
        <f t="shared" si="35"/>
        <v/>
      </c>
      <c r="I2027" s="2" t="str">
        <f>IF(OR(AND(G2027&gt;=$D$19,G2027&lt;=$E$19),AND(G2027&gt;=$F$19,G2027&lt;=$G$19),AND(G2027&gt;=$H$19,G2027&lt;=$I$19),AND(G2027&gt;=$J$19,G2027&lt;=$K$19),AND(G2027&gt;=$L$19,G2027&lt;=$M$19),AND(G2027&gt;=$N$19,G2027&lt;=$O$19),AND(G2027&gt;=$P$19,G2027&lt;=$Q$19),AND(G2027&gt;=$R$19,G2027&lt;=$S$19),AND(G2027&gt;=$T$19,G2027&lt;=$U$19)),IF(COUNTIF(I1663:I2026,"Plein traitement")=90,"Demi-traitement","Plein traitement"),IF(OR(AND(G2027&gt;=$D$8,G2027&lt;=$E$8),AND(G2027&gt;=$F$8,G2027&lt;=$G$8),AND(G2027&gt;=$H$8,G2027&lt;=$I$8),AND(G2027&gt;=$J$8,G2027&lt;=$K$8),AND(G2027&gt;=$L$8,G2027&lt;=$M$8),AND(G2027&gt;=$N$8,G2027&lt;=$O$8),AND(G2027&gt;=$P$8,G2027&lt;=$Q$8),AND(G2027&gt;=$R$8,G2027&lt;=$S$8),AND(G2027&gt;=$T$8,G2027&lt;=$U$8)),IF(COUNTIF($H$537:H2027,"CMO")&gt;90,"Demi-traitement","Plein traitement"),""))</f>
        <v/>
      </c>
    </row>
    <row r="2028" spans="7:9" x14ac:dyDescent="0.25">
      <c r="G2028" s="1">
        <v>44592</v>
      </c>
      <c r="H2028" t="str">
        <f t="shared" si="35"/>
        <v/>
      </c>
      <c r="I2028" s="2" t="str">
        <f>IF(OR(AND(G2028&gt;=$D$19,G2028&lt;=$E$19),AND(G2028&gt;=$F$19,G2028&lt;=$G$19),AND(G2028&gt;=$H$19,G2028&lt;=$I$19),AND(G2028&gt;=$J$19,G2028&lt;=$K$19),AND(G2028&gt;=$L$19,G2028&lt;=$M$19),AND(G2028&gt;=$N$19,G2028&lt;=$O$19),AND(G2028&gt;=$P$19,G2028&lt;=$Q$19),AND(G2028&gt;=$R$19,G2028&lt;=$S$19),AND(G2028&gt;=$T$19,G2028&lt;=$U$19)),IF(COUNTIF(I1664:I2027,"Plein traitement")=90,"Demi-traitement","Plein traitement"),IF(OR(AND(G2028&gt;=$D$8,G2028&lt;=$E$8),AND(G2028&gt;=$F$8,G2028&lt;=$G$8),AND(G2028&gt;=$H$8,G2028&lt;=$I$8),AND(G2028&gt;=$J$8,G2028&lt;=$K$8),AND(G2028&gt;=$L$8,G2028&lt;=$M$8),AND(G2028&gt;=$N$8,G2028&lt;=$O$8),AND(G2028&gt;=$P$8,G2028&lt;=$Q$8),AND(G2028&gt;=$R$8,G2028&lt;=$S$8),AND(G2028&gt;=$T$8,G2028&lt;=$U$8)),IF(COUNTIF($H$537:H2028,"CMO")&gt;90,"Demi-traitement","Plein traitement"),""))</f>
        <v/>
      </c>
    </row>
    <row r="2029" spans="7:9" x14ac:dyDescent="0.25">
      <c r="G2029" s="1">
        <v>44593</v>
      </c>
      <c r="H2029" t="str">
        <f t="shared" si="35"/>
        <v/>
      </c>
      <c r="I2029" s="2" t="str">
        <f>IF(OR(AND(G2029&gt;=$D$19,G2029&lt;=$E$19),AND(G2029&gt;=$F$19,G2029&lt;=$G$19),AND(G2029&gt;=$H$19,G2029&lt;=$I$19),AND(G2029&gt;=$J$19,G2029&lt;=$K$19),AND(G2029&gt;=$L$19,G2029&lt;=$M$19),AND(G2029&gt;=$N$19,G2029&lt;=$O$19),AND(G2029&gt;=$P$19,G2029&lt;=$Q$19),AND(G2029&gt;=$R$19,G2029&lt;=$S$19),AND(G2029&gt;=$T$19,G2029&lt;=$U$19)),IF(COUNTIF(I1665:I2028,"Plein traitement")=90,"Demi-traitement","Plein traitement"),IF(OR(AND(G2029&gt;=$D$8,G2029&lt;=$E$8),AND(G2029&gt;=$F$8,G2029&lt;=$G$8),AND(G2029&gt;=$H$8,G2029&lt;=$I$8),AND(G2029&gt;=$J$8,G2029&lt;=$K$8),AND(G2029&gt;=$L$8,G2029&lt;=$M$8),AND(G2029&gt;=$N$8,G2029&lt;=$O$8),AND(G2029&gt;=$P$8,G2029&lt;=$Q$8),AND(G2029&gt;=$R$8,G2029&lt;=$S$8),AND(G2029&gt;=$T$8,G2029&lt;=$U$8)),IF(COUNTIF($H$537:H2029,"CMO")&gt;90,"Demi-traitement","Plein traitement"),""))</f>
        <v/>
      </c>
    </row>
    <row r="2030" spans="7:9" x14ac:dyDescent="0.25">
      <c r="G2030" s="1">
        <v>44594</v>
      </c>
      <c r="H2030" t="str">
        <f t="shared" si="35"/>
        <v/>
      </c>
      <c r="I2030" s="2" t="str">
        <f>IF(OR(AND(G2030&gt;=$D$19,G2030&lt;=$E$19),AND(G2030&gt;=$F$19,G2030&lt;=$G$19),AND(G2030&gt;=$H$19,G2030&lt;=$I$19),AND(G2030&gt;=$J$19,G2030&lt;=$K$19),AND(G2030&gt;=$L$19,G2030&lt;=$M$19),AND(G2030&gt;=$N$19,G2030&lt;=$O$19),AND(G2030&gt;=$P$19,G2030&lt;=$Q$19),AND(G2030&gt;=$R$19,G2030&lt;=$S$19),AND(G2030&gt;=$T$19,G2030&lt;=$U$19)),IF(COUNTIF(I1666:I2029,"Plein traitement")=90,"Demi-traitement","Plein traitement"),IF(OR(AND(G2030&gt;=$D$8,G2030&lt;=$E$8),AND(G2030&gt;=$F$8,G2030&lt;=$G$8),AND(G2030&gt;=$H$8,G2030&lt;=$I$8),AND(G2030&gt;=$J$8,G2030&lt;=$K$8),AND(G2030&gt;=$L$8,G2030&lt;=$M$8),AND(G2030&gt;=$N$8,G2030&lt;=$O$8),AND(G2030&gt;=$P$8,G2030&lt;=$Q$8),AND(G2030&gt;=$R$8,G2030&lt;=$S$8),AND(G2030&gt;=$T$8,G2030&lt;=$U$8)),IF(COUNTIF($H$537:H2030,"CMO")&gt;90,"Demi-traitement","Plein traitement"),""))</f>
        <v/>
      </c>
    </row>
    <row r="2031" spans="7:9" x14ac:dyDescent="0.25">
      <c r="G2031" s="1">
        <v>44595</v>
      </c>
      <c r="H2031" t="str">
        <f t="shared" si="35"/>
        <v/>
      </c>
      <c r="I2031" s="2" t="str">
        <f>IF(OR(AND(G2031&gt;=$D$19,G2031&lt;=$E$19),AND(G2031&gt;=$F$19,G2031&lt;=$G$19),AND(G2031&gt;=$H$19,G2031&lt;=$I$19),AND(G2031&gt;=$J$19,G2031&lt;=$K$19),AND(G2031&gt;=$L$19,G2031&lt;=$M$19),AND(G2031&gt;=$N$19,G2031&lt;=$O$19),AND(G2031&gt;=$P$19,G2031&lt;=$Q$19),AND(G2031&gt;=$R$19,G2031&lt;=$S$19),AND(G2031&gt;=$T$19,G2031&lt;=$U$19)),IF(COUNTIF(I1667:I2030,"Plein traitement")=90,"Demi-traitement","Plein traitement"),IF(OR(AND(G2031&gt;=$D$8,G2031&lt;=$E$8),AND(G2031&gt;=$F$8,G2031&lt;=$G$8),AND(G2031&gt;=$H$8,G2031&lt;=$I$8),AND(G2031&gt;=$J$8,G2031&lt;=$K$8),AND(G2031&gt;=$L$8,G2031&lt;=$M$8),AND(G2031&gt;=$N$8,G2031&lt;=$O$8),AND(G2031&gt;=$P$8,G2031&lt;=$Q$8),AND(G2031&gt;=$R$8,G2031&lt;=$S$8),AND(G2031&gt;=$T$8,G2031&lt;=$U$8)),IF(COUNTIF($H$537:H2031,"CMO")&gt;90,"Demi-traitement","Plein traitement"),""))</f>
        <v/>
      </c>
    </row>
    <row r="2032" spans="7:9" x14ac:dyDescent="0.25">
      <c r="G2032" s="1">
        <v>44596</v>
      </c>
      <c r="H2032" t="str">
        <f t="shared" si="35"/>
        <v/>
      </c>
      <c r="I2032" s="2" t="str">
        <f>IF(OR(AND(G2032&gt;=$D$19,G2032&lt;=$E$19),AND(G2032&gt;=$F$19,G2032&lt;=$G$19),AND(G2032&gt;=$H$19,G2032&lt;=$I$19),AND(G2032&gt;=$J$19,G2032&lt;=$K$19),AND(G2032&gt;=$L$19,G2032&lt;=$M$19),AND(G2032&gt;=$N$19,G2032&lt;=$O$19),AND(G2032&gt;=$P$19,G2032&lt;=$Q$19),AND(G2032&gt;=$R$19,G2032&lt;=$S$19),AND(G2032&gt;=$T$19,G2032&lt;=$U$19)),IF(COUNTIF(I1668:I2031,"Plein traitement")=90,"Demi-traitement","Plein traitement"),IF(OR(AND(G2032&gt;=$D$8,G2032&lt;=$E$8),AND(G2032&gt;=$F$8,G2032&lt;=$G$8),AND(G2032&gt;=$H$8,G2032&lt;=$I$8),AND(G2032&gt;=$J$8,G2032&lt;=$K$8),AND(G2032&gt;=$L$8,G2032&lt;=$M$8),AND(G2032&gt;=$N$8,G2032&lt;=$O$8),AND(G2032&gt;=$P$8,G2032&lt;=$Q$8),AND(G2032&gt;=$R$8,G2032&lt;=$S$8),AND(G2032&gt;=$T$8,G2032&lt;=$U$8)),IF(COUNTIF($H$537:H2032,"CMO")&gt;90,"Demi-traitement","Plein traitement"),""))</f>
        <v/>
      </c>
    </row>
    <row r="2033" spans="7:9" x14ac:dyDescent="0.25">
      <c r="G2033" s="1">
        <v>44597</v>
      </c>
      <c r="H2033" t="str">
        <f t="shared" si="35"/>
        <v/>
      </c>
      <c r="I2033" s="2" t="str">
        <f>IF(OR(AND(G2033&gt;=$D$19,G2033&lt;=$E$19),AND(G2033&gt;=$F$19,G2033&lt;=$G$19),AND(G2033&gt;=$H$19,G2033&lt;=$I$19),AND(G2033&gt;=$J$19,G2033&lt;=$K$19),AND(G2033&gt;=$L$19,G2033&lt;=$M$19),AND(G2033&gt;=$N$19,G2033&lt;=$O$19),AND(G2033&gt;=$P$19,G2033&lt;=$Q$19),AND(G2033&gt;=$R$19,G2033&lt;=$S$19),AND(G2033&gt;=$T$19,G2033&lt;=$U$19)),IF(COUNTIF(I1669:I2032,"Plein traitement")=90,"Demi-traitement","Plein traitement"),IF(OR(AND(G2033&gt;=$D$8,G2033&lt;=$E$8),AND(G2033&gt;=$F$8,G2033&lt;=$G$8),AND(G2033&gt;=$H$8,G2033&lt;=$I$8),AND(G2033&gt;=$J$8,G2033&lt;=$K$8),AND(G2033&gt;=$L$8,G2033&lt;=$M$8),AND(G2033&gt;=$N$8,G2033&lt;=$O$8),AND(G2033&gt;=$P$8,G2033&lt;=$Q$8),AND(G2033&gt;=$R$8,G2033&lt;=$S$8),AND(G2033&gt;=$T$8,G2033&lt;=$U$8)),IF(COUNTIF($H$537:H2033,"CMO")&gt;90,"Demi-traitement","Plein traitement"),""))</f>
        <v/>
      </c>
    </row>
    <row r="2034" spans="7:9" x14ac:dyDescent="0.25">
      <c r="G2034" s="1">
        <v>44598</v>
      </c>
      <c r="H2034" t="str">
        <f t="shared" si="35"/>
        <v/>
      </c>
      <c r="I2034" s="2" t="str">
        <f>IF(OR(AND(G2034&gt;=$D$19,G2034&lt;=$E$19),AND(G2034&gt;=$F$19,G2034&lt;=$G$19),AND(G2034&gt;=$H$19,G2034&lt;=$I$19),AND(G2034&gt;=$J$19,G2034&lt;=$K$19),AND(G2034&gt;=$L$19,G2034&lt;=$M$19),AND(G2034&gt;=$N$19,G2034&lt;=$O$19),AND(G2034&gt;=$P$19,G2034&lt;=$Q$19),AND(G2034&gt;=$R$19,G2034&lt;=$S$19),AND(G2034&gt;=$T$19,G2034&lt;=$U$19)),IF(COUNTIF(I1670:I2033,"Plein traitement")=90,"Demi-traitement","Plein traitement"),IF(OR(AND(G2034&gt;=$D$8,G2034&lt;=$E$8),AND(G2034&gt;=$F$8,G2034&lt;=$G$8),AND(G2034&gt;=$H$8,G2034&lt;=$I$8),AND(G2034&gt;=$J$8,G2034&lt;=$K$8),AND(G2034&gt;=$L$8,G2034&lt;=$M$8),AND(G2034&gt;=$N$8,G2034&lt;=$O$8),AND(G2034&gt;=$P$8,G2034&lt;=$Q$8),AND(G2034&gt;=$R$8,G2034&lt;=$S$8),AND(G2034&gt;=$T$8,G2034&lt;=$U$8)),IF(COUNTIF($H$537:H2034,"CMO")&gt;90,"Demi-traitement","Plein traitement"),""))</f>
        <v/>
      </c>
    </row>
    <row r="2035" spans="7:9" x14ac:dyDescent="0.25">
      <c r="G2035" s="1">
        <v>44599</v>
      </c>
      <c r="H2035" t="str">
        <f t="shared" si="35"/>
        <v/>
      </c>
      <c r="I2035" s="2" t="str">
        <f>IF(OR(AND(G2035&gt;=$D$19,G2035&lt;=$E$19),AND(G2035&gt;=$F$19,G2035&lt;=$G$19),AND(G2035&gt;=$H$19,G2035&lt;=$I$19),AND(G2035&gt;=$J$19,G2035&lt;=$K$19),AND(G2035&gt;=$L$19,G2035&lt;=$M$19),AND(G2035&gt;=$N$19,G2035&lt;=$O$19),AND(G2035&gt;=$P$19,G2035&lt;=$Q$19),AND(G2035&gt;=$R$19,G2035&lt;=$S$19),AND(G2035&gt;=$T$19,G2035&lt;=$U$19)),IF(COUNTIF(I1671:I2034,"Plein traitement")=90,"Demi-traitement","Plein traitement"),IF(OR(AND(G2035&gt;=$D$8,G2035&lt;=$E$8),AND(G2035&gt;=$F$8,G2035&lt;=$G$8),AND(G2035&gt;=$H$8,G2035&lt;=$I$8),AND(G2035&gt;=$J$8,G2035&lt;=$K$8),AND(G2035&gt;=$L$8,G2035&lt;=$M$8),AND(G2035&gt;=$N$8,G2035&lt;=$O$8),AND(G2035&gt;=$P$8,G2035&lt;=$Q$8),AND(G2035&gt;=$R$8,G2035&lt;=$S$8),AND(G2035&gt;=$T$8,G2035&lt;=$U$8)),IF(COUNTIF($H$537:H2035,"CMO")&gt;90,"Demi-traitement","Plein traitement"),""))</f>
        <v/>
      </c>
    </row>
    <row r="2036" spans="7:9" x14ac:dyDescent="0.25">
      <c r="G2036" s="1">
        <v>44600</v>
      </c>
      <c r="H2036" t="str">
        <f t="shared" si="35"/>
        <v/>
      </c>
      <c r="I2036" s="2" t="str">
        <f>IF(OR(AND(G2036&gt;=$D$19,G2036&lt;=$E$19),AND(G2036&gt;=$F$19,G2036&lt;=$G$19),AND(G2036&gt;=$H$19,G2036&lt;=$I$19),AND(G2036&gt;=$J$19,G2036&lt;=$K$19),AND(G2036&gt;=$L$19,G2036&lt;=$M$19),AND(G2036&gt;=$N$19,G2036&lt;=$O$19),AND(G2036&gt;=$P$19,G2036&lt;=$Q$19),AND(G2036&gt;=$R$19,G2036&lt;=$S$19),AND(G2036&gt;=$T$19,G2036&lt;=$U$19)),IF(COUNTIF(I1672:I2035,"Plein traitement")=90,"Demi-traitement","Plein traitement"),IF(OR(AND(G2036&gt;=$D$8,G2036&lt;=$E$8),AND(G2036&gt;=$F$8,G2036&lt;=$G$8),AND(G2036&gt;=$H$8,G2036&lt;=$I$8),AND(G2036&gt;=$J$8,G2036&lt;=$K$8),AND(G2036&gt;=$L$8,G2036&lt;=$M$8),AND(G2036&gt;=$N$8,G2036&lt;=$O$8),AND(G2036&gt;=$P$8,G2036&lt;=$Q$8),AND(G2036&gt;=$R$8,G2036&lt;=$S$8),AND(G2036&gt;=$T$8,G2036&lt;=$U$8)),IF(COUNTIF($H$537:H2036,"CMO")&gt;90,"Demi-traitement","Plein traitement"),""))</f>
        <v/>
      </c>
    </row>
    <row r="2037" spans="7:9" x14ac:dyDescent="0.25">
      <c r="G2037" s="1">
        <v>44601</v>
      </c>
      <c r="H2037" t="str">
        <f t="shared" ref="H2037:H2100" si="36">IF(OR(AND(G2037&gt;=$D$8,G2037&lt;=$E$8),AND(G2037&gt;=$F$8,G2037&lt;=$G$8),AND(G2037&gt;=$H$8,G2037&lt;=$I$8),AND(G2037&gt;=$J$8,G2037&lt;=$K$8),AND(G2037&gt;=$L$8,G2037&lt;=$M$8),AND(G2037&gt;=$N$8,G2037&lt;=$O$8),AND(G2037&gt;=$P$8,G2037&lt;=$Q$8),AND(G2037&gt;=$R$8,G2037&lt;=$S$8),AND(G2037&gt;=$T$8,G2037&lt;=$U$8)),"CMO","")</f>
        <v/>
      </c>
      <c r="I2037" s="2" t="str">
        <f>IF(OR(AND(G2037&gt;=$D$19,G2037&lt;=$E$19),AND(G2037&gt;=$F$19,G2037&lt;=$G$19),AND(G2037&gt;=$H$19,G2037&lt;=$I$19),AND(G2037&gt;=$J$19,G2037&lt;=$K$19),AND(G2037&gt;=$L$19,G2037&lt;=$M$19),AND(G2037&gt;=$N$19,G2037&lt;=$O$19),AND(G2037&gt;=$P$19,G2037&lt;=$Q$19),AND(G2037&gt;=$R$19,G2037&lt;=$S$19),AND(G2037&gt;=$T$19,G2037&lt;=$U$19)),IF(COUNTIF(I1673:I2036,"Plein traitement")=90,"Demi-traitement","Plein traitement"),IF(OR(AND(G2037&gt;=$D$8,G2037&lt;=$E$8),AND(G2037&gt;=$F$8,G2037&lt;=$G$8),AND(G2037&gt;=$H$8,G2037&lt;=$I$8),AND(G2037&gt;=$J$8,G2037&lt;=$K$8),AND(G2037&gt;=$L$8,G2037&lt;=$M$8),AND(G2037&gt;=$N$8,G2037&lt;=$O$8),AND(G2037&gt;=$P$8,G2037&lt;=$Q$8),AND(G2037&gt;=$R$8,G2037&lt;=$S$8),AND(G2037&gt;=$T$8,G2037&lt;=$U$8)),IF(COUNTIF($H$537:H2037,"CMO")&gt;90,"Demi-traitement","Plein traitement"),""))</f>
        <v/>
      </c>
    </row>
    <row r="2038" spans="7:9" x14ac:dyDescent="0.25">
      <c r="G2038" s="1">
        <v>44602</v>
      </c>
      <c r="H2038" t="str">
        <f t="shared" si="36"/>
        <v/>
      </c>
      <c r="I2038" s="2" t="str">
        <f>IF(OR(AND(G2038&gt;=$D$19,G2038&lt;=$E$19),AND(G2038&gt;=$F$19,G2038&lt;=$G$19),AND(G2038&gt;=$H$19,G2038&lt;=$I$19),AND(G2038&gt;=$J$19,G2038&lt;=$K$19),AND(G2038&gt;=$L$19,G2038&lt;=$M$19),AND(G2038&gt;=$N$19,G2038&lt;=$O$19),AND(G2038&gt;=$P$19,G2038&lt;=$Q$19),AND(G2038&gt;=$R$19,G2038&lt;=$S$19),AND(G2038&gt;=$T$19,G2038&lt;=$U$19)),IF(COUNTIF(I1674:I2037,"Plein traitement")=90,"Demi-traitement","Plein traitement"),IF(OR(AND(G2038&gt;=$D$8,G2038&lt;=$E$8),AND(G2038&gt;=$F$8,G2038&lt;=$G$8),AND(G2038&gt;=$H$8,G2038&lt;=$I$8),AND(G2038&gt;=$J$8,G2038&lt;=$K$8),AND(G2038&gt;=$L$8,G2038&lt;=$M$8),AND(G2038&gt;=$N$8,G2038&lt;=$O$8),AND(G2038&gt;=$P$8,G2038&lt;=$Q$8),AND(G2038&gt;=$R$8,G2038&lt;=$S$8),AND(G2038&gt;=$T$8,G2038&lt;=$U$8)),IF(COUNTIF($H$537:H2038,"CMO")&gt;90,"Demi-traitement","Plein traitement"),""))</f>
        <v/>
      </c>
    </row>
    <row r="2039" spans="7:9" x14ac:dyDescent="0.25">
      <c r="G2039" s="1">
        <v>44603</v>
      </c>
      <c r="H2039" t="str">
        <f t="shared" si="36"/>
        <v/>
      </c>
      <c r="I2039" s="2" t="str">
        <f>IF(OR(AND(G2039&gt;=$D$19,G2039&lt;=$E$19),AND(G2039&gt;=$F$19,G2039&lt;=$G$19),AND(G2039&gt;=$H$19,G2039&lt;=$I$19),AND(G2039&gt;=$J$19,G2039&lt;=$K$19),AND(G2039&gt;=$L$19,G2039&lt;=$M$19),AND(G2039&gt;=$N$19,G2039&lt;=$O$19),AND(G2039&gt;=$P$19,G2039&lt;=$Q$19),AND(G2039&gt;=$R$19,G2039&lt;=$S$19),AND(G2039&gt;=$T$19,G2039&lt;=$U$19)),IF(COUNTIF(I1675:I2038,"Plein traitement")=90,"Demi-traitement","Plein traitement"),IF(OR(AND(G2039&gt;=$D$8,G2039&lt;=$E$8),AND(G2039&gt;=$F$8,G2039&lt;=$G$8),AND(G2039&gt;=$H$8,G2039&lt;=$I$8),AND(G2039&gt;=$J$8,G2039&lt;=$K$8),AND(G2039&gt;=$L$8,G2039&lt;=$M$8),AND(G2039&gt;=$N$8,G2039&lt;=$O$8),AND(G2039&gt;=$P$8,G2039&lt;=$Q$8),AND(G2039&gt;=$R$8,G2039&lt;=$S$8),AND(G2039&gt;=$T$8,G2039&lt;=$U$8)),IF(COUNTIF($H$537:H2039,"CMO")&gt;90,"Demi-traitement","Plein traitement"),""))</f>
        <v/>
      </c>
    </row>
    <row r="2040" spans="7:9" x14ac:dyDescent="0.25">
      <c r="G2040" s="1">
        <v>44604</v>
      </c>
      <c r="H2040" t="str">
        <f t="shared" si="36"/>
        <v/>
      </c>
      <c r="I2040" s="2" t="str">
        <f>IF(OR(AND(G2040&gt;=$D$19,G2040&lt;=$E$19),AND(G2040&gt;=$F$19,G2040&lt;=$G$19),AND(G2040&gt;=$H$19,G2040&lt;=$I$19),AND(G2040&gt;=$J$19,G2040&lt;=$K$19),AND(G2040&gt;=$L$19,G2040&lt;=$M$19),AND(G2040&gt;=$N$19,G2040&lt;=$O$19),AND(G2040&gt;=$P$19,G2040&lt;=$Q$19),AND(G2040&gt;=$R$19,G2040&lt;=$S$19),AND(G2040&gt;=$T$19,G2040&lt;=$U$19)),IF(COUNTIF(I1676:I2039,"Plein traitement")=90,"Demi-traitement","Plein traitement"),IF(OR(AND(G2040&gt;=$D$8,G2040&lt;=$E$8),AND(G2040&gt;=$F$8,G2040&lt;=$G$8),AND(G2040&gt;=$H$8,G2040&lt;=$I$8),AND(G2040&gt;=$J$8,G2040&lt;=$K$8),AND(G2040&gt;=$L$8,G2040&lt;=$M$8),AND(G2040&gt;=$N$8,G2040&lt;=$O$8),AND(G2040&gt;=$P$8,G2040&lt;=$Q$8),AND(G2040&gt;=$R$8,G2040&lt;=$S$8),AND(G2040&gt;=$T$8,G2040&lt;=$U$8)),IF(COUNTIF($H$537:H2040,"CMO")&gt;90,"Demi-traitement","Plein traitement"),""))</f>
        <v/>
      </c>
    </row>
    <row r="2041" spans="7:9" x14ac:dyDescent="0.25">
      <c r="G2041" s="1">
        <v>44605</v>
      </c>
      <c r="H2041" t="str">
        <f t="shared" si="36"/>
        <v/>
      </c>
      <c r="I2041" s="2" t="str">
        <f>IF(OR(AND(G2041&gt;=$D$19,G2041&lt;=$E$19),AND(G2041&gt;=$F$19,G2041&lt;=$G$19),AND(G2041&gt;=$H$19,G2041&lt;=$I$19),AND(G2041&gt;=$J$19,G2041&lt;=$K$19),AND(G2041&gt;=$L$19,G2041&lt;=$M$19),AND(G2041&gt;=$N$19,G2041&lt;=$O$19),AND(G2041&gt;=$P$19,G2041&lt;=$Q$19),AND(G2041&gt;=$R$19,G2041&lt;=$S$19),AND(G2041&gt;=$T$19,G2041&lt;=$U$19)),IF(COUNTIF(I1677:I2040,"Plein traitement")=90,"Demi-traitement","Plein traitement"),IF(OR(AND(G2041&gt;=$D$8,G2041&lt;=$E$8),AND(G2041&gt;=$F$8,G2041&lt;=$G$8),AND(G2041&gt;=$H$8,G2041&lt;=$I$8),AND(G2041&gt;=$J$8,G2041&lt;=$K$8),AND(G2041&gt;=$L$8,G2041&lt;=$M$8),AND(G2041&gt;=$N$8,G2041&lt;=$O$8),AND(G2041&gt;=$P$8,G2041&lt;=$Q$8),AND(G2041&gt;=$R$8,G2041&lt;=$S$8),AND(G2041&gt;=$T$8,G2041&lt;=$U$8)),IF(COUNTIF($H$537:H2041,"CMO")&gt;90,"Demi-traitement","Plein traitement"),""))</f>
        <v/>
      </c>
    </row>
    <row r="2042" spans="7:9" x14ac:dyDescent="0.25">
      <c r="G2042" s="1">
        <v>44606</v>
      </c>
      <c r="H2042" t="str">
        <f t="shared" si="36"/>
        <v/>
      </c>
      <c r="I2042" s="2" t="str">
        <f>IF(OR(AND(G2042&gt;=$D$19,G2042&lt;=$E$19),AND(G2042&gt;=$F$19,G2042&lt;=$G$19),AND(G2042&gt;=$H$19,G2042&lt;=$I$19),AND(G2042&gt;=$J$19,G2042&lt;=$K$19),AND(G2042&gt;=$L$19,G2042&lt;=$M$19),AND(G2042&gt;=$N$19,G2042&lt;=$O$19),AND(G2042&gt;=$P$19,G2042&lt;=$Q$19),AND(G2042&gt;=$R$19,G2042&lt;=$S$19),AND(G2042&gt;=$T$19,G2042&lt;=$U$19)),IF(COUNTIF(I1678:I2041,"Plein traitement")=90,"Demi-traitement","Plein traitement"),IF(OR(AND(G2042&gt;=$D$8,G2042&lt;=$E$8),AND(G2042&gt;=$F$8,G2042&lt;=$G$8),AND(G2042&gt;=$H$8,G2042&lt;=$I$8),AND(G2042&gt;=$J$8,G2042&lt;=$K$8),AND(G2042&gt;=$L$8,G2042&lt;=$M$8),AND(G2042&gt;=$N$8,G2042&lt;=$O$8),AND(G2042&gt;=$P$8,G2042&lt;=$Q$8),AND(G2042&gt;=$R$8,G2042&lt;=$S$8),AND(G2042&gt;=$T$8,G2042&lt;=$U$8)),IF(COUNTIF($H$537:H2042,"CMO")&gt;90,"Demi-traitement","Plein traitement"),""))</f>
        <v/>
      </c>
    </row>
    <row r="2043" spans="7:9" x14ac:dyDescent="0.25">
      <c r="G2043" s="1">
        <v>44607</v>
      </c>
      <c r="H2043" t="str">
        <f t="shared" si="36"/>
        <v/>
      </c>
      <c r="I2043" s="2" t="str">
        <f>IF(OR(AND(G2043&gt;=$D$19,G2043&lt;=$E$19),AND(G2043&gt;=$F$19,G2043&lt;=$G$19),AND(G2043&gt;=$H$19,G2043&lt;=$I$19),AND(G2043&gt;=$J$19,G2043&lt;=$K$19),AND(G2043&gt;=$L$19,G2043&lt;=$M$19),AND(G2043&gt;=$N$19,G2043&lt;=$O$19),AND(G2043&gt;=$P$19,G2043&lt;=$Q$19),AND(G2043&gt;=$R$19,G2043&lt;=$S$19),AND(G2043&gt;=$T$19,G2043&lt;=$U$19)),IF(COUNTIF(I1679:I2042,"Plein traitement")=90,"Demi-traitement","Plein traitement"),IF(OR(AND(G2043&gt;=$D$8,G2043&lt;=$E$8),AND(G2043&gt;=$F$8,G2043&lt;=$G$8),AND(G2043&gt;=$H$8,G2043&lt;=$I$8),AND(G2043&gt;=$J$8,G2043&lt;=$K$8),AND(G2043&gt;=$L$8,G2043&lt;=$M$8),AND(G2043&gt;=$N$8,G2043&lt;=$O$8),AND(G2043&gt;=$P$8,G2043&lt;=$Q$8),AND(G2043&gt;=$R$8,G2043&lt;=$S$8),AND(G2043&gt;=$T$8,G2043&lt;=$U$8)),IF(COUNTIF($H$537:H2043,"CMO")&gt;90,"Demi-traitement","Plein traitement"),""))</f>
        <v/>
      </c>
    </row>
    <row r="2044" spans="7:9" x14ac:dyDescent="0.25">
      <c r="G2044" s="1">
        <v>44608</v>
      </c>
      <c r="H2044" t="str">
        <f t="shared" si="36"/>
        <v/>
      </c>
      <c r="I2044" s="2" t="str">
        <f>IF(OR(AND(G2044&gt;=$D$19,G2044&lt;=$E$19),AND(G2044&gt;=$F$19,G2044&lt;=$G$19),AND(G2044&gt;=$H$19,G2044&lt;=$I$19),AND(G2044&gt;=$J$19,G2044&lt;=$K$19),AND(G2044&gt;=$L$19,G2044&lt;=$M$19),AND(G2044&gt;=$N$19,G2044&lt;=$O$19),AND(G2044&gt;=$P$19,G2044&lt;=$Q$19),AND(G2044&gt;=$R$19,G2044&lt;=$S$19),AND(G2044&gt;=$T$19,G2044&lt;=$U$19)),IF(COUNTIF(I1680:I2043,"Plein traitement")=90,"Demi-traitement","Plein traitement"),IF(OR(AND(G2044&gt;=$D$8,G2044&lt;=$E$8),AND(G2044&gt;=$F$8,G2044&lt;=$G$8),AND(G2044&gt;=$H$8,G2044&lt;=$I$8),AND(G2044&gt;=$J$8,G2044&lt;=$K$8),AND(G2044&gt;=$L$8,G2044&lt;=$M$8),AND(G2044&gt;=$N$8,G2044&lt;=$O$8),AND(G2044&gt;=$P$8,G2044&lt;=$Q$8),AND(G2044&gt;=$R$8,G2044&lt;=$S$8),AND(G2044&gt;=$T$8,G2044&lt;=$U$8)),IF(COUNTIF($H$537:H2044,"CMO")&gt;90,"Demi-traitement","Plein traitement"),""))</f>
        <v/>
      </c>
    </row>
    <row r="2045" spans="7:9" x14ac:dyDescent="0.25">
      <c r="G2045" s="1">
        <v>44609</v>
      </c>
      <c r="H2045" t="str">
        <f t="shared" si="36"/>
        <v/>
      </c>
      <c r="I2045" s="2" t="str">
        <f>IF(OR(AND(G2045&gt;=$D$19,G2045&lt;=$E$19),AND(G2045&gt;=$F$19,G2045&lt;=$G$19),AND(G2045&gt;=$H$19,G2045&lt;=$I$19),AND(G2045&gt;=$J$19,G2045&lt;=$K$19),AND(G2045&gt;=$L$19,G2045&lt;=$M$19),AND(G2045&gt;=$N$19,G2045&lt;=$O$19),AND(G2045&gt;=$P$19,G2045&lt;=$Q$19),AND(G2045&gt;=$R$19,G2045&lt;=$S$19),AND(G2045&gt;=$T$19,G2045&lt;=$U$19)),IF(COUNTIF(I1681:I2044,"Plein traitement")=90,"Demi-traitement","Plein traitement"),IF(OR(AND(G2045&gt;=$D$8,G2045&lt;=$E$8),AND(G2045&gt;=$F$8,G2045&lt;=$G$8),AND(G2045&gt;=$H$8,G2045&lt;=$I$8),AND(G2045&gt;=$J$8,G2045&lt;=$K$8),AND(G2045&gt;=$L$8,G2045&lt;=$M$8),AND(G2045&gt;=$N$8,G2045&lt;=$O$8),AND(G2045&gt;=$P$8,G2045&lt;=$Q$8),AND(G2045&gt;=$R$8,G2045&lt;=$S$8),AND(G2045&gt;=$T$8,G2045&lt;=$U$8)),IF(COUNTIF($H$537:H2045,"CMO")&gt;90,"Demi-traitement","Plein traitement"),""))</f>
        <v/>
      </c>
    </row>
    <row r="2046" spans="7:9" x14ac:dyDescent="0.25">
      <c r="G2046" s="1">
        <v>44610</v>
      </c>
      <c r="H2046" t="str">
        <f t="shared" si="36"/>
        <v/>
      </c>
      <c r="I2046" s="2" t="str">
        <f>IF(OR(AND(G2046&gt;=$D$19,G2046&lt;=$E$19),AND(G2046&gt;=$F$19,G2046&lt;=$G$19),AND(G2046&gt;=$H$19,G2046&lt;=$I$19),AND(G2046&gt;=$J$19,G2046&lt;=$K$19),AND(G2046&gt;=$L$19,G2046&lt;=$M$19),AND(G2046&gt;=$N$19,G2046&lt;=$O$19),AND(G2046&gt;=$P$19,G2046&lt;=$Q$19),AND(G2046&gt;=$R$19,G2046&lt;=$S$19),AND(G2046&gt;=$T$19,G2046&lt;=$U$19)),IF(COUNTIF(I1682:I2045,"Plein traitement")=90,"Demi-traitement","Plein traitement"),IF(OR(AND(G2046&gt;=$D$8,G2046&lt;=$E$8),AND(G2046&gt;=$F$8,G2046&lt;=$G$8),AND(G2046&gt;=$H$8,G2046&lt;=$I$8),AND(G2046&gt;=$J$8,G2046&lt;=$K$8),AND(G2046&gt;=$L$8,G2046&lt;=$M$8),AND(G2046&gt;=$N$8,G2046&lt;=$O$8),AND(G2046&gt;=$P$8,G2046&lt;=$Q$8),AND(G2046&gt;=$R$8,G2046&lt;=$S$8),AND(G2046&gt;=$T$8,G2046&lt;=$U$8)),IF(COUNTIF($H$537:H2046,"CMO")&gt;90,"Demi-traitement","Plein traitement"),""))</f>
        <v/>
      </c>
    </row>
    <row r="2047" spans="7:9" x14ac:dyDescent="0.25">
      <c r="G2047" s="1">
        <v>44611</v>
      </c>
      <c r="H2047" t="str">
        <f t="shared" si="36"/>
        <v/>
      </c>
      <c r="I2047" s="2" t="str">
        <f>IF(OR(AND(G2047&gt;=$D$19,G2047&lt;=$E$19),AND(G2047&gt;=$F$19,G2047&lt;=$G$19),AND(G2047&gt;=$H$19,G2047&lt;=$I$19),AND(G2047&gt;=$J$19,G2047&lt;=$K$19),AND(G2047&gt;=$L$19,G2047&lt;=$M$19),AND(G2047&gt;=$N$19,G2047&lt;=$O$19),AND(G2047&gt;=$P$19,G2047&lt;=$Q$19),AND(G2047&gt;=$R$19,G2047&lt;=$S$19),AND(G2047&gt;=$T$19,G2047&lt;=$U$19)),IF(COUNTIF(I1683:I2046,"Plein traitement")=90,"Demi-traitement","Plein traitement"),IF(OR(AND(G2047&gt;=$D$8,G2047&lt;=$E$8),AND(G2047&gt;=$F$8,G2047&lt;=$G$8),AND(G2047&gt;=$H$8,G2047&lt;=$I$8),AND(G2047&gt;=$J$8,G2047&lt;=$K$8),AND(G2047&gt;=$L$8,G2047&lt;=$M$8),AND(G2047&gt;=$N$8,G2047&lt;=$O$8),AND(G2047&gt;=$P$8,G2047&lt;=$Q$8),AND(G2047&gt;=$R$8,G2047&lt;=$S$8),AND(G2047&gt;=$T$8,G2047&lt;=$U$8)),IF(COUNTIF($H$537:H2047,"CMO")&gt;90,"Demi-traitement","Plein traitement"),""))</f>
        <v/>
      </c>
    </row>
    <row r="2048" spans="7:9" x14ac:dyDescent="0.25">
      <c r="G2048" s="1">
        <v>44612</v>
      </c>
      <c r="H2048" t="str">
        <f t="shared" si="36"/>
        <v/>
      </c>
      <c r="I2048" s="2" t="str">
        <f>IF(OR(AND(G2048&gt;=$D$19,G2048&lt;=$E$19),AND(G2048&gt;=$F$19,G2048&lt;=$G$19),AND(G2048&gt;=$H$19,G2048&lt;=$I$19),AND(G2048&gt;=$J$19,G2048&lt;=$K$19),AND(G2048&gt;=$L$19,G2048&lt;=$M$19),AND(G2048&gt;=$N$19,G2048&lt;=$O$19),AND(G2048&gt;=$P$19,G2048&lt;=$Q$19),AND(G2048&gt;=$R$19,G2048&lt;=$S$19),AND(G2048&gt;=$T$19,G2048&lt;=$U$19)),IF(COUNTIF(I1684:I2047,"Plein traitement")=90,"Demi-traitement","Plein traitement"),IF(OR(AND(G2048&gt;=$D$8,G2048&lt;=$E$8),AND(G2048&gt;=$F$8,G2048&lt;=$G$8),AND(G2048&gt;=$H$8,G2048&lt;=$I$8),AND(G2048&gt;=$J$8,G2048&lt;=$K$8),AND(G2048&gt;=$L$8,G2048&lt;=$M$8),AND(G2048&gt;=$N$8,G2048&lt;=$O$8),AND(G2048&gt;=$P$8,G2048&lt;=$Q$8),AND(G2048&gt;=$R$8,G2048&lt;=$S$8),AND(G2048&gt;=$T$8,G2048&lt;=$U$8)),IF(COUNTIF($H$537:H2048,"CMO")&gt;90,"Demi-traitement","Plein traitement"),""))</f>
        <v/>
      </c>
    </row>
    <row r="2049" spans="7:9" x14ac:dyDescent="0.25">
      <c r="G2049" s="1">
        <v>44613</v>
      </c>
      <c r="H2049" t="str">
        <f t="shared" si="36"/>
        <v/>
      </c>
      <c r="I2049" s="2" t="str">
        <f>IF(OR(AND(G2049&gt;=$D$19,G2049&lt;=$E$19),AND(G2049&gt;=$F$19,G2049&lt;=$G$19),AND(G2049&gt;=$H$19,G2049&lt;=$I$19),AND(G2049&gt;=$J$19,G2049&lt;=$K$19),AND(G2049&gt;=$L$19,G2049&lt;=$M$19),AND(G2049&gt;=$N$19,G2049&lt;=$O$19),AND(G2049&gt;=$P$19,G2049&lt;=$Q$19),AND(G2049&gt;=$R$19,G2049&lt;=$S$19),AND(G2049&gt;=$T$19,G2049&lt;=$U$19)),IF(COUNTIF(I1685:I2048,"Plein traitement")=90,"Demi-traitement","Plein traitement"),IF(OR(AND(G2049&gt;=$D$8,G2049&lt;=$E$8),AND(G2049&gt;=$F$8,G2049&lt;=$G$8),AND(G2049&gt;=$H$8,G2049&lt;=$I$8),AND(G2049&gt;=$J$8,G2049&lt;=$K$8),AND(G2049&gt;=$L$8,G2049&lt;=$M$8),AND(G2049&gt;=$N$8,G2049&lt;=$O$8),AND(G2049&gt;=$P$8,G2049&lt;=$Q$8),AND(G2049&gt;=$R$8,G2049&lt;=$S$8),AND(G2049&gt;=$T$8,G2049&lt;=$U$8)),IF(COUNTIF($H$537:H2049,"CMO")&gt;90,"Demi-traitement","Plein traitement"),""))</f>
        <v/>
      </c>
    </row>
    <row r="2050" spans="7:9" x14ac:dyDescent="0.25">
      <c r="G2050" s="1">
        <v>44614</v>
      </c>
      <c r="H2050" t="str">
        <f t="shared" si="36"/>
        <v/>
      </c>
      <c r="I2050" s="2" t="str">
        <f>IF(OR(AND(G2050&gt;=$D$19,G2050&lt;=$E$19),AND(G2050&gt;=$F$19,G2050&lt;=$G$19),AND(G2050&gt;=$H$19,G2050&lt;=$I$19),AND(G2050&gt;=$J$19,G2050&lt;=$K$19),AND(G2050&gt;=$L$19,G2050&lt;=$M$19),AND(G2050&gt;=$N$19,G2050&lt;=$O$19),AND(G2050&gt;=$P$19,G2050&lt;=$Q$19),AND(G2050&gt;=$R$19,G2050&lt;=$S$19),AND(G2050&gt;=$T$19,G2050&lt;=$U$19)),IF(COUNTIF(I1686:I2049,"Plein traitement")=90,"Demi-traitement","Plein traitement"),IF(OR(AND(G2050&gt;=$D$8,G2050&lt;=$E$8),AND(G2050&gt;=$F$8,G2050&lt;=$G$8),AND(G2050&gt;=$H$8,G2050&lt;=$I$8),AND(G2050&gt;=$J$8,G2050&lt;=$K$8),AND(G2050&gt;=$L$8,G2050&lt;=$M$8),AND(G2050&gt;=$N$8,G2050&lt;=$O$8),AND(G2050&gt;=$P$8,G2050&lt;=$Q$8),AND(G2050&gt;=$R$8,G2050&lt;=$S$8),AND(G2050&gt;=$T$8,G2050&lt;=$U$8)),IF(COUNTIF($H$537:H2050,"CMO")&gt;90,"Demi-traitement","Plein traitement"),""))</f>
        <v/>
      </c>
    </row>
    <row r="2051" spans="7:9" x14ac:dyDescent="0.25">
      <c r="G2051" s="1">
        <v>44615</v>
      </c>
      <c r="H2051" t="str">
        <f t="shared" si="36"/>
        <v/>
      </c>
      <c r="I2051" s="2" t="str">
        <f>IF(OR(AND(G2051&gt;=$D$19,G2051&lt;=$E$19),AND(G2051&gt;=$F$19,G2051&lt;=$G$19),AND(G2051&gt;=$H$19,G2051&lt;=$I$19),AND(G2051&gt;=$J$19,G2051&lt;=$K$19),AND(G2051&gt;=$L$19,G2051&lt;=$M$19),AND(G2051&gt;=$N$19,G2051&lt;=$O$19),AND(G2051&gt;=$P$19,G2051&lt;=$Q$19),AND(G2051&gt;=$R$19,G2051&lt;=$S$19),AND(G2051&gt;=$T$19,G2051&lt;=$U$19)),IF(COUNTIF(I1687:I2050,"Plein traitement")=90,"Demi-traitement","Plein traitement"),IF(OR(AND(G2051&gt;=$D$8,G2051&lt;=$E$8),AND(G2051&gt;=$F$8,G2051&lt;=$G$8),AND(G2051&gt;=$H$8,G2051&lt;=$I$8),AND(G2051&gt;=$J$8,G2051&lt;=$K$8),AND(G2051&gt;=$L$8,G2051&lt;=$M$8),AND(G2051&gt;=$N$8,G2051&lt;=$O$8),AND(G2051&gt;=$P$8,G2051&lt;=$Q$8),AND(G2051&gt;=$R$8,G2051&lt;=$S$8),AND(G2051&gt;=$T$8,G2051&lt;=$U$8)),IF(COUNTIF($H$537:H2051,"CMO")&gt;90,"Demi-traitement","Plein traitement"),""))</f>
        <v/>
      </c>
    </row>
    <row r="2052" spans="7:9" x14ac:dyDescent="0.25">
      <c r="G2052" s="1">
        <v>44616</v>
      </c>
      <c r="H2052" t="str">
        <f t="shared" si="36"/>
        <v/>
      </c>
      <c r="I2052" s="2" t="str">
        <f>IF(OR(AND(G2052&gt;=$D$19,G2052&lt;=$E$19),AND(G2052&gt;=$F$19,G2052&lt;=$G$19),AND(G2052&gt;=$H$19,G2052&lt;=$I$19),AND(G2052&gt;=$J$19,G2052&lt;=$K$19),AND(G2052&gt;=$L$19,G2052&lt;=$M$19),AND(G2052&gt;=$N$19,G2052&lt;=$O$19),AND(G2052&gt;=$P$19,G2052&lt;=$Q$19),AND(G2052&gt;=$R$19,G2052&lt;=$S$19),AND(G2052&gt;=$T$19,G2052&lt;=$U$19)),IF(COUNTIF(I1688:I2051,"Plein traitement")=90,"Demi-traitement","Plein traitement"),IF(OR(AND(G2052&gt;=$D$8,G2052&lt;=$E$8),AND(G2052&gt;=$F$8,G2052&lt;=$G$8),AND(G2052&gt;=$H$8,G2052&lt;=$I$8),AND(G2052&gt;=$J$8,G2052&lt;=$K$8),AND(G2052&gt;=$L$8,G2052&lt;=$M$8),AND(G2052&gt;=$N$8,G2052&lt;=$O$8),AND(G2052&gt;=$P$8,G2052&lt;=$Q$8),AND(G2052&gt;=$R$8,G2052&lt;=$S$8),AND(G2052&gt;=$T$8,G2052&lt;=$U$8)),IF(COUNTIF($H$537:H2052,"CMO")&gt;90,"Demi-traitement","Plein traitement"),""))</f>
        <v/>
      </c>
    </row>
    <row r="2053" spans="7:9" x14ac:dyDescent="0.25">
      <c r="G2053" s="1">
        <v>44617</v>
      </c>
      <c r="H2053" t="str">
        <f t="shared" si="36"/>
        <v/>
      </c>
      <c r="I2053" s="2" t="str">
        <f>IF(OR(AND(G2053&gt;=$D$19,G2053&lt;=$E$19),AND(G2053&gt;=$F$19,G2053&lt;=$G$19),AND(G2053&gt;=$H$19,G2053&lt;=$I$19),AND(G2053&gt;=$J$19,G2053&lt;=$K$19),AND(G2053&gt;=$L$19,G2053&lt;=$M$19),AND(G2053&gt;=$N$19,G2053&lt;=$O$19),AND(G2053&gt;=$P$19,G2053&lt;=$Q$19),AND(G2053&gt;=$R$19,G2053&lt;=$S$19),AND(G2053&gt;=$T$19,G2053&lt;=$U$19)),IF(COUNTIF(I1689:I2052,"Plein traitement")=90,"Demi-traitement","Plein traitement"),IF(OR(AND(G2053&gt;=$D$8,G2053&lt;=$E$8),AND(G2053&gt;=$F$8,G2053&lt;=$G$8),AND(G2053&gt;=$H$8,G2053&lt;=$I$8),AND(G2053&gt;=$J$8,G2053&lt;=$K$8),AND(G2053&gt;=$L$8,G2053&lt;=$M$8),AND(G2053&gt;=$N$8,G2053&lt;=$O$8),AND(G2053&gt;=$P$8,G2053&lt;=$Q$8),AND(G2053&gt;=$R$8,G2053&lt;=$S$8),AND(G2053&gt;=$T$8,G2053&lt;=$U$8)),IF(COUNTIF($H$537:H2053,"CMO")&gt;90,"Demi-traitement","Plein traitement"),""))</f>
        <v/>
      </c>
    </row>
    <row r="2054" spans="7:9" x14ac:dyDescent="0.25">
      <c r="G2054" s="1">
        <v>44618</v>
      </c>
      <c r="H2054" t="str">
        <f t="shared" si="36"/>
        <v/>
      </c>
      <c r="I2054" s="2" t="str">
        <f>IF(OR(AND(G2054&gt;=$D$19,G2054&lt;=$E$19),AND(G2054&gt;=$F$19,G2054&lt;=$G$19),AND(G2054&gt;=$H$19,G2054&lt;=$I$19),AND(G2054&gt;=$J$19,G2054&lt;=$K$19),AND(G2054&gt;=$L$19,G2054&lt;=$M$19),AND(G2054&gt;=$N$19,G2054&lt;=$O$19),AND(G2054&gt;=$P$19,G2054&lt;=$Q$19),AND(G2054&gt;=$R$19,G2054&lt;=$S$19),AND(G2054&gt;=$T$19,G2054&lt;=$U$19)),IF(COUNTIF(I1690:I2053,"Plein traitement")=90,"Demi-traitement","Plein traitement"),IF(OR(AND(G2054&gt;=$D$8,G2054&lt;=$E$8),AND(G2054&gt;=$F$8,G2054&lt;=$G$8),AND(G2054&gt;=$H$8,G2054&lt;=$I$8),AND(G2054&gt;=$J$8,G2054&lt;=$K$8),AND(G2054&gt;=$L$8,G2054&lt;=$M$8),AND(G2054&gt;=$N$8,G2054&lt;=$O$8),AND(G2054&gt;=$P$8,G2054&lt;=$Q$8),AND(G2054&gt;=$R$8,G2054&lt;=$S$8),AND(G2054&gt;=$T$8,G2054&lt;=$U$8)),IF(COUNTIF($H$537:H2054,"CMO")&gt;90,"Demi-traitement","Plein traitement"),""))</f>
        <v/>
      </c>
    </row>
    <row r="2055" spans="7:9" x14ac:dyDescent="0.25">
      <c r="G2055" s="1">
        <v>44619</v>
      </c>
      <c r="H2055" t="str">
        <f t="shared" si="36"/>
        <v/>
      </c>
      <c r="I2055" s="2" t="str">
        <f>IF(OR(AND(G2055&gt;=$D$19,G2055&lt;=$E$19),AND(G2055&gt;=$F$19,G2055&lt;=$G$19),AND(G2055&gt;=$H$19,G2055&lt;=$I$19),AND(G2055&gt;=$J$19,G2055&lt;=$K$19),AND(G2055&gt;=$L$19,G2055&lt;=$M$19),AND(G2055&gt;=$N$19,G2055&lt;=$O$19),AND(G2055&gt;=$P$19,G2055&lt;=$Q$19),AND(G2055&gt;=$R$19,G2055&lt;=$S$19),AND(G2055&gt;=$T$19,G2055&lt;=$U$19)),IF(COUNTIF(I1691:I2054,"Plein traitement")=90,"Demi-traitement","Plein traitement"),IF(OR(AND(G2055&gt;=$D$8,G2055&lt;=$E$8),AND(G2055&gt;=$F$8,G2055&lt;=$G$8),AND(G2055&gt;=$H$8,G2055&lt;=$I$8),AND(G2055&gt;=$J$8,G2055&lt;=$K$8),AND(G2055&gt;=$L$8,G2055&lt;=$M$8),AND(G2055&gt;=$N$8,G2055&lt;=$O$8),AND(G2055&gt;=$P$8,G2055&lt;=$Q$8),AND(G2055&gt;=$R$8,G2055&lt;=$S$8),AND(G2055&gt;=$T$8,G2055&lt;=$U$8)),IF(COUNTIF($H$537:H2055,"CMO")&gt;90,"Demi-traitement","Plein traitement"),""))</f>
        <v/>
      </c>
    </row>
    <row r="2056" spans="7:9" x14ac:dyDescent="0.25">
      <c r="G2056" s="1">
        <v>44620</v>
      </c>
      <c r="H2056" t="str">
        <f t="shared" si="36"/>
        <v/>
      </c>
      <c r="I2056" s="2" t="str">
        <f>IF(OR(AND(G2056&gt;=$D$19,G2056&lt;=$E$19),AND(G2056&gt;=$F$19,G2056&lt;=$G$19),AND(G2056&gt;=$H$19,G2056&lt;=$I$19),AND(G2056&gt;=$J$19,G2056&lt;=$K$19),AND(G2056&gt;=$L$19,G2056&lt;=$M$19),AND(G2056&gt;=$N$19,G2056&lt;=$O$19),AND(G2056&gt;=$P$19,G2056&lt;=$Q$19),AND(G2056&gt;=$R$19,G2056&lt;=$S$19),AND(G2056&gt;=$T$19,G2056&lt;=$U$19)),IF(COUNTIF(I1692:I2055,"Plein traitement")=90,"Demi-traitement","Plein traitement"),IF(OR(AND(G2056&gt;=$D$8,G2056&lt;=$E$8),AND(G2056&gt;=$F$8,G2056&lt;=$G$8),AND(G2056&gt;=$H$8,G2056&lt;=$I$8),AND(G2056&gt;=$J$8,G2056&lt;=$K$8),AND(G2056&gt;=$L$8,G2056&lt;=$M$8),AND(G2056&gt;=$N$8,G2056&lt;=$O$8),AND(G2056&gt;=$P$8,G2056&lt;=$Q$8),AND(G2056&gt;=$R$8,G2056&lt;=$S$8),AND(G2056&gt;=$T$8,G2056&lt;=$U$8)),IF(COUNTIF($H$537:H2056,"CMO")&gt;90,"Demi-traitement","Plein traitement"),""))</f>
        <v/>
      </c>
    </row>
    <row r="2057" spans="7:9" x14ac:dyDescent="0.25">
      <c r="G2057" s="1">
        <v>44621</v>
      </c>
      <c r="H2057" t="str">
        <f t="shared" si="36"/>
        <v/>
      </c>
      <c r="I2057" s="2" t="str">
        <f>IF(OR(AND(G2057&gt;=$D$19,G2057&lt;=$E$19),AND(G2057&gt;=$F$19,G2057&lt;=$G$19),AND(G2057&gt;=$H$19,G2057&lt;=$I$19),AND(G2057&gt;=$J$19,G2057&lt;=$K$19),AND(G2057&gt;=$L$19,G2057&lt;=$M$19),AND(G2057&gt;=$N$19,G2057&lt;=$O$19),AND(G2057&gt;=$P$19,G2057&lt;=$Q$19),AND(G2057&gt;=$R$19,G2057&lt;=$S$19),AND(G2057&gt;=$T$19,G2057&lt;=$U$19)),IF(COUNTIF(I1693:I2056,"Plein traitement")=90,"Demi-traitement","Plein traitement"),IF(OR(AND(G2057&gt;=$D$8,G2057&lt;=$E$8),AND(G2057&gt;=$F$8,G2057&lt;=$G$8),AND(G2057&gt;=$H$8,G2057&lt;=$I$8),AND(G2057&gt;=$J$8,G2057&lt;=$K$8),AND(G2057&gt;=$L$8,G2057&lt;=$M$8),AND(G2057&gt;=$N$8,G2057&lt;=$O$8),AND(G2057&gt;=$P$8,G2057&lt;=$Q$8),AND(G2057&gt;=$R$8,G2057&lt;=$S$8),AND(G2057&gt;=$T$8,G2057&lt;=$U$8)),IF(COUNTIF($H$537:H2057,"CMO")&gt;90,"Demi-traitement","Plein traitement"),""))</f>
        <v/>
      </c>
    </row>
    <row r="2058" spans="7:9" x14ac:dyDescent="0.25">
      <c r="G2058" s="1">
        <v>44622</v>
      </c>
      <c r="H2058" t="str">
        <f t="shared" si="36"/>
        <v/>
      </c>
      <c r="I2058" s="2" t="str">
        <f>IF(OR(AND(G2058&gt;=$D$19,G2058&lt;=$E$19),AND(G2058&gt;=$F$19,G2058&lt;=$G$19),AND(G2058&gt;=$H$19,G2058&lt;=$I$19),AND(G2058&gt;=$J$19,G2058&lt;=$K$19),AND(G2058&gt;=$L$19,G2058&lt;=$M$19),AND(G2058&gt;=$N$19,G2058&lt;=$O$19),AND(G2058&gt;=$P$19,G2058&lt;=$Q$19),AND(G2058&gt;=$R$19,G2058&lt;=$S$19),AND(G2058&gt;=$T$19,G2058&lt;=$U$19)),IF(COUNTIF(I1694:I2057,"Plein traitement")=90,"Demi-traitement","Plein traitement"),IF(OR(AND(G2058&gt;=$D$8,G2058&lt;=$E$8),AND(G2058&gt;=$F$8,G2058&lt;=$G$8),AND(G2058&gt;=$H$8,G2058&lt;=$I$8),AND(G2058&gt;=$J$8,G2058&lt;=$K$8),AND(G2058&gt;=$L$8,G2058&lt;=$M$8),AND(G2058&gt;=$N$8,G2058&lt;=$O$8),AND(G2058&gt;=$P$8,G2058&lt;=$Q$8),AND(G2058&gt;=$R$8,G2058&lt;=$S$8),AND(G2058&gt;=$T$8,G2058&lt;=$U$8)),IF(COUNTIF($H$537:H2058,"CMO")&gt;90,"Demi-traitement","Plein traitement"),""))</f>
        <v/>
      </c>
    </row>
    <row r="2059" spans="7:9" x14ac:dyDescent="0.25">
      <c r="G2059" s="1">
        <v>44623</v>
      </c>
      <c r="H2059" t="str">
        <f t="shared" si="36"/>
        <v/>
      </c>
      <c r="I2059" s="2" t="str">
        <f>IF(OR(AND(G2059&gt;=$D$19,G2059&lt;=$E$19),AND(G2059&gt;=$F$19,G2059&lt;=$G$19),AND(G2059&gt;=$H$19,G2059&lt;=$I$19),AND(G2059&gt;=$J$19,G2059&lt;=$K$19),AND(G2059&gt;=$L$19,G2059&lt;=$M$19),AND(G2059&gt;=$N$19,G2059&lt;=$O$19),AND(G2059&gt;=$P$19,G2059&lt;=$Q$19),AND(G2059&gt;=$R$19,G2059&lt;=$S$19),AND(G2059&gt;=$T$19,G2059&lt;=$U$19)),IF(COUNTIF(I1695:I2058,"Plein traitement")=90,"Demi-traitement","Plein traitement"),IF(OR(AND(G2059&gt;=$D$8,G2059&lt;=$E$8),AND(G2059&gt;=$F$8,G2059&lt;=$G$8),AND(G2059&gt;=$H$8,G2059&lt;=$I$8),AND(G2059&gt;=$J$8,G2059&lt;=$K$8),AND(G2059&gt;=$L$8,G2059&lt;=$M$8),AND(G2059&gt;=$N$8,G2059&lt;=$O$8),AND(G2059&gt;=$P$8,G2059&lt;=$Q$8),AND(G2059&gt;=$R$8,G2059&lt;=$S$8),AND(G2059&gt;=$T$8,G2059&lt;=$U$8)),IF(COUNTIF($H$537:H2059,"CMO")&gt;90,"Demi-traitement","Plein traitement"),""))</f>
        <v/>
      </c>
    </row>
    <row r="2060" spans="7:9" x14ac:dyDescent="0.25">
      <c r="G2060" s="1">
        <v>44624</v>
      </c>
      <c r="H2060" t="str">
        <f t="shared" si="36"/>
        <v/>
      </c>
      <c r="I2060" s="2" t="str">
        <f>IF(OR(AND(G2060&gt;=$D$19,G2060&lt;=$E$19),AND(G2060&gt;=$F$19,G2060&lt;=$G$19),AND(G2060&gt;=$H$19,G2060&lt;=$I$19),AND(G2060&gt;=$J$19,G2060&lt;=$K$19),AND(G2060&gt;=$L$19,G2060&lt;=$M$19),AND(G2060&gt;=$N$19,G2060&lt;=$O$19),AND(G2060&gt;=$P$19,G2060&lt;=$Q$19),AND(G2060&gt;=$R$19,G2060&lt;=$S$19),AND(G2060&gt;=$T$19,G2060&lt;=$U$19)),IF(COUNTIF(I1696:I2059,"Plein traitement")=90,"Demi-traitement","Plein traitement"),IF(OR(AND(G2060&gt;=$D$8,G2060&lt;=$E$8),AND(G2060&gt;=$F$8,G2060&lt;=$G$8),AND(G2060&gt;=$H$8,G2060&lt;=$I$8),AND(G2060&gt;=$J$8,G2060&lt;=$K$8),AND(G2060&gt;=$L$8,G2060&lt;=$M$8),AND(G2060&gt;=$N$8,G2060&lt;=$O$8),AND(G2060&gt;=$P$8,G2060&lt;=$Q$8),AND(G2060&gt;=$R$8,G2060&lt;=$S$8),AND(G2060&gt;=$T$8,G2060&lt;=$U$8)),IF(COUNTIF($H$537:H2060,"CMO")&gt;90,"Demi-traitement","Plein traitement"),""))</f>
        <v/>
      </c>
    </row>
    <row r="2061" spans="7:9" x14ac:dyDescent="0.25">
      <c r="G2061" s="1">
        <v>44625</v>
      </c>
      <c r="H2061" t="str">
        <f t="shared" si="36"/>
        <v/>
      </c>
      <c r="I2061" s="2" t="str">
        <f>IF(OR(AND(G2061&gt;=$D$19,G2061&lt;=$E$19),AND(G2061&gt;=$F$19,G2061&lt;=$G$19),AND(G2061&gt;=$H$19,G2061&lt;=$I$19),AND(G2061&gt;=$J$19,G2061&lt;=$K$19),AND(G2061&gt;=$L$19,G2061&lt;=$M$19),AND(G2061&gt;=$N$19,G2061&lt;=$O$19),AND(G2061&gt;=$P$19,G2061&lt;=$Q$19),AND(G2061&gt;=$R$19,G2061&lt;=$S$19),AND(G2061&gt;=$T$19,G2061&lt;=$U$19)),IF(COUNTIF(I1697:I2060,"Plein traitement")=90,"Demi-traitement","Plein traitement"),IF(OR(AND(G2061&gt;=$D$8,G2061&lt;=$E$8),AND(G2061&gt;=$F$8,G2061&lt;=$G$8),AND(G2061&gt;=$H$8,G2061&lt;=$I$8),AND(G2061&gt;=$J$8,G2061&lt;=$K$8),AND(G2061&gt;=$L$8,G2061&lt;=$M$8),AND(G2061&gt;=$N$8,G2061&lt;=$O$8),AND(G2061&gt;=$P$8,G2061&lt;=$Q$8),AND(G2061&gt;=$R$8,G2061&lt;=$S$8),AND(G2061&gt;=$T$8,G2061&lt;=$U$8)),IF(COUNTIF($H$537:H2061,"CMO")&gt;90,"Demi-traitement","Plein traitement"),""))</f>
        <v/>
      </c>
    </row>
    <row r="2062" spans="7:9" x14ac:dyDescent="0.25">
      <c r="G2062" s="1">
        <v>44626</v>
      </c>
      <c r="H2062" t="str">
        <f t="shared" si="36"/>
        <v/>
      </c>
      <c r="I2062" s="2" t="str">
        <f>IF(OR(AND(G2062&gt;=$D$19,G2062&lt;=$E$19),AND(G2062&gt;=$F$19,G2062&lt;=$G$19),AND(G2062&gt;=$H$19,G2062&lt;=$I$19),AND(G2062&gt;=$J$19,G2062&lt;=$K$19),AND(G2062&gt;=$L$19,G2062&lt;=$M$19),AND(G2062&gt;=$N$19,G2062&lt;=$O$19),AND(G2062&gt;=$P$19,G2062&lt;=$Q$19),AND(G2062&gt;=$R$19,G2062&lt;=$S$19),AND(G2062&gt;=$T$19,G2062&lt;=$U$19)),IF(COUNTIF(I1698:I2061,"Plein traitement")=90,"Demi-traitement","Plein traitement"),IF(OR(AND(G2062&gt;=$D$8,G2062&lt;=$E$8),AND(G2062&gt;=$F$8,G2062&lt;=$G$8),AND(G2062&gt;=$H$8,G2062&lt;=$I$8),AND(G2062&gt;=$J$8,G2062&lt;=$K$8),AND(G2062&gt;=$L$8,G2062&lt;=$M$8),AND(G2062&gt;=$N$8,G2062&lt;=$O$8),AND(G2062&gt;=$P$8,G2062&lt;=$Q$8),AND(G2062&gt;=$R$8,G2062&lt;=$S$8),AND(G2062&gt;=$T$8,G2062&lt;=$U$8)),IF(COUNTIF($H$537:H2062,"CMO")&gt;90,"Demi-traitement","Plein traitement"),""))</f>
        <v/>
      </c>
    </row>
    <row r="2063" spans="7:9" x14ac:dyDescent="0.25">
      <c r="G2063" s="1">
        <v>44627</v>
      </c>
      <c r="H2063" t="str">
        <f t="shared" si="36"/>
        <v/>
      </c>
      <c r="I2063" s="2" t="str">
        <f>IF(OR(AND(G2063&gt;=$D$19,G2063&lt;=$E$19),AND(G2063&gt;=$F$19,G2063&lt;=$G$19),AND(G2063&gt;=$H$19,G2063&lt;=$I$19),AND(G2063&gt;=$J$19,G2063&lt;=$K$19),AND(G2063&gt;=$L$19,G2063&lt;=$M$19),AND(G2063&gt;=$N$19,G2063&lt;=$O$19),AND(G2063&gt;=$P$19,G2063&lt;=$Q$19),AND(G2063&gt;=$R$19,G2063&lt;=$S$19),AND(G2063&gt;=$T$19,G2063&lt;=$U$19)),IF(COUNTIF(I1699:I2062,"Plein traitement")=90,"Demi-traitement","Plein traitement"),IF(OR(AND(G2063&gt;=$D$8,G2063&lt;=$E$8),AND(G2063&gt;=$F$8,G2063&lt;=$G$8),AND(G2063&gt;=$H$8,G2063&lt;=$I$8),AND(G2063&gt;=$J$8,G2063&lt;=$K$8),AND(G2063&gt;=$L$8,G2063&lt;=$M$8),AND(G2063&gt;=$N$8,G2063&lt;=$O$8),AND(G2063&gt;=$P$8,G2063&lt;=$Q$8),AND(G2063&gt;=$R$8,G2063&lt;=$S$8),AND(G2063&gt;=$T$8,G2063&lt;=$U$8)),IF(COUNTIF($H$537:H2063,"CMO")&gt;90,"Demi-traitement","Plein traitement"),""))</f>
        <v/>
      </c>
    </row>
    <row r="2064" spans="7:9" x14ac:dyDescent="0.25">
      <c r="G2064" s="1">
        <v>44628</v>
      </c>
      <c r="H2064" t="str">
        <f t="shared" si="36"/>
        <v/>
      </c>
      <c r="I2064" s="2" t="str">
        <f>IF(OR(AND(G2064&gt;=$D$19,G2064&lt;=$E$19),AND(G2064&gt;=$F$19,G2064&lt;=$G$19),AND(G2064&gt;=$H$19,G2064&lt;=$I$19),AND(G2064&gt;=$J$19,G2064&lt;=$K$19),AND(G2064&gt;=$L$19,G2064&lt;=$M$19),AND(G2064&gt;=$N$19,G2064&lt;=$O$19),AND(G2064&gt;=$P$19,G2064&lt;=$Q$19),AND(G2064&gt;=$R$19,G2064&lt;=$S$19),AND(G2064&gt;=$T$19,G2064&lt;=$U$19)),IF(COUNTIF(I1700:I2063,"Plein traitement")=90,"Demi-traitement","Plein traitement"),IF(OR(AND(G2064&gt;=$D$8,G2064&lt;=$E$8),AND(G2064&gt;=$F$8,G2064&lt;=$G$8),AND(G2064&gt;=$H$8,G2064&lt;=$I$8),AND(G2064&gt;=$J$8,G2064&lt;=$K$8),AND(G2064&gt;=$L$8,G2064&lt;=$M$8),AND(G2064&gt;=$N$8,G2064&lt;=$O$8),AND(G2064&gt;=$P$8,G2064&lt;=$Q$8),AND(G2064&gt;=$R$8,G2064&lt;=$S$8),AND(G2064&gt;=$T$8,G2064&lt;=$U$8)),IF(COUNTIF($H$537:H2064,"CMO")&gt;90,"Demi-traitement","Plein traitement"),""))</f>
        <v/>
      </c>
    </row>
    <row r="2065" spans="7:9" x14ac:dyDescent="0.25">
      <c r="G2065" s="1">
        <v>44629</v>
      </c>
      <c r="H2065" t="str">
        <f t="shared" si="36"/>
        <v/>
      </c>
      <c r="I2065" s="2" t="str">
        <f>IF(OR(AND(G2065&gt;=$D$19,G2065&lt;=$E$19),AND(G2065&gt;=$F$19,G2065&lt;=$G$19),AND(G2065&gt;=$H$19,G2065&lt;=$I$19),AND(G2065&gt;=$J$19,G2065&lt;=$K$19),AND(G2065&gt;=$L$19,G2065&lt;=$M$19),AND(G2065&gt;=$N$19,G2065&lt;=$O$19),AND(G2065&gt;=$P$19,G2065&lt;=$Q$19),AND(G2065&gt;=$R$19,G2065&lt;=$S$19),AND(G2065&gt;=$T$19,G2065&lt;=$U$19)),IF(COUNTIF(I1701:I2064,"Plein traitement")=90,"Demi-traitement","Plein traitement"),IF(OR(AND(G2065&gt;=$D$8,G2065&lt;=$E$8),AND(G2065&gt;=$F$8,G2065&lt;=$G$8),AND(G2065&gt;=$H$8,G2065&lt;=$I$8),AND(G2065&gt;=$J$8,G2065&lt;=$K$8),AND(G2065&gt;=$L$8,G2065&lt;=$M$8),AND(G2065&gt;=$N$8,G2065&lt;=$O$8),AND(G2065&gt;=$P$8,G2065&lt;=$Q$8),AND(G2065&gt;=$R$8,G2065&lt;=$S$8),AND(G2065&gt;=$T$8,G2065&lt;=$U$8)),IF(COUNTIF($H$537:H2065,"CMO")&gt;90,"Demi-traitement","Plein traitement"),""))</f>
        <v/>
      </c>
    </row>
    <row r="2066" spans="7:9" x14ac:dyDescent="0.25">
      <c r="G2066" s="1">
        <v>44630</v>
      </c>
      <c r="H2066" t="str">
        <f t="shared" si="36"/>
        <v/>
      </c>
      <c r="I2066" s="2" t="str">
        <f>IF(OR(AND(G2066&gt;=$D$19,G2066&lt;=$E$19),AND(G2066&gt;=$F$19,G2066&lt;=$G$19),AND(G2066&gt;=$H$19,G2066&lt;=$I$19),AND(G2066&gt;=$J$19,G2066&lt;=$K$19),AND(G2066&gt;=$L$19,G2066&lt;=$M$19),AND(G2066&gt;=$N$19,G2066&lt;=$O$19),AND(G2066&gt;=$P$19,G2066&lt;=$Q$19),AND(G2066&gt;=$R$19,G2066&lt;=$S$19),AND(G2066&gt;=$T$19,G2066&lt;=$U$19)),IF(COUNTIF(I1702:I2065,"Plein traitement")=90,"Demi-traitement","Plein traitement"),IF(OR(AND(G2066&gt;=$D$8,G2066&lt;=$E$8),AND(G2066&gt;=$F$8,G2066&lt;=$G$8),AND(G2066&gt;=$H$8,G2066&lt;=$I$8),AND(G2066&gt;=$J$8,G2066&lt;=$K$8),AND(G2066&gt;=$L$8,G2066&lt;=$M$8),AND(G2066&gt;=$N$8,G2066&lt;=$O$8),AND(G2066&gt;=$P$8,G2066&lt;=$Q$8),AND(G2066&gt;=$R$8,G2066&lt;=$S$8),AND(G2066&gt;=$T$8,G2066&lt;=$U$8)),IF(COUNTIF($H$537:H2066,"CMO")&gt;90,"Demi-traitement","Plein traitement"),""))</f>
        <v/>
      </c>
    </row>
    <row r="2067" spans="7:9" x14ac:dyDescent="0.25">
      <c r="G2067" s="1">
        <v>44631</v>
      </c>
      <c r="H2067" t="str">
        <f t="shared" si="36"/>
        <v/>
      </c>
      <c r="I2067" s="2" t="str">
        <f>IF(OR(AND(G2067&gt;=$D$19,G2067&lt;=$E$19),AND(G2067&gt;=$F$19,G2067&lt;=$G$19),AND(G2067&gt;=$H$19,G2067&lt;=$I$19),AND(G2067&gt;=$J$19,G2067&lt;=$K$19),AND(G2067&gt;=$L$19,G2067&lt;=$M$19),AND(G2067&gt;=$N$19,G2067&lt;=$O$19),AND(G2067&gt;=$P$19,G2067&lt;=$Q$19),AND(G2067&gt;=$R$19,G2067&lt;=$S$19),AND(G2067&gt;=$T$19,G2067&lt;=$U$19)),IF(COUNTIF(I1703:I2066,"Plein traitement")=90,"Demi-traitement","Plein traitement"),IF(OR(AND(G2067&gt;=$D$8,G2067&lt;=$E$8),AND(G2067&gt;=$F$8,G2067&lt;=$G$8),AND(G2067&gt;=$H$8,G2067&lt;=$I$8),AND(G2067&gt;=$J$8,G2067&lt;=$K$8),AND(G2067&gt;=$L$8,G2067&lt;=$M$8),AND(G2067&gt;=$N$8,G2067&lt;=$O$8),AND(G2067&gt;=$P$8,G2067&lt;=$Q$8),AND(G2067&gt;=$R$8,G2067&lt;=$S$8),AND(G2067&gt;=$T$8,G2067&lt;=$U$8)),IF(COUNTIF($H$537:H2067,"CMO")&gt;90,"Demi-traitement","Plein traitement"),""))</f>
        <v/>
      </c>
    </row>
    <row r="2068" spans="7:9" x14ac:dyDescent="0.25">
      <c r="G2068" s="1">
        <v>44632</v>
      </c>
      <c r="H2068" t="str">
        <f t="shared" si="36"/>
        <v/>
      </c>
      <c r="I2068" s="2" t="str">
        <f>IF(OR(AND(G2068&gt;=$D$19,G2068&lt;=$E$19),AND(G2068&gt;=$F$19,G2068&lt;=$G$19),AND(G2068&gt;=$H$19,G2068&lt;=$I$19),AND(G2068&gt;=$J$19,G2068&lt;=$K$19),AND(G2068&gt;=$L$19,G2068&lt;=$M$19),AND(G2068&gt;=$N$19,G2068&lt;=$O$19),AND(G2068&gt;=$P$19,G2068&lt;=$Q$19),AND(G2068&gt;=$R$19,G2068&lt;=$S$19),AND(G2068&gt;=$T$19,G2068&lt;=$U$19)),IF(COUNTIF(I1704:I2067,"Plein traitement")=90,"Demi-traitement","Plein traitement"),IF(OR(AND(G2068&gt;=$D$8,G2068&lt;=$E$8),AND(G2068&gt;=$F$8,G2068&lt;=$G$8),AND(G2068&gt;=$H$8,G2068&lt;=$I$8),AND(G2068&gt;=$J$8,G2068&lt;=$K$8),AND(G2068&gt;=$L$8,G2068&lt;=$M$8),AND(G2068&gt;=$N$8,G2068&lt;=$O$8),AND(G2068&gt;=$P$8,G2068&lt;=$Q$8),AND(G2068&gt;=$R$8,G2068&lt;=$S$8),AND(G2068&gt;=$T$8,G2068&lt;=$U$8)),IF(COUNTIF($H$537:H2068,"CMO")&gt;90,"Demi-traitement","Plein traitement"),""))</f>
        <v/>
      </c>
    </row>
    <row r="2069" spans="7:9" x14ac:dyDescent="0.25">
      <c r="G2069" s="1">
        <v>44633</v>
      </c>
      <c r="H2069" t="str">
        <f t="shared" si="36"/>
        <v/>
      </c>
      <c r="I2069" s="2" t="str">
        <f>IF(OR(AND(G2069&gt;=$D$19,G2069&lt;=$E$19),AND(G2069&gt;=$F$19,G2069&lt;=$G$19),AND(G2069&gt;=$H$19,G2069&lt;=$I$19),AND(G2069&gt;=$J$19,G2069&lt;=$K$19),AND(G2069&gt;=$L$19,G2069&lt;=$M$19),AND(G2069&gt;=$N$19,G2069&lt;=$O$19),AND(G2069&gt;=$P$19,G2069&lt;=$Q$19),AND(G2069&gt;=$R$19,G2069&lt;=$S$19),AND(G2069&gt;=$T$19,G2069&lt;=$U$19)),IF(COUNTIF(I1705:I2068,"Plein traitement")=90,"Demi-traitement","Plein traitement"),IF(OR(AND(G2069&gt;=$D$8,G2069&lt;=$E$8),AND(G2069&gt;=$F$8,G2069&lt;=$G$8),AND(G2069&gt;=$H$8,G2069&lt;=$I$8),AND(G2069&gt;=$J$8,G2069&lt;=$K$8),AND(G2069&gt;=$L$8,G2069&lt;=$M$8),AND(G2069&gt;=$N$8,G2069&lt;=$O$8),AND(G2069&gt;=$P$8,G2069&lt;=$Q$8),AND(G2069&gt;=$R$8,G2069&lt;=$S$8),AND(G2069&gt;=$T$8,G2069&lt;=$U$8)),IF(COUNTIF($H$537:H2069,"CMO")&gt;90,"Demi-traitement","Plein traitement"),""))</f>
        <v/>
      </c>
    </row>
    <row r="2070" spans="7:9" x14ac:dyDescent="0.25">
      <c r="G2070" s="1">
        <v>44634</v>
      </c>
      <c r="H2070" t="str">
        <f t="shared" si="36"/>
        <v/>
      </c>
      <c r="I2070" s="2" t="str">
        <f>IF(OR(AND(G2070&gt;=$D$19,G2070&lt;=$E$19),AND(G2070&gt;=$F$19,G2070&lt;=$G$19),AND(G2070&gt;=$H$19,G2070&lt;=$I$19),AND(G2070&gt;=$J$19,G2070&lt;=$K$19),AND(G2070&gt;=$L$19,G2070&lt;=$M$19),AND(G2070&gt;=$N$19,G2070&lt;=$O$19),AND(G2070&gt;=$P$19,G2070&lt;=$Q$19),AND(G2070&gt;=$R$19,G2070&lt;=$S$19),AND(G2070&gt;=$T$19,G2070&lt;=$U$19)),IF(COUNTIF(I1706:I2069,"Plein traitement")=90,"Demi-traitement","Plein traitement"),IF(OR(AND(G2070&gt;=$D$8,G2070&lt;=$E$8),AND(G2070&gt;=$F$8,G2070&lt;=$G$8),AND(G2070&gt;=$H$8,G2070&lt;=$I$8),AND(G2070&gt;=$J$8,G2070&lt;=$K$8),AND(G2070&gt;=$L$8,G2070&lt;=$M$8),AND(G2070&gt;=$N$8,G2070&lt;=$O$8),AND(G2070&gt;=$P$8,G2070&lt;=$Q$8),AND(G2070&gt;=$R$8,G2070&lt;=$S$8),AND(G2070&gt;=$T$8,G2070&lt;=$U$8)),IF(COUNTIF($H$537:H2070,"CMO")&gt;90,"Demi-traitement","Plein traitement"),""))</f>
        <v/>
      </c>
    </row>
    <row r="2071" spans="7:9" x14ac:dyDescent="0.25">
      <c r="G2071" s="1">
        <v>44635</v>
      </c>
      <c r="H2071" t="str">
        <f t="shared" si="36"/>
        <v/>
      </c>
      <c r="I2071" s="2" t="str">
        <f>IF(OR(AND(G2071&gt;=$D$19,G2071&lt;=$E$19),AND(G2071&gt;=$F$19,G2071&lt;=$G$19),AND(G2071&gt;=$H$19,G2071&lt;=$I$19),AND(G2071&gt;=$J$19,G2071&lt;=$K$19),AND(G2071&gt;=$L$19,G2071&lt;=$M$19),AND(G2071&gt;=$N$19,G2071&lt;=$O$19),AND(G2071&gt;=$P$19,G2071&lt;=$Q$19),AND(G2071&gt;=$R$19,G2071&lt;=$S$19),AND(G2071&gt;=$T$19,G2071&lt;=$U$19)),IF(COUNTIF(I1707:I2070,"Plein traitement")=90,"Demi-traitement","Plein traitement"),IF(OR(AND(G2071&gt;=$D$8,G2071&lt;=$E$8),AND(G2071&gt;=$F$8,G2071&lt;=$G$8),AND(G2071&gt;=$H$8,G2071&lt;=$I$8),AND(G2071&gt;=$J$8,G2071&lt;=$K$8),AND(G2071&gt;=$L$8,G2071&lt;=$M$8),AND(G2071&gt;=$N$8,G2071&lt;=$O$8),AND(G2071&gt;=$P$8,G2071&lt;=$Q$8),AND(G2071&gt;=$R$8,G2071&lt;=$S$8),AND(G2071&gt;=$T$8,G2071&lt;=$U$8)),IF(COUNTIF($H$537:H2071,"CMO")&gt;90,"Demi-traitement","Plein traitement"),""))</f>
        <v/>
      </c>
    </row>
    <row r="2072" spans="7:9" x14ac:dyDescent="0.25">
      <c r="G2072" s="1">
        <v>44636</v>
      </c>
      <c r="H2072" t="str">
        <f t="shared" si="36"/>
        <v/>
      </c>
      <c r="I2072" s="2" t="str">
        <f>IF(OR(AND(G2072&gt;=$D$19,G2072&lt;=$E$19),AND(G2072&gt;=$F$19,G2072&lt;=$G$19),AND(G2072&gt;=$H$19,G2072&lt;=$I$19),AND(G2072&gt;=$J$19,G2072&lt;=$K$19),AND(G2072&gt;=$L$19,G2072&lt;=$M$19),AND(G2072&gt;=$N$19,G2072&lt;=$O$19),AND(G2072&gt;=$P$19,G2072&lt;=$Q$19),AND(G2072&gt;=$R$19,G2072&lt;=$S$19),AND(G2072&gt;=$T$19,G2072&lt;=$U$19)),IF(COUNTIF(I1708:I2071,"Plein traitement")=90,"Demi-traitement","Plein traitement"),IF(OR(AND(G2072&gt;=$D$8,G2072&lt;=$E$8),AND(G2072&gt;=$F$8,G2072&lt;=$G$8),AND(G2072&gt;=$H$8,G2072&lt;=$I$8),AND(G2072&gt;=$J$8,G2072&lt;=$K$8),AND(G2072&gt;=$L$8,G2072&lt;=$M$8),AND(G2072&gt;=$N$8,G2072&lt;=$O$8),AND(G2072&gt;=$P$8,G2072&lt;=$Q$8),AND(G2072&gt;=$R$8,G2072&lt;=$S$8),AND(G2072&gt;=$T$8,G2072&lt;=$U$8)),IF(COUNTIF($H$537:H2072,"CMO")&gt;90,"Demi-traitement","Plein traitement"),""))</f>
        <v/>
      </c>
    </row>
    <row r="2073" spans="7:9" x14ac:dyDescent="0.25">
      <c r="G2073" s="1">
        <v>44637</v>
      </c>
      <c r="H2073" t="str">
        <f t="shared" si="36"/>
        <v/>
      </c>
      <c r="I2073" s="2" t="str">
        <f>IF(OR(AND(G2073&gt;=$D$19,G2073&lt;=$E$19),AND(G2073&gt;=$F$19,G2073&lt;=$G$19),AND(G2073&gt;=$H$19,G2073&lt;=$I$19),AND(G2073&gt;=$J$19,G2073&lt;=$K$19),AND(G2073&gt;=$L$19,G2073&lt;=$M$19),AND(G2073&gt;=$N$19,G2073&lt;=$O$19),AND(G2073&gt;=$P$19,G2073&lt;=$Q$19),AND(G2073&gt;=$R$19,G2073&lt;=$S$19),AND(G2073&gt;=$T$19,G2073&lt;=$U$19)),IF(COUNTIF(I1709:I2072,"Plein traitement")=90,"Demi-traitement","Plein traitement"),IF(OR(AND(G2073&gt;=$D$8,G2073&lt;=$E$8),AND(G2073&gt;=$F$8,G2073&lt;=$G$8),AND(G2073&gt;=$H$8,G2073&lt;=$I$8),AND(G2073&gt;=$J$8,G2073&lt;=$K$8),AND(G2073&gt;=$L$8,G2073&lt;=$M$8),AND(G2073&gt;=$N$8,G2073&lt;=$O$8),AND(G2073&gt;=$P$8,G2073&lt;=$Q$8),AND(G2073&gt;=$R$8,G2073&lt;=$S$8),AND(G2073&gt;=$T$8,G2073&lt;=$U$8)),IF(COUNTIF($H$537:H2073,"CMO")&gt;90,"Demi-traitement","Plein traitement"),""))</f>
        <v/>
      </c>
    </row>
    <row r="2074" spans="7:9" x14ac:dyDescent="0.25">
      <c r="G2074" s="1">
        <v>44638</v>
      </c>
      <c r="H2074" t="str">
        <f t="shared" si="36"/>
        <v/>
      </c>
      <c r="I2074" s="2" t="str">
        <f>IF(OR(AND(G2074&gt;=$D$19,G2074&lt;=$E$19),AND(G2074&gt;=$F$19,G2074&lt;=$G$19),AND(G2074&gt;=$H$19,G2074&lt;=$I$19),AND(G2074&gt;=$J$19,G2074&lt;=$K$19),AND(G2074&gt;=$L$19,G2074&lt;=$M$19),AND(G2074&gt;=$N$19,G2074&lt;=$O$19),AND(G2074&gt;=$P$19,G2074&lt;=$Q$19),AND(G2074&gt;=$R$19,G2074&lt;=$S$19),AND(G2074&gt;=$T$19,G2074&lt;=$U$19)),IF(COUNTIF(I1710:I2073,"Plein traitement")=90,"Demi-traitement","Plein traitement"),IF(OR(AND(G2074&gt;=$D$8,G2074&lt;=$E$8),AND(G2074&gt;=$F$8,G2074&lt;=$G$8),AND(G2074&gt;=$H$8,G2074&lt;=$I$8),AND(G2074&gt;=$J$8,G2074&lt;=$K$8),AND(G2074&gt;=$L$8,G2074&lt;=$M$8),AND(G2074&gt;=$N$8,G2074&lt;=$O$8),AND(G2074&gt;=$P$8,G2074&lt;=$Q$8),AND(G2074&gt;=$R$8,G2074&lt;=$S$8),AND(G2074&gt;=$T$8,G2074&lt;=$U$8)),IF(COUNTIF($H$537:H2074,"CMO")&gt;90,"Demi-traitement","Plein traitement"),""))</f>
        <v/>
      </c>
    </row>
    <row r="2075" spans="7:9" x14ac:dyDescent="0.25">
      <c r="G2075" s="1">
        <v>44639</v>
      </c>
      <c r="H2075" t="str">
        <f t="shared" si="36"/>
        <v/>
      </c>
      <c r="I2075" s="2" t="str">
        <f>IF(OR(AND(G2075&gt;=$D$19,G2075&lt;=$E$19),AND(G2075&gt;=$F$19,G2075&lt;=$G$19),AND(G2075&gt;=$H$19,G2075&lt;=$I$19),AND(G2075&gt;=$J$19,G2075&lt;=$K$19),AND(G2075&gt;=$L$19,G2075&lt;=$M$19),AND(G2075&gt;=$N$19,G2075&lt;=$O$19),AND(G2075&gt;=$P$19,G2075&lt;=$Q$19),AND(G2075&gt;=$R$19,G2075&lt;=$S$19),AND(G2075&gt;=$T$19,G2075&lt;=$U$19)),IF(COUNTIF(I1711:I2074,"Plein traitement")=90,"Demi-traitement","Plein traitement"),IF(OR(AND(G2075&gt;=$D$8,G2075&lt;=$E$8),AND(G2075&gt;=$F$8,G2075&lt;=$G$8),AND(G2075&gt;=$H$8,G2075&lt;=$I$8),AND(G2075&gt;=$J$8,G2075&lt;=$K$8),AND(G2075&gt;=$L$8,G2075&lt;=$M$8),AND(G2075&gt;=$N$8,G2075&lt;=$O$8),AND(G2075&gt;=$P$8,G2075&lt;=$Q$8),AND(G2075&gt;=$R$8,G2075&lt;=$S$8),AND(G2075&gt;=$T$8,G2075&lt;=$U$8)),IF(COUNTIF($H$537:H2075,"CMO")&gt;90,"Demi-traitement","Plein traitement"),""))</f>
        <v/>
      </c>
    </row>
    <row r="2076" spans="7:9" x14ac:dyDescent="0.25">
      <c r="G2076" s="1">
        <v>44640</v>
      </c>
      <c r="H2076" t="str">
        <f t="shared" si="36"/>
        <v/>
      </c>
      <c r="I2076" s="2" t="str">
        <f>IF(OR(AND(G2076&gt;=$D$19,G2076&lt;=$E$19),AND(G2076&gt;=$F$19,G2076&lt;=$G$19),AND(G2076&gt;=$H$19,G2076&lt;=$I$19),AND(G2076&gt;=$J$19,G2076&lt;=$K$19),AND(G2076&gt;=$L$19,G2076&lt;=$M$19),AND(G2076&gt;=$N$19,G2076&lt;=$O$19),AND(G2076&gt;=$P$19,G2076&lt;=$Q$19),AND(G2076&gt;=$R$19,G2076&lt;=$S$19),AND(G2076&gt;=$T$19,G2076&lt;=$U$19)),IF(COUNTIF(I1712:I2075,"Plein traitement")=90,"Demi-traitement","Plein traitement"),IF(OR(AND(G2076&gt;=$D$8,G2076&lt;=$E$8),AND(G2076&gt;=$F$8,G2076&lt;=$G$8),AND(G2076&gt;=$H$8,G2076&lt;=$I$8),AND(G2076&gt;=$J$8,G2076&lt;=$K$8),AND(G2076&gt;=$L$8,G2076&lt;=$M$8),AND(G2076&gt;=$N$8,G2076&lt;=$O$8),AND(G2076&gt;=$P$8,G2076&lt;=$Q$8),AND(G2076&gt;=$R$8,G2076&lt;=$S$8),AND(G2076&gt;=$T$8,G2076&lt;=$U$8)),IF(COUNTIF($H$537:H2076,"CMO")&gt;90,"Demi-traitement","Plein traitement"),""))</f>
        <v/>
      </c>
    </row>
    <row r="2077" spans="7:9" x14ac:dyDescent="0.25">
      <c r="G2077" s="1">
        <v>44641</v>
      </c>
      <c r="H2077" t="str">
        <f t="shared" si="36"/>
        <v/>
      </c>
      <c r="I2077" s="2" t="str">
        <f>IF(OR(AND(G2077&gt;=$D$19,G2077&lt;=$E$19),AND(G2077&gt;=$F$19,G2077&lt;=$G$19),AND(G2077&gt;=$H$19,G2077&lt;=$I$19),AND(G2077&gt;=$J$19,G2077&lt;=$K$19),AND(G2077&gt;=$L$19,G2077&lt;=$M$19),AND(G2077&gt;=$N$19,G2077&lt;=$O$19),AND(G2077&gt;=$P$19,G2077&lt;=$Q$19),AND(G2077&gt;=$R$19,G2077&lt;=$S$19),AND(G2077&gt;=$T$19,G2077&lt;=$U$19)),IF(COUNTIF(I1713:I2076,"Plein traitement")=90,"Demi-traitement","Plein traitement"),IF(OR(AND(G2077&gt;=$D$8,G2077&lt;=$E$8),AND(G2077&gt;=$F$8,G2077&lt;=$G$8),AND(G2077&gt;=$H$8,G2077&lt;=$I$8),AND(G2077&gt;=$J$8,G2077&lt;=$K$8),AND(G2077&gt;=$L$8,G2077&lt;=$M$8),AND(G2077&gt;=$N$8,G2077&lt;=$O$8),AND(G2077&gt;=$P$8,G2077&lt;=$Q$8),AND(G2077&gt;=$R$8,G2077&lt;=$S$8),AND(G2077&gt;=$T$8,G2077&lt;=$U$8)),IF(COUNTIF($H$537:H2077,"CMO")&gt;90,"Demi-traitement","Plein traitement"),""))</f>
        <v/>
      </c>
    </row>
    <row r="2078" spans="7:9" x14ac:dyDescent="0.25">
      <c r="G2078" s="1">
        <v>44642</v>
      </c>
      <c r="H2078" t="str">
        <f t="shared" si="36"/>
        <v/>
      </c>
      <c r="I2078" s="2" t="str">
        <f>IF(OR(AND(G2078&gt;=$D$19,G2078&lt;=$E$19),AND(G2078&gt;=$F$19,G2078&lt;=$G$19),AND(G2078&gt;=$H$19,G2078&lt;=$I$19),AND(G2078&gt;=$J$19,G2078&lt;=$K$19),AND(G2078&gt;=$L$19,G2078&lt;=$M$19),AND(G2078&gt;=$N$19,G2078&lt;=$O$19),AND(G2078&gt;=$P$19,G2078&lt;=$Q$19),AND(G2078&gt;=$R$19,G2078&lt;=$S$19),AND(G2078&gt;=$T$19,G2078&lt;=$U$19)),IF(COUNTIF(I1714:I2077,"Plein traitement")=90,"Demi-traitement","Plein traitement"),IF(OR(AND(G2078&gt;=$D$8,G2078&lt;=$E$8),AND(G2078&gt;=$F$8,G2078&lt;=$G$8),AND(G2078&gt;=$H$8,G2078&lt;=$I$8),AND(G2078&gt;=$J$8,G2078&lt;=$K$8),AND(G2078&gt;=$L$8,G2078&lt;=$M$8),AND(G2078&gt;=$N$8,G2078&lt;=$O$8),AND(G2078&gt;=$P$8,G2078&lt;=$Q$8),AND(G2078&gt;=$R$8,G2078&lt;=$S$8),AND(G2078&gt;=$T$8,G2078&lt;=$U$8)),IF(COUNTIF($H$537:H2078,"CMO")&gt;90,"Demi-traitement","Plein traitement"),""))</f>
        <v/>
      </c>
    </row>
    <row r="2079" spans="7:9" x14ac:dyDescent="0.25">
      <c r="G2079" s="1">
        <v>44643</v>
      </c>
      <c r="H2079" t="str">
        <f t="shared" si="36"/>
        <v/>
      </c>
      <c r="I2079" s="2" t="str">
        <f>IF(OR(AND(G2079&gt;=$D$19,G2079&lt;=$E$19),AND(G2079&gt;=$F$19,G2079&lt;=$G$19),AND(G2079&gt;=$H$19,G2079&lt;=$I$19),AND(G2079&gt;=$J$19,G2079&lt;=$K$19),AND(G2079&gt;=$L$19,G2079&lt;=$M$19),AND(G2079&gt;=$N$19,G2079&lt;=$O$19),AND(G2079&gt;=$P$19,G2079&lt;=$Q$19),AND(G2079&gt;=$R$19,G2079&lt;=$S$19),AND(G2079&gt;=$T$19,G2079&lt;=$U$19)),IF(COUNTIF(I1715:I2078,"Plein traitement")=90,"Demi-traitement","Plein traitement"),IF(OR(AND(G2079&gt;=$D$8,G2079&lt;=$E$8),AND(G2079&gt;=$F$8,G2079&lt;=$G$8),AND(G2079&gt;=$H$8,G2079&lt;=$I$8),AND(G2079&gt;=$J$8,G2079&lt;=$K$8),AND(G2079&gt;=$L$8,G2079&lt;=$M$8),AND(G2079&gt;=$N$8,G2079&lt;=$O$8),AND(G2079&gt;=$P$8,G2079&lt;=$Q$8),AND(G2079&gt;=$R$8,G2079&lt;=$S$8),AND(G2079&gt;=$T$8,G2079&lt;=$U$8)),IF(COUNTIF($H$537:H2079,"CMO")&gt;90,"Demi-traitement","Plein traitement"),""))</f>
        <v/>
      </c>
    </row>
    <row r="2080" spans="7:9" x14ac:dyDescent="0.25">
      <c r="G2080" s="1">
        <v>44644</v>
      </c>
      <c r="H2080" t="str">
        <f t="shared" si="36"/>
        <v/>
      </c>
      <c r="I2080" s="2" t="str">
        <f>IF(OR(AND(G2080&gt;=$D$19,G2080&lt;=$E$19),AND(G2080&gt;=$F$19,G2080&lt;=$G$19),AND(G2080&gt;=$H$19,G2080&lt;=$I$19),AND(G2080&gt;=$J$19,G2080&lt;=$K$19),AND(G2080&gt;=$L$19,G2080&lt;=$M$19),AND(G2080&gt;=$N$19,G2080&lt;=$O$19),AND(G2080&gt;=$P$19,G2080&lt;=$Q$19),AND(G2080&gt;=$R$19,G2080&lt;=$S$19),AND(G2080&gt;=$T$19,G2080&lt;=$U$19)),IF(COUNTIF(I1716:I2079,"Plein traitement")=90,"Demi-traitement","Plein traitement"),IF(OR(AND(G2080&gt;=$D$8,G2080&lt;=$E$8),AND(G2080&gt;=$F$8,G2080&lt;=$G$8),AND(G2080&gt;=$H$8,G2080&lt;=$I$8),AND(G2080&gt;=$J$8,G2080&lt;=$K$8),AND(G2080&gt;=$L$8,G2080&lt;=$M$8),AND(G2080&gt;=$N$8,G2080&lt;=$O$8),AND(G2080&gt;=$P$8,G2080&lt;=$Q$8),AND(G2080&gt;=$R$8,G2080&lt;=$S$8),AND(G2080&gt;=$T$8,G2080&lt;=$U$8)),IF(COUNTIF($H$537:H2080,"CMO")&gt;90,"Demi-traitement","Plein traitement"),""))</f>
        <v/>
      </c>
    </row>
    <row r="2081" spans="7:9" x14ac:dyDescent="0.25">
      <c r="G2081" s="1">
        <v>44645</v>
      </c>
      <c r="H2081" t="str">
        <f t="shared" si="36"/>
        <v/>
      </c>
      <c r="I2081" s="2" t="str">
        <f>IF(OR(AND(G2081&gt;=$D$19,G2081&lt;=$E$19),AND(G2081&gt;=$F$19,G2081&lt;=$G$19),AND(G2081&gt;=$H$19,G2081&lt;=$I$19),AND(G2081&gt;=$J$19,G2081&lt;=$K$19),AND(G2081&gt;=$L$19,G2081&lt;=$M$19),AND(G2081&gt;=$N$19,G2081&lt;=$O$19),AND(G2081&gt;=$P$19,G2081&lt;=$Q$19),AND(G2081&gt;=$R$19,G2081&lt;=$S$19),AND(G2081&gt;=$T$19,G2081&lt;=$U$19)),IF(COUNTIF(I1717:I2080,"Plein traitement")=90,"Demi-traitement","Plein traitement"),IF(OR(AND(G2081&gt;=$D$8,G2081&lt;=$E$8),AND(G2081&gt;=$F$8,G2081&lt;=$G$8),AND(G2081&gt;=$H$8,G2081&lt;=$I$8),AND(G2081&gt;=$J$8,G2081&lt;=$K$8),AND(G2081&gt;=$L$8,G2081&lt;=$M$8),AND(G2081&gt;=$N$8,G2081&lt;=$O$8),AND(G2081&gt;=$P$8,G2081&lt;=$Q$8),AND(G2081&gt;=$R$8,G2081&lt;=$S$8),AND(G2081&gt;=$T$8,G2081&lt;=$U$8)),IF(COUNTIF($H$537:H2081,"CMO")&gt;90,"Demi-traitement","Plein traitement"),""))</f>
        <v/>
      </c>
    </row>
    <row r="2082" spans="7:9" x14ac:dyDescent="0.25">
      <c r="G2082" s="1">
        <v>44646</v>
      </c>
      <c r="H2082" t="str">
        <f t="shared" si="36"/>
        <v/>
      </c>
      <c r="I2082" s="2" t="str">
        <f>IF(OR(AND(G2082&gt;=$D$19,G2082&lt;=$E$19),AND(G2082&gt;=$F$19,G2082&lt;=$G$19),AND(G2082&gt;=$H$19,G2082&lt;=$I$19),AND(G2082&gt;=$J$19,G2082&lt;=$K$19),AND(G2082&gt;=$L$19,G2082&lt;=$M$19),AND(G2082&gt;=$N$19,G2082&lt;=$O$19),AND(G2082&gt;=$P$19,G2082&lt;=$Q$19),AND(G2082&gt;=$R$19,G2082&lt;=$S$19),AND(G2082&gt;=$T$19,G2082&lt;=$U$19)),IF(COUNTIF(I1718:I2081,"Plein traitement")=90,"Demi-traitement","Plein traitement"),IF(OR(AND(G2082&gt;=$D$8,G2082&lt;=$E$8),AND(G2082&gt;=$F$8,G2082&lt;=$G$8),AND(G2082&gt;=$H$8,G2082&lt;=$I$8),AND(G2082&gt;=$J$8,G2082&lt;=$K$8),AND(G2082&gt;=$L$8,G2082&lt;=$M$8),AND(G2082&gt;=$N$8,G2082&lt;=$O$8),AND(G2082&gt;=$P$8,G2082&lt;=$Q$8),AND(G2082&gt;=$R$8,G2082&lt;=$S$8),AND(G2082&gt;=$T$8,G2082&lt;=$U$8)),IF(COUNTIF($H$537:H2082,"CMO")&gt;90,"Demi-traitement","Plein traitement"),""))</f>
        <v/>
      </c>
    </row>
    <row r="2083" spans="7:9" x14ac:dyDescent="0.25">
      <c r="G2083" s="1">
        <v>44647</v>
      </c>
      <c r="H2083" t="str">
        <f t="shared" si="36"/>
        <v/>
      </c>
      <c r="I2083" s="2" t="str">
        <f>IF(OR(AND(G2083&gt;=$D$19,G2083&lt;=$E$19),AND(G2083&gt;=$F$19,G2083&lt;=$G$19),AND(G2083&gt;=$H$19,G2083&lt;=$I$19),AND(G2083&gt;=$J$19,G2083&lt;=$K$19),AND(G2083&gt;=$L$19,G2083&lt;=$M$19),AND(G2083&gt;=$N$19,G2083&lt;=$O$19),AND(G2083&gt;=$P$19,G2083&lt;=$Q$19),AND(G2083&gt;=$R$19,G2083&lt;=$S$19),AND(G2083&gt;=$T$19,G2083&lt;=$U$19)),IF(COUNTIF(I1719:I2082,"Plein traitement")=90,"Demi-traitement","Plein traitement"),IF(OR(AND(G2083&gt;=$D$8,G2083&lt;=$E$8),AND(G2083&gt;=$F$8,G2083&lt;=$G$8),AND(G2083&gt;=$H$8,G2083&lt;=$I$8),AND(G2083&gt;=$J$8,G2083&lt;=$K$8),AND(G2083&gt;=$L$8,G2083&lt;=$M$8),AND(G2083&gt;=$N$8,G2083&lt;=$O$8),AND(G2083&gt;=$P$8,G2083&lt;=$Q$8),AND(G2083&gt;=$R$8,G2083&lt;=$S$8),AND(G2083&gt;=$T$8,G2083&lt;=$U$8)),IF(COUNTIF($H$537:H2083,"CMO")&gt;90,"Demi-traitement","Plein traitement"),""))</f>
        <v/>
      </c>
    </row>
    <row r="2084" spans="7:9" x14ac:dyDescent="0.25">
      <c r="G2084" s="1">
        <v>44648</v>
      </c>
      <c r="H2084" t="str">
        <f t="shared" si="36"/>
        <v/>
      </c>
      <c r="I2084" s="2" t="str">
        <f>IF(OR(AND(G2084&gt;=$D$19,G2084&lt;=$E$19),AND(G2084&gt;=$F$19,G2084&lt;=$G$19),AND(G2084&gt;=$H$19,G2084&lt;=$I$19),AND(G2084&gt;=$J$19,G2084&lt;=$K$19),AND(G2084&gt;=$L$19,G2084&lt;=$M$19),AND(G2084&gt;=$N$19,G2084&lt;=$O$19),AND(G2084&gt;=$P$19,G2084&lt;=$Q$19),AND(G2084&gt;=$R$19,G2084&lt;=$S$19),AND(G2084&gt;=$T$19,G2084&lt;=$U$19)),IF(COUNTIF(I1720:I2083,"Plein traitement")=90,"Demi-traitement","Plein traitement"),IF(OR(AND(G2084&gt;=$D$8,G2084&lt;=$E$8),AND(G2084&gt;=$F$8,G2084&lt;=$G$8),AND(G2084&gt;=$H$8,G2084&lt;=$I$8),AND(G2084&gt;=$J$8,G2084&lt;=$K$8),AND(G2084&gt;=$L$8,G2084&lt;=$M$8),AND(G2084&gt;=$N$8,G2084&lt;=$O$8),AND(G2084&gt;=$P$8,G2084&lt;=$Q$8),AND(G2084&gt;=$R$8,G2084&lt;=$S$8),AND(G2084&gt;=$T$8,G2084&lt;=$U$8)),IF(COUNTIF($H$537:H2084,"CMO")&gt;90,"Demi-traitement","Plein traitement"),""))</f>
        <v/>
      </c>
    </row>
    <row r="2085" spans="7:9" x14ac:dyDescent="0.25">
      <c r="G2085" s="1">
        <v>44649</v>
      </c>
      <c r="H2085" t="str">
        <f t="shared" si="36"/>
        <v/>
      </c>
      <c r="I2085" s="2" t="str">
        <f>IF(OR(AND(G2085&gt;=$D$19,G2085&lt;=$E$19),AND(G2085&gt;=$F$19,G2085&lt;=$G$19),AND(G2085&gt;=$H$19,G2085&lt;=$I$19),AND(G2085&gt;=$J$19,G2085&lt;=$K$19),AND(G2085&gt;=$L$19,G2085&lt;=$M$19),AND(G2085&gt;=$N$19,G2085&lt;=$O$19),AND(G2085&gt;=$P$19,G2085&lt;=$Q$19),AND(G2085&gt;=$R$19,G2085&lt;=$S$19),AND(G2085&gt;=$T$19,G2085&lt;=$U$19)),IF(COUNTIF(I1721:I2084,"Plein traitement")=90,"Demi-traitement","Plein traitement"),IF(OR(AND(G2085&gt;=$D$8,G2085&lt;=$E$8),AND(G2085&gt;=$F$8,G2085&lt;=$G$8),AND(G2085&gt;=$H$8,G2085&lt;=$I$8),AND(G2085&gt;=$J$8,G2085&lt;=$K$8),AND(G2085&gt;=$L$8,G2085&lt;=$M$8),AND(G2085&gt;=$N$8,G2085&lt;=$O$8),AND(G2085&gt;=$P$8,G2085&lt;=$Q$8),AND(G2085&gt;=$R$8,G2085&lt;=$S$8),AND(G2085&gt;=$T$8,G2085&lt;=$U$8)),IF(COUNTIF($H$537:H2085,"CMO")&gt;90,"Demi-traitement","Plein traitement"),""))</f>
        <v/>
      </c>
    </row>
    <row r="2086" spans="7:9" x14ac:dyDescent="0.25">
      <c r="G2086" s="1">
        <v>44650</v>
      </c>
      <c r="H2086" t="str">
        <f t="shared" si="36"/>
        <v/>
      </c>
      <c r="I2086" s="2" t="str">
        <f>IF(OR(AND(G2086&gt;=$D$19,G2086&lt;=$E$19),AND(G2086&gt;=$F$19,G2086&lt;=$G$19),AND(G2086&gt;=$H$19,G2086&lt;=$I$19),AND(G2086&gt;=$J$19,G2086&lt;=$K$19),AND(G2086&gt;=$L$19,G2086&lt;=$M$19),AND(G2086&gt;=$N$19,G2086&lt;=$O$19),AND(G2086&gt;=$P$19,G2086&lt;=$Q$19),AND(G2086&gt;=$R$19,G2086&lt;=$S$19),AND(G2086&gt;=$T$19,G2086&lt;=$U$19)),IF(COUNTIF(I1722:I2085,"Plein traitement")=90,"Demi-traitement","Plein traitement"),IF(OR(AND(G2086&gt;=$D$8,G2086&lt;=$E$8),AND(G2086&gt;=$F$8,G2086&lt;=$G$8),AND(G2086&gt;=$H$8,G2086&lt;=$I$8),AND(G2086&gt;=$J$8,G2086&lt;=$K$8),AND(G2086&gt;=$L$8,G2086&lt;=$M$8),AND(G2086&gt;=$N$8,G2086&lt;=$O$8),AND(G2086&gt;=$P$8,G2086&lt;=$Q$8),AND(G2086&gt;=$R$8,G2086&lt;=$S$8),AND(G2086&gt;=$T$8,G2086&lt;=$U$8)),IF(COUNTIF($H$537:H2086,"CMO")&gt;90,"Demi-traitement","Plein traitement"),""))</f>
        <v/>
      </c>
    </row>
    <row r="2087" spans="7:9" x14ac:dyDescent="0.25">
      <c r="G2087" s="1">
        <v>44651</v>
      </c>
      <c r="H2087" t="str">
        <f t="shared" si="36"/>
        <v/>
      </c>
      <c r="I2087" s="2" t="str">
        <f>IF(OR(AND(G2087&gt;=$D$19,G2087&lt;=$E$19),AND(G2087&gt;=$F$19,G2087&lt;=$G$19),AND(G2087&gt;=$H$19,G2087&lt;=$I$19),AND(G2087&gt;=$J$19,G2087&lt;=$K$19),AND(G2087&gt;=$L$19,G2087&lt;=$M$19),AND(G2087&gt;=$N$19,G2087&lt;=$O$19),AND(G2087&gt;=$P$19,G2087&lt;=$Q$19),AND(G2087&gt;=$R$19,G2087&lt;=$S$19),AND(G2087&gt;=$T$19,G2087&lt;=$U$19)),IF(COUNTIF(I1723:I2086,"Plein traitement")=90,"Demi-traitement","Plein traitement"),IF(OR(AND(G2087&gt;=$D$8,G2087&lt;=$E$8),AND(G2087&gt;=$F$8,G2087&lt;=$G$8),AND(G2087&gt;=$H$8,G2087&lt;=$I$8),AND(G2087&gt;=$J$8,G2087&lt;=$K$8),AND(G2087&gt;=$L$8,G2087&lt;=$M$8),AND(G2087&gt;=$N$8,G2087&lt;=$O$8),AND(G2087&gt;=$P$8,G2087&lt;=$Q$8),AND(G2087&gt;=$R$8,G2087&lt;=$S$8),AND(G2087&gt;=$T$8,G2087&lt;=$U$8)),IF(COUNTIF($H$537:H2087,"CMO")&gt;90,"Demi-traitement","Plein traitement"),""))</f>
        <v/>
      </c>
    </row>
    <row r="2088" spans="7:9" x14ac:dyDescent="0.25">
      <c r="G2088" s="1">
        <v>44652</v>
      </c>
      <c r="H2088" t="str">
        <f t="shared" si="36"/>
        <v/>
      </c>
      <c r="I2088" s="2" t="str">
        <f>IF(OR(AND(G2088&gt;=$D$19,G2088&lt;=$E$19),AND(G2088&gt;=$F$19,G2088&lt;=$G$19),AND(G2088&gt;=$H$19,G2088&lt;=$I$19),AND(G2088&gt;=$J$19,G2088&lt;=$K$19),AND(G2088&gt;=$L$19,G2088&lt;=$M$19),AND(G2088&gt;=$N$19,G2088&lt;=$O$19),AND(G2088&gt;=$P$19,G2088&lt;=$Q$19),AND(G2088&gt;=$R$19,G2088&lt;=$S$19),AND(G2088&gt;=$T$19,G2088&lt;=$U$19)),IF(COUNTIF(I1724:I2087,"Plein traitement")=90,"Demi-traitement","Plein traitement"),IF(OR(AND(G2088&gt;=$D$8,G2088&lt;=$E$8),AND(G2088&gt;=$F$8,G2088&lt;=$G$8),AND(G2088&gt;=$H$8,G2088&lt;=$I$8),AND(G2088&gt;=$J$8,G2088&lt;=$K$8),AND(G2088&gt;=$L$8,G2088&lt;=$M$8),AND(G2088&gt;=$N$8,G2088&lt;=$O$8),AND(G2088&gt;=$P$8,G2088&lt;=$Q$8),AND(G2088&gt;=$R$8,G2088&lt;=$S$8),AND(G2088&gt;=$T$8,G2088&lt;=$U$8)),IF(COUNTIF($H$537:H2088,"CMO")&gt;90,"Demi-traitement","Plein traitement"),""))</f>
        <v/>
      </c>
    </row>
    <row r="2089" spans="7:9" x14ac:dyDescent="0.25">
      <c r="G2089" s="1">
        <v>44653</v>
      </c>
      <c r="H2089" t="str">
        <f t="shared" si="36"/>
        <v/>
      </c>
      <c r="I2089" s="2" t="str">
        <f>IF(OR(AND(G2089&gt;=$D$19,G2089&lt;=$E$19),AND(G2089&gt;=$F$19,G2089&lt;=$G$19),AND(G2089&gt;=$H$19,G2089&lt;=$I$19),AND(G2089&gt;=$J$19,G2089&lt;=$K$19),AND(G2089&gt;=$L$19,G2089&lt;=$M$19),AND(G2089&gt;=$N$19,G2089&lt;=$O$19),AND(G2089&gt;=$P$19,G2089&lt;=$Q$19),AND(G2089&gt;=$R$19,G2089&lt;=$S$19),AND(G2089&gt;=$T$19,G2089&lt;=$U$19)),IF(COUNTIF(I1725:I2088,"Plein traitement")=90,"Demi-traitement","Plein traitement"),IF(OR(AND(G2089&gt;=$D$8,G2089&lt;=$E$8),AND(G2089&gt;=$F$8,G2089&lt;=$G$8),AND(G2089&gt;=$H$8,G2089&lt;=$I$8),AND(G2089&gt;=$J$8,G2089&lt;=$K$8),AND(G2089&gt;=$L$8,G2089&lt;=$M$8),AND(G2089&gt;=$N$8,G2089&lt;=$O$8),AND(G2089&gt;=$P$8,G2089&lt;=$Q$8),AND(G2089&gt;=$R$8,G2089&lt;=$S$8),AND(G2089&gt;=$T$8,G2089&lt;=$U$8)),IF(COUNTIF($H$537:H2089,"CMO")&gt;90,"Demi-traitement","Plein traitement"),""))</f>
        <v/>
      </c>
    </row>
    <row r="2090" spans="7:9" x14ac:dyDescent="0.25">
      <c r="G2090" s="1">
        <v>44654</v>
      </c>
      <c r="H2090" t="str">
        <f t="shared" si="36"/>
        <v/>
      </c>
      <c r="I2090" s="2" t="str">
        <f>IF(OR(AND(G2090&gt;=$D$19,G2090&lt;=$E$19),AND(G2090&gt;=$F$19,G2090&lt;=$G$19),AND(G2090&gt;=$H$19,G2090&lt;=$I$19),AND(G2090&gt;=$J$19,G2090&lt;=$K$19),AND(G2090&gt;=$L$19,G2090&lt;=$M$19),AND(G2090&gt;=$N$19,G2090&lt;=$O$19),AND(G2090&gt;=$P$19,G2090&lt;=$Q$19),AND(G2090&gt;=$R$19,G2090&lt;=$S$19),AND(G2090&gt;=$T$19,G2090&lt;=$U$19)),IF(COUNTIF(I1726:I2089,"Plein traitement")=90,"Demi-traitement","Plein traitement"),IF(OR(AND(G2090&gt;=$D$8,G2090&lt;=$E$8),AND(G2090&gt;=$F$8,G2090&lt;=$G$8),AND(G2090&gt;=$H$8,G2090&lt;=$I$8),AND(G2090&gt;=$J$8,G2090&lt;=$K$8),AND(G2090&gt;=$L$8,G2090&lt;=$M$8),AND(G2090&gt;=$N$8,G2090&lt;=$O$8),AND(G2090&gt;=$P$8,G2090&lt;=$Q$8),AND(G2090&gt;=$R$8,G2090&lt;=$S$8),AND(G2090&gt;=$T$8,G2090&lt;=$U$8)),IF(COUNTIF($H$537:H2090,"CMO")&gt;90,"Demi-traitement","Plein traitement"),""))</f>
        <v/>
      </c>
    </row>
    <row r="2091" spans="7:9" x14ac:dyDescent="0.25">
      <c r="G2091" s="1">
        <v>44655</v>
      </c>
      <c r="H2091" t="str">
        <f t="shared" si="36"/>
        <v/>
      </c>
      <c r="I2091" s="2" t="str">
        <f>IF(OR(AND(G2091&gt;=$D$19,G2091&lt;=$E$19),AND(G2091&gt;=$F$19,G2091&lt;=$G$19),AND(G2091&gt;=$H$19,G2091&lt;=$I$19),AND(G2091&gt;=$J$19,G2091&lt;=$K$19),AND(G2091&gt;=$L$19,G2091&lt;=$M$19),AND(G2091&gt;=$N$19,G2091&lt;=$O$19),AND(G2091&gt;=$P$19,G2091&lt;=$Q$19),AND(G2091&gt;=$R$19,G2091&lt;=$S$19),AND(G2091&gt;=$T$19,G2091&lt;=$U$19)),IF(COUNTIF(I1727:I2090,"Plein traitement")=90,"Demi-traitement","Plein traitement"),IF(OR(AND(G2091&gt;=$D$8,G2091&lt;=$E$8),AND(G2091&gt;=$F$8,G2091&lt;=$G$8),AND(G2091&gt;=$H$8,G2091&lt;=$I$8),AND(G2091&gt;=$J$8,G2091&lt;=$K$8),AND(G2091&gt;=$L$8,G2091&lt;=$M$8),AND(G2091&gt;=$N$8,G2091&lt;=$O$8),AND(G2091&gt;=$P$8,G2091&lt;=$Q$8),AND(G2091&gt;=$R$8,G2091&lt;=$S$8),AND(G2091&gt;=$T$8,G2091&lt;=$U$8)),IF(COUNTIF($H$537:H2091,"CMO")&gt;90,"Demi-traitement","Plein traitement"),""))</f>
        <v/>
      </c>
    </row>
    <row r="2092" spans="7:9" x14ac:dyDescent="0.25">
      <c r="G2092" s="1">
        <v>44656</v>
      </c>
      <c r="H2092" t="str">
        <f t="shared" si="36"/>
        <v/>
      </c>
      <c r="I2092" s="2" t="str">
        <f>IF(OR(AND(G2092&gt;=$D$19,G2092&lt;=$E$19),AND(G2092&gt;=$F$19,G2092&lt;=$G$19),AND(G2092&gt;=$H$19,G2092&lt;=$I$19),AND(G2092&gt;=$J$19,G2092&lt;=$K$19),AND(G2092&gt;=$L$19,G2092&lt;=$M$19),AND(G2092&gt;=$N$19,G2092&lt;=$O$19),AND(G2092&gt;=$P$19,G2092&lt;=$Q$19),AND(G2092&gt;=$R$19,G2092&lt;=$S$19),AND(G2092&gt;=$T$19,G2092&lt;=$U$19)),IF(COUNTIF(I1728:I2091,"Plein traitement")=90,"Demi-traitement","Plein traitement"),IF(OR(AND(G2092&gt;=$D$8,G2092&lt;=$E$8),AND(G2092&gt;=$F$8,G2092&lt;=$G$8),AND(G2092&gt;=$H$8,G2092&lt;=$I$8),AND(G2092&gt;=$J$8,G2092&lt;=$K$8),AND(G2092&gt;=$L$8,G2092&lt;=$M$8),AND(G2092&gt;=$N$8,G2092&lt;=$O$8),AND(G2092&gt;=$P$8,G2092&lt;=$Q$8),AND(G2092&gt;=$R$8,G2092&lt;=$S$8),AND(G2092&gt;=$T$8,G2092&lt;=$U$8)),IF(COUNTIF($H$537:H2092,"CMO")&gt;90,"Demi-traitement","Plein traitement"),""))</f>
        <v/>
      </c>
    </row>
    <row r="2093" spans="7:9" x14ac:dyDescent="0.25">
      <c r="G2093" s="1">
        <v>44657</v>
      </c>
      <c r="H2093" t="str">
        <f t="shared" si="36"/>
        <v/>
      </c>
      <c r="I2093" s="2" t="str">
        <f>IF(OR(AND(G2093&gt;=$D$19,G2093&lt;=$E$19),AND(G2093&gt;=$F$19,G2093&lt;=$G$19),AND(G2093&gt;=$H$19,G2093&lt;=$I$19),AND(G2093&gt;=$J$19,G2093&lt;=$K$19),AND(G2093&gt;=$L$19,G2093&lt;=$M$19),AND(G2093&gt;=$N$19,G2093&lt;=$O$19),AND(G2093&gt;=$P$19,G2093&lt;=$Q$19),AND(G2093&gt;=$R$19,G2093&lt;=$S$19),AND(G2093&gt;=$T$19,G2093&lt;=$U$19)),IF(COUNTIF(I1729:I2092,"Plein traitement")=90,"Demi-traitement","Plein traitement"),IF(OR(AND(G2093&gt;=$D$8,G2093&lt;=$E$8),AND(G2093&gt;=$F$8,G2093&lt;=$G$8),AND(G2093&gt;=$H$8,G2093&lt;=$I$8),AND(G2093&gt;=$J$8,G2093&lt;=$K$8),AND(G2093&gt;=$L$8,G2093&lt;=$M$8),AND(G2093&gt;=$N$8,G2093&lt;=$O$8),AND(G2093&gt;=$P$8,G2093&lt;=$Q$8),AND(G2093&gt;=$R$8,G2093&lt;=$S$8),AND(G2093&gt;=$T$8,G2093&lt;=$U$8)),IF(COUNTIF($H$537:H2093,"CMO")&gt;90,"Demi-traitement","Plein traitement"),""))</f>
        <v/>
      </c>
    </row>
    <row r="2094" spans="7:9" x14ac:dyDescent="0.25">
      <c r="G2094" s="1">
        <v>44658</v>
      </c>
      <c r="H2094" t="str">
        <f t="shared" si="36"/>
        <v/>
      </c>
      <c r="I2094" s="2" t="str">
        <f>IF(OR(AND(G2094&gt;=$D$19,G2094&lt;=$E$19),AND(G2094&gt;=$F$19,G2094&lt;=$G$19),AND(G2094&gt;=$H$19,G2094&lt;=$I$19),AND(G2094&gt;=$J$19,G2094&lt;=$K$19),AND(G2094&gt;=$L$19,G2094&lt;=$M$19),AND(G2094&gt;=$N$19,G2094&lt;=$O$19),AND(G2094&gt;=$P$19,G2094&lt;=$Q$19),AND(G2094&gt;=$R$19,G2094&lt;=$S$19),AND(G2094&gt;=$T$19,G2094&lt;=$U$19)),IF(COUNTIF(I1730:I2093,"Plein traitement")=90,"Demi-traitement","Plein traitement"),IF(OR(AND(G2094&gt;=$D$8,G2094&lt;=$E$8),AND(G2094&gt;=$F$8,G2094&lt;=$G$8),AND(G2094&gt;=$H$8,G2094&lt;=$I$8),AND(G2094&gt;=$J$8,G2094&lt;=$K$8),AND(G2094&gt;=$L$8,G2094&lt;=$M$8),AND(G2094&gt;=$N$8,G2094&lt;=$O$8),AND(G2094&gt;=$P$8,G2094&lt;=$Q$8),AND(G2094&gt;=$R$8,G2094&lt;=$S$8),AND(G2094&gt;=$T$8,G2094&lt;=$U$8)),IF(COUNTIF($H$537:H2094,"CMO")&gt;90,"Demi-traitement","Plein traitement"),""))</f>
        <v/>
      </c>
    </row>
    <row r="2095" spans="7:9" x14ac:dyDescent="0.25">
      <c r="G2095" s="1">
        <v>44659</v>
      </c>
      <c r="H2095" t="str">
        <f t="shared" si="36"/>
        <v/>
      </c>
      <c r="I2095" s="2" t="str">
        <f>IF(OR(AND(G2095&gt;=$D$19,G2095&lt;=$E$19),AND(G2095&gt;=$F$19,G2095&lt;=$G$19),AND(G2095&gt;=$H$19,G2095&lt;=$I$19),AND(G2095&gt;=$J$19,G2095&lt;=$K$19),AND(G2095&gt;=$L$19,G2095&lt;=$M$19),AND(G2095&gt;=$N$19,G2095&lt;=$O$19),AND(G2095&gt;=$P$19,G2095&lt;=$Q$19),AND(G2095&gt;=$R$19,G2095&lt;=$S$19),AND(G2095&gt;=$T$19,G2095&lt;=$U$19)),IF(COUNTIF(I1731:I2094,"Plein traitement")=90,"Demi-traitement","Plein traitement"),IF(OR(AND(G2095&gt;=$D$8,G2095&lt;=$E$8),AND(G2095&gt;=$F$8,G2095&lt;=$G$8),AND(G2095&gt;=$H$8,G2095&lt;=$I$8),AND(G2095&gt;=$J$8,G2095&lt;=$K$8),AND(G2095&gt;=$L$8,G2095&lt;=$M$8),AND(G2095&gt;=$N$8,G2095&lt;=$O$8),AND(G2095&gt;=$P$8,G2095&lt;=$Q$8),AND(G2095&gt;=$R$8,G2095&lt;=$S$8),AND(G2095&gt;=$T$8,G2095&lt;=$U$8)),IF(COUNTIF($H$537:H2095,"CMO")&gt;90,"Demi-traitement","Plein traitement"),""))</f>
        <v/>
      </c>
    </row>
    <row r="2096" spans="7:9" x14ac:dyDescent="0.25">
      <c r="G2096" s="1">
        <v>44660</v>
      </c>
      <c r="H2096" t="str">
        <f t="shared" si="36"/>
        <v/>
      </c>
      <c r="I2096" s="2" t="str">
        <f>IF(OR(AND(G2096&gt;=$D$19,G2096&lt;=$E$19),AND(G2096&gt;=$F$19,G2096&lt;=$G$19),AND(G2096&gt;=$H$19,G2096&lt;=$I$19),AND(G2096&gt;=$J$19,G2096&lt;=$K$19),AND(G2096&gt;=$L$19,G2096&lt;=$M$19),AND(G2096&gt;=$N$19,G2096&lt;=$O$19),AND(G2096&gt;=$P$19,G2096&lt;=$Q$19),AND(G2096&gt;=$R$19,G2096&lt;=$S$19),AND(G2096&gt;=$T$19,G2096&lt;=$U$19)),IF(COUNTIF(I1732:I2095,"Plein traitement")=90,"Demi-traitement","Plein traitement"),IF(OR(AND(G2096&gt;=$D$8,G2096&lt;=$E$8),AND(G2096&gt;=$F$8,G2096&lt;=$G$8),AND(G2096&gt;=$H$8,G2096&lt;=$I$8),AND(G2096&gt;=$J$8,G2096&lt;=$K$8),AND(G2096&gt;=$L$8,G2096&lt;=$M$8),AND(G2096&gt;=$N$8,G2096&lt;=$O$8),AND(G2096&gt;=$P$8,G2096&lt;=$Q$8),AND(G2096&gt;=$R$8,G2096&lt;=$S$8),AND(G2096&gt;=$T$8,G2096&lt;=$U$8)),IF(COUNTIF($H$537:H2096,"CMO")&gt;90,"Demi-traitement","Plein traitement"),""))</f>
        <v/>
      </c>
    </row>
    <row r="2097" spans="7:9" x14ac:dyDescent="0.25">
      <c r="G2097" s="1">
        <v>44661</v>
      </c>
      <c r="H2097" t="str">
        <f t="shared" si="36"/>
        <v/>
      </c>
      <c r="I2097" s="2" t="str">
        <f>IF(OR(AND(G2097&gt;=$D$19,G2097&lt;=$E$19),AND(G2097&gt;=$F$19,G2097&lt;=$G$19),AND(G2097&gt;=$H$19,G2097&lt;=$I$19),AND(G2097&gt;=$J$19,G2097&lt;=$K$19),AND(G2097&gt;=$L$19,G2097&lt;=$M$19),AND(G2097&gt;=$N$19,G2097&lt;=$O$19),AND(G2097&gt;=$P$19,G2097&lt;=$Q$19),AND(G2097&gt;=$R$19,G2097&lt;=$S$19),AND(G2097&gt;=$T$19,G2097&lt;=$U$19)),IF(COUNTIF(I1733:I2096,"Plein traitement")=90,"Demi-traitement","Plein traitement"),IF(OR(AND(G2097&gt;=$D$8,G2097&lt;=$E$8),AND(G2097&gt;=$F$8,G2097&lt;=$G$8),AND(G2097&gt;=$H$8,G2097&lt;=$I$8),AND(G2097&gt;=$J$8,G2097&lt;=$K$8),AND(G2097&gt;=$L$8,G2097&lt;=$M$8),AND(G2097&gt;=$N$8,G2097&lt;=$O$8),AND(G2097&gt;=$P$8,G2097&lt;=$Q$8),AND(G2097&gt;=$R$8,G2097&lt;=$S$8),AND(G2097&gt;=$T$8,G2097&lt;=$U$8)),IF(COUNTIF($H$537:H2097,"CMO")&gt;90,"Demi-traitement","Plein traitement"),""))</f>
        <v/>
      </c>
    </row>
    <row r="2098" spans="7:9" x14ac:dyDescent="0.25">
      <c r="G2098" s="1">
        <v>44662</v>
      </c>
      <c r="H2098" t="str">
        <f t="shared" si="36"/>
        <v/>
      </c>
      <c r="I2098" s="2" t="str">
        <f>IF(OR(AND(G2098&gt;=$D$19,G2098&lt;=$E$19),AND(G2098&gt;=$F$19,G2098&lt;=$G$19),AND(G2098&gt;=$H$19,G2098&lt;=$I$19),AND(G2098&gt;=$J$19,G2098&lt;=$K$19),AND(G2098&gt;=$L$19,G2098&lt;=$M$19),AND(G2098&gt;=$N$19,G2098&lt;=$O$19),AND(G2098&gt;=$P$19,G2098&lt;=$Q$19),AND(G2098&gt;=$R$19,G2098&lt;=$S$19),AND(G2098&gt;=$T$19,G2098&lt;=$U$19)),IF(COUNTIF(I1734:I2097,"Plein traitement")=90,"Demi-traitement","Plein traitement"),IF(OR(AND(G2098&gt;=$D$8,G2098&lt;=$E$8),AND(G2098&gt;=$F$8,G2098&lt;=$G$8),AND(G2098&gt;=$H$8,G2098&lt;=$I$8),AND(G2098&gt;=$J$8,G2098&lt;=$K$8),AND(G2098&gt;=$L$8,G2098&lt;=$M$8),AND(G2098&gt;=$N$8,G2098&lt;=$O$8),AND(G2098&gt;=$P$8,G2098&lt;=$Q$8),AND(G2098&gt;=$R$8,G2098&lt;=$S$8),AND(G2098&gt;=$T$8,G2098&lt;=$U$8)),IF(COUNTIF($H$537:H2098,"CMO")&gt;90,"Demi-traitement","Plein traitement"),""))</f>
        <v/>
      </c>
    </row>
    <row r="2099" spans="7:9" x14ac:dyDescent="0.25">
      <c r="G2099" s="1">
        <v>44663</v>
      </c>
      <c r="H2099" t="str">
        <f t="shared" si="36"/>
        <v/>
      </c>
      <c r="I2099" s="2" t="str">
        <f>IF(OR(AND(G2099&gt;=$D$19,G2099&lt;=$E$19),AND(G2099&gt;=$F$19,G2099&lt;=$G$19),AND(G2099&gt;=$H$19,G2099&lt;=$I$19),AND(G2099&gt;=$J$19,G2099&lt;=$K$19),AND(G2099&gt;=$L$19,G2099&lt;=$M$19),AND(G2099&gt;=$N$19,G2099&lt;=$O$19),AND(G2099&gt;=$P$19,G2099&lt;=$Q$19),AND(G2099&gt;=$R$19,G2099&lt;=$S$19),AND(G2099&gt;=$T$19,G2099&lt;=$U$19)),IF(COUNTIF(I1735:I2098,"Plein traitement")=90,"Demi-traitement","Plein traitement"),IF(OR(AND(G2099&gt;=$D$8,G2099&lt;=$E$8),AND(G2099&gt;=$F$8,G2099&lt;=$G$8),AND(G2099&gt;=$H$8,G2099&lt;=$I$8),AND(G2099&gt;=$J$8,G2099&lt;=$K$8),AND(G2099&gt;=$L$8,G2099&lt;=$M$8),AND(G2099&gt;=$N$8,G2099&lt;=$O$8),AND(G2099&gt;=$P$8,G2099&lt;=$Q$8),AND(G2099&gt;=$R$8,G2099&lt;=$S$8),AND(G2099&gt;=$T$8,G2099&lt;=$U$8)),IF(COUNTIF($H$537:H2099,"CMO")&gt;90,"Demi-traitement","Plein traitement"),""))</f>
        <v/>
      </c>
    </row>
    <row r="2100" spans="7:9" x14ac:dyDescent="0.25">
      <c r="G2100" s="1">
        <v>44664</v>
      </c>
      <c r="H2100" t="str">
        <f t="shared" si="36"/>
        <v/>
      </c>
      <c r="I2100" s="2" t="str">
        <f>IF(OR(AND(G2100&gt;=$D$19,G2100&lt;=$E$19),AND(G2100&gt;=$F$19,G2100&lt;=$G$19),AND(G2100&gt;=$H$19,G2100&lt;=$I$19),AND(G2100&gt;=$J$19,G2100&lt;=$K$19),AND(G2100&gt;=$L$19,G2100&lt;=$M$19),AND(G2100&gt;=$N$19,G2100&lt;=$O$19),AND(G2100&gt;=$P$19,G2100&lt;=$Q$19),AND(G2100&gt;=$R$19,G2100&lt;=$S$19),AND(G2100&gt;=$T$19,G2100&lt;=$U$19)),IF(COUNTIF(I1736:I2099,"Plein traitement")=90,"Demi-traitement","Plein traitement"),IF(OR(AND(G2100&gt;=$D$8,G2100&lt;=$E$8),AND(G2100&gt;=$F$8,G2100&lt;=$G$8),AND(G2100&gt;=$H$8,G2100&lt;=$I$8),AND(G2100&gt;=$J$8,G2100&lt;=$K$8),AND(G2100&gt;=$L$8,G2100&lt;=$M$8),AND(G2100&gt;=$N$8,G2100&lt;=$O$8),AND(G2100&gt;=$P$8,G2100&lt;=$Q$8),AND(G2100&gt;=$R$8,G2100&lt;=$S$8),AND(G2100&gt;=$T$8,G2100&lt;=$U$8)),IF(COUNTIF($H$537:H2100,"CMO")&gt;90,"Demi-traitement","Plein traitement"),""))</f>
        <v/>
      </c>
    </row>
    <row r="2101" spans="7:9" x14ac:dyDescent="0.25">
      <c r="G2101" s="1">
        <v>44665</v>
      </c>
      <c r="H2101" t="str">
        <f t="shared" ref="H2101:H2164" si="37">IF(OR(AND(G2101&gt;=$D$8,G2101&lt;=$E$8),AND(G2101&gt;=$F$8,G2101&lt;=$G$8),AND(G2101&gt;=$H$8,G2101&lt;=$I$8),AND(G2101&gt;=$J$8,G2101&lt;=$K$8),AND(G2101&gt;=$L$8,G2101&lt;=$M$8),AND(G2101&gt;=$N$8,G2101&lt;=$O$8),AND(G2101&gt;=$P$8,G2101&lt;=$Q$8),AND(G2101&gt;=$R$8,G2101&lt;=$S$8),AND(G2101&gt;=$T$8,G2101&lt;=$U$8)),"CMO","")</f>
        <v/>
      </c>
      <c r="I2101" s="2" t="str">
        <f>IF(OR(AND(G2101&gt;=$D$19,G2101&lt;=$E$19),AND(G2101&gt;=$F$19,G2101&lt;=$G$19),AND(G2101&gt;=$H$19,G2101&lt;=$I$19),AND(G2101&gt;=$J$19,G2101&lt;=$K$19),AND(G2101&gt;=$L$19,G2101&lt;=$M$19),AND(G2101&gt;=$N$19,G2101&lt;=$O$19),AND(G2101&gt;=$P$19,G2101&lt;=$Q$19),AND(G2101&gt;=$R$19,G2101&lt;=$S$19),AND(G2101&gt;=$T$19,G2101&lt;=$U$19)),IF(COUNTIF(I1737:I2100,"Plein traitement")=90,"Demi-traitement","Plein traitement"),IF(OR(AND(G2101&gt;=$D$8,G2101&lt;=$E$8),AND(G2101&gt;=$F$8,G2101&lt;=$G$8),AND(G2101&gt;=$H$8,G2101&lt;=$I$8),AND(G2101&gt;=$J$8,G2101&lt;=$K$8),AND(G2101&gt;=$L$8,G2101&lt;=$M$8),AND(G2101&gt;=$N$8,G2101&lt;=$O$8),AND(G2101&gt;=$P$8,G2101&lt;=$Q$8),AND(G2101&gt;=$R$8,G2101&lt;=$S$8),AND(G2101&gt;=$T$8,G2101&lt;=$U$8)),IF(COUNTIF($H$537:H2101,"CMO")&gt;90,"Demi-traitement","Plein traitement"),""))</f>
        <v/>
      </c>
    </row>
    <row r="2102" spans="7:9" x14ac:dyDescent="0.25">
      <c r="G2102" s="1">
        <v>44666</v>
      </c>
      <c r="H2102" t="str">
        <f t="shared" si="37"/>
        <v/>
      </c>
      <c r="I2102" s="2" t="str">
        <f>IF(OR(AND(G2102&gt;=$D$19,G2102&lt;=$E$19),AND(G2102&gt;=$F$19,G2102&lt;=$G$19),AND(G2102&gt;=$H$19,G2102&lt;=$I$19),AND(G2102&gt;=$J$19,G2102&lt;=$K$19),AND(G2102&gt;=$L$19,G2102&lt;=$M$19),AND(G2102&gt;=$N$19,G2102&lt;=$O$19),AND(G2102&gt;=$P$19,G2102&lt;=$Q$19),AND(G2102&gt;=$R$19,G2102&lt;=$S$19),AND(G2102&gt;=$T$19,G2102&lt;=$U$19)),IF(COUNTIF(I1738:I2101,"Plein traitement")=90,"Demi-traitement","Plein traitement"),IF(OR(AND(G2102&gt;=$D$8,G2102&lt;=$E$8),AND(G2102&gt;=$F$8,G2102&lt;=$G$8),AND(G2102&gt;=$H$8,G2102&lt;=$I$8),AND(G2102&gt;=$J$8,G2102&lt;=$K$8),AND(G2102&gt;=$L$8,G2102&lt;=$M$8),AND(G2102&gt;=$N$8,G2102&lt;=$O$8),AND(G2102&gt;=$P$8,G2102&lt;=$Q$8),AND(G2102&gt;=$R$8,G2102&lt;=$S$8),AND(G2102&gt;=$T$8,G2102&lt;=$U$8)),IF(COUNTIF($H$537:H2102,"CMO")&gt;90,"Demi-traitement","Plein traitement"),""))</f>
        <v/>
      </c>
    </row>
    <row r="2103" spans="7:9" x14ac:dyDescent="0.25">
      <c r="G2103" s="1">
        <v>44667</v>
      </c>
      <c r="H2103" t="str">
        <f t="shared" si="37"/>
        <v/>
      </c>
      <c r="I2103" s="2" t="str">
        <f>IF(OR(AND(G2103&gt;=$D$19,G2103&lt;=$E$19),AND(G2103&gt;=$F$19,G2103&lt;=$G$19),AND(G2103&gt;=$H$19,G2103&lt;=$I$19),AND(G2103&gt;=$J$19,G2103&lt;=$K$19),AND(G2103&gt;=$L$19,G2103&lt;=$M$19),AND(G2103&gt;=$N$19,G2103&lt;=$O$19),AND(G2103&gt;=$P$19,G2103&lt;=$Q$19),AND(G2103&gt;=$R$19,G2103&lt;=$S$19),AND(G2103&gt;=$T$19,G2103&lt;=$U$19)),IF(COUNTIF(I1739:I2102,"Plein traitement")=90,"Demi-traitement","Plein traitement"),IF(OR(AND(G2103&gt;=$D$8,G2103&lt;=$E$8),AND(G2103&gt;=$F$8,G2103&lt;=$G$8),AND(G2103&gt;=$H$8,G2103&lt;=$I$8),AND(G2103&gt;=$J$8,G2103&lt;=$K$8),AND(G2103&gt;=$L$8,G2103&lt;=$M$8),AND(G2103&gt;=$N$8,G2103&lt;=$O$8),AND(G2103&gt;=$P$8,G2103&lt;=$Q$8),AND(G2103&gt;=$R$8,G2103&lt;=$S$8),AND(G2103&gt;=$T$8,G2103&lt;=$U$8)),IF(COUNTIF($H$537:H2103,"CMO")&gt;90,"Demi-traitement","Plein traitement"),""))</f>
        <v/>
      </c>
    </row>
    <row r="2104" spans="7:9" x14ac:dyDescent="0.25">
      <c r="G2104" s="1">
        <v>44668</v>
      </c>
      <c r="H2104" t="str">
        <f t="shared" si="37"/>
        <v/>
      </c>
      <c r="I2104" s="2" t="str">
        <f>IF(OR(AND(G2104&gt;=$D$19,G2104&lt;=$E$19),AND(G2104&gt;=$F$19,G2104&lt;=$G$19),AND(G2104&gt;=$H$19,G2104&lt;=$I$19),AND(G2104&gt;=$J$19,G2104&lt;=$K$19),AND(G2104&gt;=$L$19,G2104&lt;=$M$19),AND(G2104&gt;=$N$19,G2104&lt;=$O$19),AND(G2104&gt;=$P$19,G2104&lt;=$Q$19),AND(G2104&gt;=$R$19,G2104&lt;=$S$19),AND(G2104&gt;=$T$19,G2104&lt;=$U$19)),IF(COUNTIF(I1740:I2103,"Plein traitement")=90,"Demi-traitement","Plein traitement"),IF(OR(AND(G2104&gt;=$D$8,G2104&lt;=$E$8),AND(G2104&gt;=$F$8,G2104&lt;=$G$8),AND(G2104&gt;=$H$8,G2104&lt;=$I$8),AND(G2104&gt;=$J$8,G2104&lt;=$K$8),AND(G2104&gt;=$L$8,G2104&lt;=$M$8),AND(G2104&gt;=$N$8,G2104&lt;=$O$8),AND(G2104&gt;=$P$8,G2104&lt;=$Q$8),AND(G2104&gt;=$R$8,G2104&lt;=$S$8),AND(G2104&gt;=$T$8,G2104&lt;=$U$8)),IF(COUNTIF($H$537:H2104,"CMO")&gt;90,"Demi-traitement","Plein traitement"),""))</f>
        <v/>
      </c>
    </row>
    <row r="2105" spans="7:9" x14ac:dyDescent="0.25">
      <c r="G2105" s="1">
        <v>44669</v>
      </c>
      <c r="H2105" t="str">
        <f t="shared" si="37"/>
        <v/>
      </c>
      <c r="I2105" s="2" t="str">
        <f>IF(OR(AND(G2105&gt;=$D$19,G2105&lt;=$E$19),AND(G2105&gt;=$F$19,G2105&lt;=$G$19),AND(G2105&gt;=$H$19,G2105&lt;=$I$19),AND(G2105&gt;=$J$19,G2105&lt;=$K$19),AND(G2105&gt;=$L$19,G2105&lt;=$M$19),AND(G2105&gt;=$N$19,G2105&lt;=$O$19),AND(G2105&gt;=$P$19,G2105&lt;=$Q$19),AND(G2105&gt;=$R$19,G2105&lt;=$S$19),AND(G2105&gt;=$T$19,G2105&lt;=$U$19)),IF(COUNTIF(I1741:I2104,"Plein traitement")=90,"Demi-traitement","Plein traitement"),IF(OR(AND(G2105&gt;=$D$8,G2105&lt;=$E$8),AND(G2105&gt;=$F$8,G2105&lt;=$G$8),AND(G2105&gt;=$H$8,G2105&lt;=$I$8),AND(G2105&gt;=$J$8,G2105&lt;=$K$8),AND(G2105&gt;=$L$8,G2105&lt;=$M$8),AND(G2105&gt;=$N$8,G2105&lt;=$O$8),AND(G2105&gt;=$P$8,G2105&lt;=$Q$8),AND(G2105&gt;=$R$8,G2105&lt;=$S$8),AND(G2105&gt;=$T$8,G2105&lt;=$U$8)),IF(COUNTIF($H$537:H2105,"CMO")&gt;90,"Demi-traitement","Plein traitement"),""))</f>
        <v/>
      </c>
    </row>
    <row r="2106" spans="7:9" x14ac:dyDescent="0.25">
      <c r="G2106" s="1">
        <v>44670</v>
      </c>
      <c r="H2106" t="str">
        <f t="shared" si="37"/>
        <v/>
      </c>
      <c r="I2106" s="2" t="str">
        <f>IF(OR(AND(G2106&gt;=$D$19,G2106&lt;=$E$19),AND(G2106&gt;=$F$19,G2106&lt;=$G$19),AND(G2106&gt;=$H$19,G2106&lt;=$I$19),AND(G2106&gt;=$J$19,G2106&lt;=$K$19),AND(G2106&gt;=$L$19,G2106&lt;=$M$19),AND(G2106&gt;=$N$19,G2106&lt;=$O$19),AND(G2106&gt;=$P$19,G2106&lt;=$Q$19),AND(G2106&gt;=$R$19,G2106&lt;=$S$19),AND(G2106&gt;=$T$19,G2106&lt;=$U$19)),IF(COUNTIF(I1742:I2105,"Plein traitement")=90,"Demi-traitement","Plein traitement"),IF(OR(AND(G2106&gt;=$D$8,G2106&lt;=$E$8),AND(G2106&gt;=$F$8,G2106&lt;=$G$8),AND(G2106&gt;=$H$8,G2106&lt;=$I$8),AND(G2106&gt;=$J$8,G2106&lt;=$K$8),AND(G2106&gt;=$L$8,G2106&lt;=$M$8),AND(G2106&gt;=$N$8,G2106&lt;=$O$8),AND(G2106&gt;=$P$8,G2106&lt;=$Q$8),AND(G2106&gt;=$R$8,G2106&lt;=$S$8),AND(G2106&gt;=$T$8,G2106&lt;=$U$8)),IF(COUNTIF($H$537:H2106,"CMO")&gt;90,"Demi-traitement","Plein traitement"),""))</f>
        <v/>
      </c>
    </row>
    <row r="2107" spans="7:9" x14ac:dyDescent="0.25">
      <c r="G2107" s="1">
        <v>44671</v>
      </c>
      <c r="H2107" t="str">
        <f t="shared" si="37"/>
        <v/>
      </c>
      <c r="I2107" s="2" t="str">
        <f>IF(OR(AND(G2107&gt;=$D$19,G2107&lt;=$E$19),AND(G2107&gt;=$F$19,G2107&lt;=$G$19),AND(G2107&gt;=$H$19,G2107&lt;=$I$19),AND(G2107&gt;=$J$19,G2107&lt;=$K$19),AND(G2107&gt;=$L$19,G2107&lt;=$M$19),AND(G2107&gt;=$N$19,G2107&lt;=$O$19),AND(G2107&gt;=$P$19,G2107&lt;=$Q$19),AND(G2107&gt;=$R$19,G2107&lt;=$S$19),AND(G2107&gt;=$T$19,G2107&lt;=$U$19)),IF(COUNTIF(I1743:I2106,"Plein traitement")=90,"Demi-traitement","Plein traitement"),IF(OR(AND(G2107&gt;=$D$8,G2107&lt;=$E$8),AND(G2107&gt;=$F$8,G2107&lt;=$G$8),AND(G2107&gt;=$H$8,G2107&lt;=$I$8),AND(G2107&gt;=$J$8,G2107&lt;=$K$8),AND(G2107&gt;=$L$8,G2107&lt;=$M$8),AND(G2107&gt;=$N$8,G2107&lt;=$O$8),AND(G2107&gt;=$P$8,G2107&lt;=$Q$8),AND(G2107&gt;=$R$8,G2107&lt;=$S$8),AND(G2107&gt;=$T$8,G2107&lt;=$U$8)),IF(COUNTIF($H$537:H2107,"CMO")&gt;90,"Demi-traitement","Plein traitement"),""))</f>
        <v/>
      </c>
    </row>
    <row r="2108" spans="7:9" x14ac:dyDescent="0.25">
      <c r="G2108" s="1">
        <v>44672</v>
      </c>
      <c r="H2108" t="str">
        <f t="shared" si="37"/>
        <v/>
      </c>
      <c r="I2108" s="2" t="str">
        <f>IF(OR(AND(G2108&gt;=$D$19,G2108&lt;=$E$19),AND(G2108&gt;=$F$19,G2108&lt;=$G$19),AND(G2108&gt;=$H$19,G2108&lt;=$I$19),AND(G2108&gt;=$J$19,G2108&lt;=$K$19),AND(G2108&gt;=$L$19,G2108&lt;=$M$19),AND(G2108&gt;=$N$19,G2108&lt;=$O$19),AND(G2108&gt;=$P$19,G2108&lt;=$Q$19),AND(G2108&gt;=$R$19,G2108&lt;=$S$19),AND(G2108&gt;=$T$19,G2108&lt;=$U$19)),IF(COUNTIF(I1744:I2107,"Plein traitement")=90,"Demi-traitement","Plein traitement"),IF(OR(AND(G2108&gt;=$D$8,G2108&lt;=$E$8),AND(G2108&gt;=$F$8,G2108&lt;=$G$8),AND(G2108&gt;=$H$8,G2108&lt;=$I$8),AND(G2108&gt;=$J$8,G2108&lt;=$K$8),AND(G2108&gt;=$L$8,G2108&lt;=$M$8),AND(G2108&gt;=$N$8,G2108&lt;=$O$8),AND(G2108&gt;=$P$8,G2108&lt;=$Q$8),AND(G2108&gt;=$R$8,G2108&lt;=$S$8),AND(G2108&gt;=$T$8,G2108&lt;=$U$8)),IF(COUNTIF($H$537:H2108,"CMO")&gt;90,"Demi-traitement","Plein traitement"),""))</f>
        <v/>
      </c>
    </row>
    <row r="2109" spans="7:9" x14ac:dyDescent="0.25">
      <c r="G2109" s="1">
        <v>44673</v>
      </c>
      <c r="H2109" t="str">
        <f t="shared" si="37"/>
        <v/>
      </c>
      <c r="I2109" s="2" t="str">
        <f>IF(OR(AND(G2109&gt;=$D$19,G2109&lt;=$E$19),AND(G2109&gt;=$F$19,G2109&lt;=$G$19),AND(G2109&gt;=$H$19,G2109&lt;=$I$19),AND(G2109&gt;=$J$19,G2109&lt;=$K$19),AND(G2109&gt;=$L$19,G2109&lt;=$M$19),AND(G2109&gt;=$N$19,G2109&lt;=$O$19),AND(G2109&gt;=$P$19,G2109&lt;=$Q$19),AND(G2109&gt;=$R$19,G2109&lt;=$S$19),AND(G2109&gt;=$T$19,G2109&lt;=$U$19)),IF(COUNTIF(I1745:I2108,"Plein traitement")=90,"Demi-traitement","Plein traitement"),IF(OR(AND(G2109&gt;=$D$8,G2109&lt;=$E$8),AND(G2109&gt;=$F$8,G2109&lt;=$G$8),AND(G2109&gt;=$H$8,G2109&lt;=$I$8),AND(G2109&gt;=$J$8,G2109&lt;=$K$8),AND(G2109&gt;=$L$8,G2109&lt;=$M$8),AND(G2109&gt;=$N$8,G2109&lt;=$O$8),AND(G2109&gt;=$P$8,G2109&lt;=$Q$8),AND(G2109&gt;=$R$8,G2109&lt;=$S$8),AND(G2109&gt;=$T$8,G2109&lt;=$U$8)),IF(COUNTIF($H$537:H2109,"CMO")&gt;90,"Demi-traitement","Plein traitement"),""))</f>
        <v/>
      </c>
    </row>
    <row r="2110" spans="7:9" x14ac:dyDescent="0.25">
      <c r="G2110" s="1">
        <v>44674</v>
      </c>
      <c r="H2110" t="str">
        <f t="shared" si="37"/>
        <v/>
      </c>
      <c r="I2110" s="2" t="str">
        <f>IF(OR(AND(G2110&gt;=$D$19,G2110&lt;=$E$19),AND(G2110&gt;=$F$19,G2110&lt;=$G$19),AND(G2110&gt;=$H$19,G2110&lt;=$I$19),AND(G2110&gt;=$J$19,G2110&lt;=$K$19),AND(G2110&gt;=$L$19,G2110&lt;=$M$19),AND(G2110&gt;=$N$19,G2110&lt;=$O$19),AND(G2110&gt;=$P$19,G2110&lt;=$Q$19),AND(G2110&gt;=$R$19,G2110&lt;=$S$19),AND(G2110&gt;=$T$19,G2110&lt;=$U$19)),IF(COUNTIF(I1746:I2109,"Plein traitement")=90,"Demi-traitement","Plein traitement"),IF(OR(AND(G2110&gt;=$D$8,G2110&lt;=$E$8),AND(G2110&gt;=$F$8,G2110&lt;=$G$8),AND(G2110&gt;=$H$8,G2110&lt;=$I$8),AND(G2110&gt;=$J$8,G2110&lt;=$K$8),AND(G2110&gt;=$L$8,G2110&lt;=$M$8),AND(G2110&gt;=$N$8,G2110&lt;=$O$8),AND(G2110&gt;=$P$8,G2110&lt;=$Q$8),AND(G2110&gt;=$R$8,G2110&lt;=$S$8),AND(G2110&gt;=$T$8,G2110&lt;=$U$8)),IF(COUNTIF($H$537:H2110,"CMO")&gt;90,"Demi-traitement","Plein traitement"),""))</f>
        <v/>
      </c>
    </row>
    <row r="2111" spans="7:9" x14ac:dyDescent="0.25">
      <c r="G2111" s="1">
        <v>44675</v>
      </c>
      <c r="H2111" t="str">
        <f t="shared" si="37"/>
        <v/>
      </c>
      <c r="I2111" s="2" t="str">
        <f>IF(OR(AND(G2111&gt;=$D$19,G2111&lt;=$E$19),AND(G2111&gt;=$F$19,G2111&lt;=$G$19),AND(G2111&gt;=$H$19,G2111&lt;=$I$19),AND(G2111&gt;=$J$19,G2111&lt;=$K$19),AND(G2111&gt;=$L$19,G2111&lt;=$M$19),AND(G2111&gt;=$N$19,G2111&lt;=$O$19),AND(G2111&gt;=$P$19,G2111&lt;=$Q$19),AND(G2111&gt;=$R$19,G2111&lt;=$S$19),AND(G2111&gt;=$T$19,G2111&lt;=$U$19)),IF(COUNTIF(I1747:I2110,"Plein traitement")=90,"Demi-traitement","Plein traitement"),IF(OR(AND(G2111&gt;=$D$8,G2111&lt;=$E$8),AND(G2111&gt;=$F$8,G2111&lt;=$G$8),AND(G2111&gt;=$H$8,G2111&lt;=$I$8),AND(G2111&gt;=$J$8,G2111&lt;=$K$8),AND(G2111&gt;=$L$8,G2111&lt;=$M$8),AND(G2111&gt;=$N$8,G2111&lt;=$O$8),AND(G2111&gt;=$P$8,G2111&lt;=$Q$8),AND(G2111&gt;=$R$8,G2111&lt;=$S$8),AND(G2111&gt;=$T$8,G2111&lt;=$U$8)),IF(COUNTIF($H$537:H2111,"CMO")&gt;90,"Demi-traitement","Plein traitement"),""))</f>
        <v/>
      </c>
    </row>
    <row r="2112" spans="7:9" x14ac:dyDescent="0.25">
      <c r="G2112" s="1">
        <v>44676</v>
      </c>
      <c r="H2112" t="str">
        <f t="shared" si="37"/>
        <v/>
      </c>
      <c r="I2112" s="2" t="str">
        <f>IF(OR(AND(G2112&gt;=$D$19,G2112&lt;=$E$19),AND(G2112&gt;=$F$19,G2112&lt;=$G$19),AND(G2112&gt;=$H$19,G2112&lt;=$I$19),AND(G2112&gt;=$J$19,G2112&lt;=$K$19),AND(G2112&gt;=$L$19,G2112&lt;=$M$19),AND(G2112&gt;=$N$19,G2112&lt;=$O$19),AND(G2112&gt;=$P$19,G2112&lt;=$Q$19),AND(G2112&gt;=$R$19,G2112&lt;=$S$19),AND(G2112&gt;=$T$19,G2112&lt;=$U$19)),IF(COUNTIF(I1748:I2111,"Plein traitement")=90,"Demi-traitement","Plein traitement"),IF(OR(AND(G2112&gt;=$D$8,G2112&lt;=$E$8),AND(G2112&gt;=$F$8,G2112&lt;=$G$8),AND(G2112&gt;=$H$8,G2112&lt;=$I$8),AND(G2112&gt;=$J$8,G2112&lt;=$K$8),AND(G2112&gt;=$L$8,G2112&lt;=$M$8),AND(G2112&gt;=$N$8,G2112&lt;=$O$8),AND(G2112&gt;=$P$8,G2112&lt;=$Q$8),AND(G2112&gt;=$R$8,G2112&lt;=$S$8),AND(G2112&gt;=$T$8,G2112&lt;=$U$8)),IF(COUNTIF($H$537:H2112,"CMO")&gt;90,"Demi-traitement","Plein traitement"),""))</f>
        <v/>
      </c>
    </row>
    <row r="2113" spans="7:9" x14ac:dyDescent="0.25">
      <c r="G2113" s="1">
        <v>44677</v>
      </c>
      <c r="H2113" t="str">
        <f t="shared" si="37"/>
        <v/>
      </c>
      <c r="I2113" s="2" t="str">
        <f>IF(OR(AND(G2113&gt;=$D$19,G2113&lt;=$E$19),AND(G2113&gt;=$F$19,G2113&lt;=$G$19),AND(G2113&gt;=$H$19,G2113&lt;=$I$19),AND(G2113&gt;=$J$19,G2113&lt;=$K$19),AND(G2113&gt;=$L$19,G2113&lt;=$M$19),AND(G2113&gt;=$N$19,G2113&lt;=$O$19),AND(G2113&gt;=$P$19,G2113&lt;=$Q$19),AND(G2113&gt;=$R$19,G2113&lt;=$S$19),AND(G2113&gt;=$T$19,G2113&lt;=$U$19)),IF(COUNTIF(I1749:I2112,"Plein traitement")=90,"Demi-traitement","Plein traitement"),IF(OR(AND(G2113&gt;=$D$8,G2113&lt;=$E$8),AND(G2113&gt;=$F$8,G2113&lt;=$G$8),AND(G2113&gt;=$H$8,G2113&lt;=$I$8),AND(G2113&gt;=$J$8,G2113&lt;=$K$8),AND(G2113&gt;=$L$8,G2113&lt;=$M$8),AND(G2113&gt;=$N$8,G2113&lt;=$O$8),AND(G2113&gt;=$P$8,G2113&lt;=$Q$8),AND(G2113&gt;=$R$8,G2113&lt;=$S$8),AND(G2113&gt;=$T$8,G2113&lt;=$U$8)),IF(COUNTIF($H$537:H2113,"CMO")&gt;90,"Demi-traitement","Plein traitement"),""))</f>
        <v/>
      </c>
    </row>
    <row r="2114" spans="7:9" x14ac:dyDescent="0.25">
      <c r="G2114" s="1">
        <v>44678</v>
      </c>
      <c r="H2114" t="str">
        <f t="shared" si="37"/>
        <v/>
      </c>
      <c r="I2114" s="2" t="str">
        <f>IF(OR(AND(G2114&gt;=$D$19,G2114&lt;=$E$19),AND(G2114&gt;=$F$19,G2114&lt;=$G$19),AND(G2114&gt;=$H$19,G2114&lt;=$I$19),AND(G2114&gt;=$J$19,G2114&lt;=$K$19),AND(G2114&gt;=$L$19,G2114&lt;=$M$19),AND(G2114&gt;=$N$19,G2114&lt;=$O$19),AND(G2114&gt;=$P$19,G2114&lt;=$Q$19),AND(G2114&gt;=$R$19,G2114&lt;=$S$19),AND(G2114&gt;=$T$19,G2114&lt;=$U$19)),IF(COUNTIF(I1750:I2113,"Plein traitement")=90,"Demi-traitement","Plein traitement"),IF(OR(AND(G2114&gt;=$D$8,G2114&lt;=$E$8),AND(G2114&gt;=$F$8,G2114&lt;=$G$8),AND(G2114&gt;=$H$8,G2114&lt;=$I$8),AND(G2114&gt;=$J$8,G2114&lt;=$K$8),AND(G2114&gt;=$L$8,G2114&lt;=$M$8),AND(G2114&gt;=$N$8,G2114&lt;=$O$8),AND(G2114&gt;=$P$8,G2114&lt;=$Q$8),AND(G2114&gt;=$R$8,G2114&lt;=$S$8),AND(G2114&gt;=$T$8,G2114&lt;=$U$8)),IF(COUNTIF($H$537:H2114,"CMO")&gt;90,"Demi-traitement","Plein traitement"),""))</f>
        <v/>
      </c>
    </row>
    <row r="2115" spans="7:9" x14ac:dyDescent="0.25">
      <c r="G2115" s="1">
        <v>44679</v>
      </c>
      <c r="H2115" t="str">
        <f t="shared" si="37"/>
        <v/>
      </c>
      <c r="I2115" s="2" t="str">
        <f>IF(OR(AND(G2115&gt;=$D$19,G2115&lt;=$E$19),AND(G2115&gt;=$F$19,G2115&lt;=$G$19),AND(G2115&gt;=$H$19,G2115&lt;=$I$19),AND(G2115&gt;=$J$19,G2115&lt;=$K$19),AND(G2115&gt;=$L$19,G2115&lt;=$M$19),AND(G2115&gt;=$N$19,G2115&lt;=$O$19),AND(G2115&gt;=$P$19,G2115&lt;=$Q$19),AND(G2115&gt;=$R$19,G2115&lt;=$S$19),AND(G2115&gt;=$T$19,G2115&lt;=$U$19)),IF(COUNTIF(I1751:I2114,"Plein traitement")=90,"Demi-traitement","Plein traitement"),IF(OR(AND(G2115&gt;=$D$8,G2115&lt;=$E$8),AND(G2115&gt;=$F$8,G2115&lt;=$G$8),AND(G2115&gt;=$H$8,G2115&lt;=$I$8),AND(G2115&gt;=$J$8,G2115&lt;=$K$8),AND(G2115&gt;=$L$8,G2115&lt;=$M$8),AND(G2115&gt;=$N$8,G2115&lt;=$O$8),AND(G2115&gt;=$P$8,G2115&lt;=$Q$8),AND(G2115&gt;=$R$8,G2115&lt;=$S$8),AND(G2115&gt;=$T$8,G2115&lt;=$U$8)),IF(COUNTIF($H$537:H2115,"CMO")&gt;90,"Demi-traitement","Plein traitement"),""))</f>
        <v/>
      </c>
    </row>
    <row r="2116" spans="7:9" x14ac:dyDescent="0.25">
      <c r="G2116" s="1">
        <v>44680</v>
      </c>
      <c r="H2116" t="str">
        <f t="shared" si="37"/>
        <v/>
      </c>
      <c r="I2116" s="2" t="str">
        <f>IF(OR(AND(G2116&gt;=$D$19,G2116&lt;=$E$19),AND(G2116&gt;=$F$19,G2116&lt;=$G$19),AND(G2116&gt;=$H$19,G2116&lt;=$I$19),AND(G2116&gt;=$J$19,G2116&lt;=$K$19),AND(G2116&gt;=$L$19,G2116&lt;=$M$19),AND(G2116&gt;=$N$19,G2116&lt;=$O$19),AND(G2116&gt;=$P$19,G2116&lt;=$Q$19),AND(G2116&gt;=$R$19,G2116&lt;=$S$19),AND(G2116&gt;=$T$19,G2116&lt;=$U$19)),IF(COUNTIF(I1752:I2115,"Plein traitement")=90,"Demi-traitement","Plein traitement"),IF(OR(AND(G2116&gt;=$D$8,G2116&lt;=$E$8),AND(G2116&gt;=$F$8,G2116&lt;=$G$8),AND(G2116&gt;=$H$8,G2116&lt;=$I$8),AND(G2116&gt;=$J$8,G2116&lt;=$K$8),AND(G2116&gt;=$L$8,G2116&lt;=$M$8),AND(G2116&gt;=$N$8,G2116&lt;=$O$8),AND(G2116&gt;=$P$8,G2116&lt;=$Q$8),AND(G2116&gt;=$R$8,G2116&lt;=$S$8),AND(G2116&gt;=$T$8,G2116&lt;=$U$8)),IF(COUNTIF($H$537:H2116,"CMO")&gt;90,"Demi-traitement","Plein traitement"),""))</f>
        <v/>
      </c>
    </row>
    <row r="2117" spans="7:9" x14ac:dyDescent="0.25">
      <c r="G2117" s="1">
        <v>44681</v>
      </c>
      <c r="H2117" t="str">
        <f t="shared" si="37"/>
        <v/>
      </c>
      <c r="I2117" s="2" t="str">
        <f>IF(OR(AND(G2117&gt;=$D$19,G2117&lt;=$E$19),AND(G2117&gt;=$F$19,G2117&lt;=$G$19),AND(G2117&gt;=$H$19,G2117&lt;=$I$19),AND(G2117&gt;=$J$19,G2117&lt;=$K$19),AND(G2117&gt;=$L$19,G2117&lt;=$M$19),AND(G2117&gt;=$N$19,G2117&lt;=$O$19),AND(G2117&gt;=$P$19,G2117&lt;=$Q$19),AND(G2117&gt;=$R$19,G2117&lt;=$S$19),AND(G2117&gt;=$T$19,G2117&lt;=$U$19)),IF(COUNTIF(I1753:I2116,"Plein traitement")=90,"Demi-traitement","Plein traitement"),IF(OR(AND(G2117&gt;=$D$8,G2117&lt;=$E$8),AND(G2117&gt;=$F$8,G2117&lt;=$G$8),AND(G2117&gt;=$H$8,G2117&lt;=$I$8),AND(G2117&gt;=$J$8,G2117&lt;=$K$8),AND(G2117&gt;=$L$8,G2117&lt;=$M$8),AND(G2117&gt;=$N$8,G2117&lt;=$O$8),AND(G2117&gt;=$P$8,G2117&lt;=$Q$8),AND(G2117&gt;=$R$8,G2117&lt;=$S$8),AND(G2117&gt;=$T$8,G2117&lt;=$U$8)),IF(COUNTIF($H$537:H2117,"CMO")&gt;90,"Demi-traitement","Plein traitement"),""))</f>
        <v/>
      </c>
    </row>
    <row r="2118" spans="7:9" x14ac:dyDescent="0.25">
      <c r="G2118" s="1">
        <v>44682</v>
      </c>
      <c r="H2118" t="str">
        <f t="shared" si="37"/>
        <v/>
      </c>
      <c r="I2118" s="2" t="str">
        <f>IF(OR(AND(G2118&gt;=$D$19,G2118&lt;=$E$19),AND(G2118&gt;=$F$19,G2118&lt;=$G$19),AND(G2118&gt;=$H$19,G2118&lt;=$I$19),AND(G2118&gt;=$J$19,G2118&lt;=$K$19),AND(G2118&gt;=$L$19,G2118&lt;=$M$19),AND(G2118&gt;=$N$19,G2118&lt;=$O$19),AND(G2118&gt;=$P$19,G2118&lt;=$Q$19),AND(G2118&gt;=$R$19,G2118&lt;=$S$19),AND(G2118&gt;=$T$19,G2118&lt;=$U$19)),IF(COUNTIF(I1754:I2117,"Plein traitement")=90,"Demi-traitement","Plein traitement"),IF(OR(AND(G2118&gt;=$D$8,G2118&lt;=$E$8),AND(G2118&gt;=$F$8,G2118&lt;=$G$8),AND(G2118&gt;=$H$8,G2118&lt;=$I$8),AND(G2118&gt;=$J$8,G2118&lt;=$K$8),AND(G2118&gt;=$L$8,G2118&lt;=$M$8),AND(G2118&gt;=$N$8,G2118&lt;=$O$8),AND(G2118&gt;=$P$8,G2118&lt;=$Q$8),AND(G2118&gt;=$R$8,G2118&lt;=$S$8),AND(G2118&gt;=$T$8,G2118&lt;=$U$8)),IF(COUNTIF($H$537:H2118,"CMO")&gt;90,"Demi-traitement","Plein traitement"),""))</f>
        <v/>
      </c>
    </row>
    <row r="2119" spans="7:9" x14ac:dyDescent="0.25">
      <c r="G2119" s="1">
        <v>44683</v>
      </c>
      <c r="H2119" t="str">
        <f t="shared" si="37"/>
        <v/>
      </c>
      <c r="I2119" s="2" t="str">
        <f>IF(OR(AND(G2119&gt;=$D$19,G2119&lt;=$E$19),AND(G2119&gt;=$F$19,G2119&lt;=$G$19),AND(G2119&gt;=$H$19,G2119&lt;=$I$19),AND(G2119&gt;=$J$19,G2119&lt;=$K$19),AND(G2119&gt;=$L$19,G2119&lt;=$M$19),AND(G2119&gt;=$N$19,G2119&lt;=$O$19),AND(G2119&gt;=$P$19,G2119&lt;=$Q$19),AND(G2119&gt;=$R$19,G2119&lt;=$S$19),AND(G2119&gt;=$T$19,G2119&lt;=$U$19)),IF(COUNTIF(I1755:I2118,"Plein traitement")=90,"Demi-traitement","Plein traitement"),IF(OR(AND(G2119&gt;=$D$8,G2119&lt;=$E$8),AND(G2119&gt;=$F$8,G2119&lt;=$G$8),AND(G2119&gt;=$H$8,G2119&lt;=$I$8),AND(G2119&gt;=$J$8,G2119&lt;=$K$8),AND(G2119&gt;=$L$8,G2119&lt;=$M$8),AND(G2119&gt;=$N$8,G2119&lt;=$O$8),AND(G2119&gt;=$P$8,G2119&lt;=$Q$8),AND(G2119&gt;=$R$8,G2119&lt;=$S$8),AND(G2119&gt;=$T$8,G2119&lt;=$U$8)),IF(COUNTIF($H$537:H2119,"CMO")&gt;90,"Demi-traitement","Plein traitement"),""))</f>
        <v/>
      </c>
    </row>
    <row r="2120" spans="7:9" x14ac:dyDescent="0.25">
      <c r="G2120" s="1">
        <v>44684</v>
      </c>
      <c r="H2120" t="str">
        <f t="shared" si="37"/>
        <v/>
      </c>
      <c r="I2120" s="2" t="str">
        <f>IF(OR(AND(G2120&gt;=$D$19,G2120&lt;=$E$19),AND(G2120&gt;=$F$19,G2120&lt;=$G$19),AND(G2120&gt;=$H$19,G2120&lt;=$I$19),AND(G2120&gt;=$J$19,G2120&lt;=$K$19),AND(G2120&gt;=$L$19,G2120&lt;=$M$19),AND(G2120&gt;=$N$19,G2120&lt;=$O$19),AND(G2120&gt;=$P$19,G2120&lt;=$Q$19),AND(G2120&gt;=$R$19,G2120&lt;=$S$19),AND(G2120&gt;=$T$19,G2120&lt;=$U$19)),IF(COUNTIF(I1756:I2119,"Plein traitement")=90,"Demi-traitement","Plein traitement"),IF(OR(AND(G2120&gt;=$D$8,G2120&lt;=$E$8),AND(G2120&gt;=$F$8,G2120&lt;=$G$8),AND(G2120&gt;=$H$8,G2120&lt;=$I$8),AND(G2120&gt;=$J$8,G2120&lt;=$K$8),AND(G2120&gt;=$L$8,G2120&lt;=$M$8),AND(G2120&gt;=$N$8,G2120&lt;=$O$8),AND(G2120&gt;=$P$8,G2120&lt;=$Q$8),AND(G2120&gt;=$R$8,G2120&lt;=$S$8),AND(G2120&gt;=$T$8,G2120&lt;=$U$8)),IF(COUNTIF($H$537:H2120,"CMO")&gt;90,"Demi-traitement","Plein traitement"),""))</f>
        <v/>
      </c>
    </row>
    <row r="2121" spans="7:9" x14ac:dyDescent="0.25">
      <c r="G2121" s="1">
        <v>44685</v>
      </c>
      <c r="H2121" t="str">
        <f t="shared" si="37"/>
        <v/>
      </c>
      <c r="I2121" s="2" t="str">
        <f>IF(OR(AND(G2121&gt;=$D$19,G2121&lt;=$E$19),AND(G2121&gt;=$F$19,G2121&lt;=$G$19),AND(G2121&gt;=$H$19,G2121&lt;=$I$19),AND(G2121&gt;=$J$19,G2121&lt;=$K$19),AND(G2121&gt;=$L$19,G2121&lt;=$M$19),AND(G2121&gt;=$N$19,G2121&lt;=$O$19),AND(G2121&gt;=$P$19,G2121&lt;=$Q$19),AND(G2121&gt;=$R$19,G2121&lt;=$S$19),AND(G2121&gt;=$T$19,G2121&lt;=$U$19)),IF(COUNTIF(I1757:I2120,"Plein traitement")=90,"Demi-traitement","Plein traitement"),IF(OR(AND(G2121&gt;=$D$8,G2121&lt;=$E$8),AND(G2121&gt;=$F$8,G2121&lt;=$G$8),AND(G2121&gt;=$H$8,G2121&lt;=$I$8),AND(G2121&gt;=$J$8,G2121&lt;=$K$8),AND(G2121&gt;=$L$8,G2121&lt;=$M$8),AND(G2121&gt;=$N$8,G2121&lt;=$O$8),AND(G2121&gt;=$P$8,G2121&lt;=$Q$8),AND(G2121&gt;=$R$8,G2121&lt;=$S$8),AND(G2121&gt;=$T$8,G2121&lt;=$U$8)),IF(COUNTIF($H$537:H2121,"CMO")&gt;90,"Demi-traitement","Plein traitement"),""))</f>
        <v/>
      </c>
    </row>
    <row r="2122" spans="7:9" x14ac:dyDescent="0.25">
      <c r="G2122" s="1">
        <v>44686</v>
      </c>
      <c r="H2122" t="str">
        <f t="shared" si="37"/>
        <v/>
      </c>
      <c r="I2122" s="2" t="str">
        <f>IF(OR(AND(G2122&gt;=$D$19,G2122&lt;=$E$19),AND(G2122&gt;=$F$19,G2122&lt;=$G$19),AND(G2122&gt;=$H$19,G2122&lt;=$I$19),AND(G2122&gt;=$J$19,G2122&lt;=$K$19),AND(G2122&gt;=$L$19,G2122&lt;=$M$19),AND(G2122&gt;=$N$19,G2122&lt;=$O$19),AND(G2122&gt;=$P$19,G2122&lt;=$Q$19),AND(G2122&gt;=$R$19,G2122&lt;=$S$19),AND(G2122&gt;=$T$19,G2122&lt;=$U$19)),IF(COUNTIF(I1758:I2121,"Plein traitement")=90,"Demi-traitement","Plein traitement"),IF(OR(AND(G2122&gt;=$D$8,G2122&lt;=$E$8),AND(G2122&gt;=$F$8,G2122&lt;=$G$8),AND(G2122&gt;=$H$8,G2122&lt;=$I$8),AND(G2122&gt;=$J$8,G2122&lt;=$K$8),AND(G2122&gt;=$L$8,G2122&lt;=$M$8),AND(G2122&gt;=$N$8,G2122&lt;=$O$8),AND(G2122&gt;=$P$8,G2122&lt;=$Q$8),AND(G2122&gt;=$R$8,G2122&lt;=$S$8),AND(G2122&gt;=$T$8,G2122&lt;=$U$8)),IF(COUNTIF($H$537:H2122,"CMO")&gt;90,"Demi-traitement","Plein traitement"),""))</f>
        <v/>
      </c>
    </row>
    <row r="2123" spans="7:9" x14ac:dyDescent="0.25">
      <c r="G2123" s="1">
        <v>44687</v>
      </c>
      <c r="H2123" t="str">
        <f t="shared" si="37"/>
        <v/>
      </c>
      <c r="I2123" s="2" t="str">
        <f>IF(OR(AND(G2123&gt;=$D$19,G2123&lt;=$E$19),AND(G2123&gt;=$F$19,G2123&lt;=$G$19),AND(G2123&gt;=$H$19,G2123&lt;=$I$19),AND(G2123&gt;=$J$19,G2123&lt;=$K$19),AND(G2123&gt;=$L$19,G2123&lt;=$M$19),AND(G2123&gt;=$N$19,G2123&lt;=$O$19),AND(G2123&gt;=$P$19,G2123&lt;=$Q$19),AND(G2123&gt;=$R$19,G2123&lt;=$S$19),AND(G2123&gt;=$T$19,G2123&lt;=$U$19)),IF(COUNTIF(I1759:I2122,"Plein traitement")=90,"Demi-traitement","Plein traitement"),IF(OR(AND(G2123&gt;=$D$8,G2123&lt;=$E$8),AND(G2123&gt;=$F$8,G2123&lt;=$G$8),AND(G2123&gt;=$H$8,G2123&lt;=$I$8),AND(G2123&gt;=$J$8,G2123&lt;=$K$8),AND(G2123&gt;=$L$8,G2123&lt;=$M$8),AND(G2123&gt;=$N$8,G2123&lt;=$O$8),AND(G2123&gt;=$P$8,G2123&lt;=$Q$8),AND(G2123&gt;=$R$8,G2123&lt;=$S$8),AND(G2123&gt;=$T$8,G2123&lt;=$U$8)),IF(COUNTIF($H$537:H2123,"CMO")&gt;90,"Demi-traitement","Plein traitement"),""))</f>
        <v/>
      </c>
    </row>
    <row r="2124" spans="7:9" x14ac:dyDescent="0.25">
      <c r="G2124" s="1">
        <v>44688</v>
      </c>
      <c r="H2124" t="str">
        <f t="shared" si="37"/>
        <v/>
      </c>
      <c r="I2124" s="2" t="str">
        <f>IF(OR(AND(G2124&gt;=$D$19,G2124&lt;=$E$19),AND(G2124&gt;=$F$19,G2124&lt;=$G$19),AND(G2124&gt;=$H$19,G2124&lt;=$I$19),AND(G2124&gt;=$J$19,G2124&lt;=$K$19),AND(G2124&gt;=$L$19,G2124&lt;=$M$19),AND(G2124&gt;=$N$19,G2124&lt;=$O$19),AND(G2124&gt;=$P$19,G2124&lt;=$Q$19),AND(G2124&gt;=$R$19,G2124&lt;=$S$19),AND(G2124&gt;=$T$19,G2124&lt;=$U$19)),IF(COUNTIF(I1760:I2123,"Plein traitement")=90,"Demi-traitement","Plein traitement"),IF(OR(AND(G2124&gt;=$D$8,G2124&lt;=$E$8),AND(G2124&gt;=$F$8,G2124&lt;=$G$8),AND(G2124&gt;=$H$8,G2124&lt;=$I$8),AND(G2124&gt;=$J$8,G2124&lt;=$K$8),AND(G2124&gt;=$L$8,G2124&lt;=$M$8),AND(G2124&gt;=$N$8,G2124&lt;=$O$8),AND(G2124&gt;=$P$8,G2124&lt;=$Q$8),AND(G2124&gt;=$R$8,G2124&lt;=$S$8),AND(G2124&gt;=$T$8,G2124&lt;=$U$8)),IF(COUNTIF($H$537:H2124,"CMO")&gt;90,"Demi-traitement","Plein traitement"),""))</f>
        <v/>
      </c>
    </row>
    <row r="2125" spans="7:9" x14ac:dyDescent="0.25">
      <c r="G2125" s="1">
        <v>44689</v>
      </c>
      <c r="H2125" t="str">
        <f t="shared" si="37"/>
        <v/>
      </c>
      <c r="I2125" s="2" t="str">
        <f>IF(OR(AND(G2125&gt;=$D$19,G2125&lt;=$E$19),AND(G2125&gt;=$F$19,G2125&lt;=$G$19),AND(G2125&gt;=$H$19,G2125&lt;=$I$19),AND(G2125&gt;=$J$19,G2125&lt;=$K$19),AND(G2125&gt;=$L$19,G2125&lt;=$M$19),AND(G2125&gt;=$N$19,G2125&lt;=$O$19),AND(G2125&gt;=$P$19,G2125&lt;=$Q$19),AND(G2125&gt;=$R$19,G2125&lt;=$S$19),AND(G2125&gt;=$T$19,G2125&lt;=$U$19)),IF(COUNTIF(I1761:I2124,"Plein traitement")=90,"Demi-traitement","Plein traitement"),IF(OR(AND(G2125&gt;=$D$8,G2125&lt;=$E$8),AND(G2125&gt;=$F$8,G2125&lt;=$G$8),AND(G2125&gt;=$H$8,G2125&lt;=$I$8),AND(G2125&gt;=$J$8,G2125&lt;=$K$8),AND(G2125&gt;=$L$8,G2125&lt;=$M$8),AND(G2125&gt;=$N$8,G2125&lt;=$O$8),AND(G2125&gt;=$P$8,G2125&lt;=$Q$8),AND(G2125&gt;=$R$8,G2125&lt;=$S$8),AND(G2125&gt;=$T$8,G2125&lt;=$U$8)),IF(COUNTIF($H$537:H2125,"CMO")&gt;90,"Demi-traitement","Plein traitement"),""))</f>
        <v/>
      </c>
    </row>
    <row r="2126" spans="7:9" x14ac:dyDescent="0.25">
      <c r="G2126" s="1">
        <v>44690</v>
      </c>
      <c r="H2126" t="str">
        <f t="shared" si="37"/>
        <v/>
      </c>
      <c r="I2126" s="2" t="str">
        <f>IF(OR(AND(G2126&gt;=$D$19,G2126&lt;=$E$19),AND(G2126&gt;=$F$19,G2126&lt;=$G$19),AND(G2126&gt;=$H$19,G2126&lt;=$I$19),AND(G2126&gt;=$J$19,G2126&lt;=$K$19),AND(G2126&gt;=$L$19,G2126&lt;=$M$19),AND(G2126&gt;=$N$19,G2126&lt;=$O$19),AND(G2126&gt;=$P$19,G2126&lt;=$Q$19),AND(G2126&gt;=$R$19,G2126&lt;=$S$19),AND(G2126&gt;=$T$19,G2126&lt;=$U$19)),IF(COUNTIF(I1762:I2125,"Plein traitement")=90,"Demi-traitement","Plein traitement"),IF(OR(AND(G2126&gt;=$D$8,G2126&lt;=$E$8),AND(G2126&gt;=$F$8,G2126&lt;=$G$8),AND(G2126&gt;=$H$8,G2126&lt;=$I$8),AND(G2126&gt;=$J$8,G2126&lt;=$K$8),AND(G2126&gt;=$L$8,G2126&lt;=$M$8),AND(G2126&gt;=$N$8,G2126&lt;=$O$8),AND(G2126&gt;=$P$8,G2126&lt;=$Q$8),AND(G2126&gt;=$R$8,G2126&lt;=$S$8),AND(G2126&gt;=$T$8,G2126&lt;=$U$8)),IF(COUNTIF($H$537:H2126,"CMO")&gt;90,"Demi-traitement","Plein traitement"),""))</f>
        <v/>
      </c>
    </row>
    <row r="2127" spans="7:9" x14ac:dyDescent="0.25">
      <c r="G2127" s="1">
        <v>44691</v>
      </c>
      <c r="H2127" t="str">
        <f t="shared" si="37"/>
        <v/>
      </c>
      <c r="I2127" s="2" t="str">
        <f>IF(OR(AND(G2127&gt;=$D$19,G2127&lt;=$E$19),AND(G2127&gt;=$F$19,G2127&lt;=$G$19),AND(G2127&gt;=$H$19,G2127&lt;=$I$19),AND(G2127&gt;=$J$19,G2127&lt;=$K$19),AND(G2127&gt;=$L$19,G2127&lt;=$M$19),AND(G2127&gt;=$N$19,G2127&lt;=$O$19),AND(G2127&gt;=$P$19,G2127&lt;=$Q$19),AND(G2127&gt;=$R$19,G2127&lt;=$S$19),AND(G2127&gt;=$T$19,G2127&lt;=$U$19)),IF(COUNTIF(I1763:I2126,"Plein traitement")=90,"Demi-traitement","Plein traitement"),IF(OR(AND(G2127&gt;=$D$8,G2127&lt;=$E$8),AND(G2127&gt;=$F$8,G2127&lt;=$G$8),AND(G2127&gt;=$H$8,G2127&lt;=$I$8),AND(G2127&gt;=$J$8,G2127&lt;=$K$8),AND(G2127&gt;=$L$8,G2127&lt;=$M$8),AND(G2127&gt;=$N$8,G2127&lt;=$O$8),AND(G2127&gt;=$P$8,G2127&lt;=$Q$8),AND(G2127&gt;=$R$8,G2127&lt;=$S$8),AND(G2127&gt;=$T$8,G2127&lt;=$U$8)),IF(COUNTIF($H$537:H2127,"CMO")&gt;90,"Demi-traitement","Plein traitement"),""))</f>
        <v/>
      </c>
    </row>
    <row r="2128" spans="7:9" x14ac:dyDescent="0.25">
      <c r="G2128" s="1">
        <v>44692</v>
      </c>
      <c r="H2128" t="str">
        <f t="shared" si="37"/>
        <v/>
      </c>
      <c r="I2128" s="2" t="str">
        <f>IF(OR(AND(G2128&gt;=$D$19,G2128&lt;=$E$19),AND(G2128&gt;=$F$19,G2128&lt;=$G$19),AND(G2128&gt;=$H$19,G2128&lt;=$I$19),AND(G2128&gt;=$J$19,G2128&lt;=$K$19),AND(G2128&gt;=$L$19,G2128&lt;=$M$19),AND(G2128&gt;=$N$19,G2128&lt;=$O$19),AND(G2128&gt;=$P$19,G2128&lt;=$Q$19),AND(G2128&gt;=$R$19,G2128&lt;=$S$19),AND(G2128&gt;=$T$19,G2128&lt;=$U$19)),IF(COUNTIF(I1764:I2127,"Plein traitement")=90,"Demi-traitement","Plein traitement"),IF(OR(AND(G2128&gt;=$D$8,G2128&lt;=$E$8),AND(G2128&gt;=$F$8,G2128&lt;=$G$8),AND(G2128&gt;=$H$8,G2128&lt;=$I$8),AND(G2128&gt;=$J$8,G2128&lt;=$K$8),AND(G2128&gt;=$L$8,G2128&lt;=$M$8),AND(G2128&gt;=$N$8,G2128&lt;=$O$8),AND(G2128&gt;=$P$8,G2128&lt;=$Q$8),AND(G2128&gt;=$R$8,G2128&lt;=$S$8),AND(G2128&gt;=$T$8,G2128&lt;=$U$8)),IF(COUNTIF($H$537:H2128,"CMO")&gt;90,"Demi-traitement","Plein traitement"),""))</f>
        <v/>
      </c>
    </row>
    <row r="2129" spans="7:9" x14ac:dyDescent="0.25">
      <c r="G2129" s="1">
        <v>44693</v>
      </c>
      <c r="H2129" t="str">
        <f t="shared" si="37"/>
        <v/>
      </c>
      <c r="I2129" s="2" t="str">
        <f>IF(OR(AND(G2129&gt;=$D$19,G2129&lt;=$E$19),AND(G2129&gt;=$F$19,G2129&lt;=$G$19),AND(G2129&gt;=$H$19,G2129&lt;=$I$19),AND(G2129&gt;=$J$19,G2129&lt;=$K$19),AND(G2129&gt;=$L$19,G2129&lt;=$M$19),AND(G2129&gt;=$N$19,G2129&lt;=$O$19),AND(G2129&gt;=$P$19,G2129&lt;=$Q$19),AND(G2129&gt;=$R$19,G2129&lt;=$S$19),AND(G2129&gt;=$T$19,G2129&lt;=$U$19)),IF(COUNTIF(I1765:I2128,"Plein traitement")=90,"Demi-traitement","Plein traitement"),IF(OR(AND(G2129&gt;=$D$8,G2129&lt;=$E$8),AND(G2129&gt;=$F$8,G2129&lt;=$G$8),AND(G2129&gt;=$H$8,G2129&lt;=$I$8),AND(G2129&gt;=$J$8,G2129&lt;=$K$8),AND(G2129&gt;=$L$8,G2129&lt;=$M$8),AND(G2129&gt;=$N$8,G2129&lt;=$O$8),AND(G2129&gt;=$P$8,G2129&lt;=$Q$8),AND(G2129&gt;=$R$8,G2129&lt;=$S$8),AND(G2129&gt;=$T$8,G2129&lt;=$U$8)),IF(COUNTIF($H$537:H2129,"CMO")&gt;90,"Demi-traitement","Plein traitement"),""))</f>
        <v/>
      </c>
    </row>
    <row r="2130" spans="7:9" x14ac:dyDescent="0.25">
      <c r="G2130" s="1">
        <v>44694</v>
      </c>
      <c r="H2130" t="str">
        <f t="shared" si="37"/>
        <v/>
      </c>
      <c r="I2130" s="2" t="str">
        <f>IF(OR(AND(G2130&gt;=$D$19,G2130&lt;=$E$19),AND(G2130&gt;=$F$19,G2130&lt;=$G$19),AND(G2130&gt;=$H$19,G2130&lt;=$I$19),AND(G2130&gt;=$J$19,G2130&lt;=$K$19),AND(G2130&gt;=$L$19,G2130&lt;=$M$19),AND(G2130&gt;=$N$19,G2130&lt;=$O$19),AND(G2130&gt;=$P$19,G2130&lt;=$Q$19),AND(G2130&gt;=$R$19,G2130&lt;=$S$19),AND(G2130&gt;=$T$19,G2130&lt;=$U$19)),IF(COUNTIF(I1766:I2129,"Plein traitement")=90,"Demi-traitement","Plein traitement"),IF(OR(AND(G2130&gt;=$D$8,G2130&lt;=$E$8),AND(G2130&gt;=$F$8,G2130&lt;=$G$8),AND(G2130&gt;=$H$8,G2130&lt;=$I$8),AND(G2130&gt;=$J$8,G2130&lt;=$K$8),AND(G2130&gt;=$L$8,G2130&lt;=$M$8),AND(G2130&gt;=$N$8,G2130&lt;=$O$8),AND(G2130&gt;=$P$8,G2130&lt;=$Q$8),AND(G2130&gt;=$R$8,G2130&lt;=$S$8),AND(G2130&gt;=$T$8,G2130&lt;=$U$8)),IF(COUNTIF($H$537:H2130,"CMO")&gt;90,"Demi-traitement","Plein traitement"),""))</f>
        <v/>
      </c>
    </row>
    <row r="2131" spans="7:9" x14ac:dyDescent="0.25">
      <c r="G2131" s="1">
        <v>44695</v>
      </c>
      <c r="H2131" t="str">
        <f t="shared" si="37"/>
        <v/>
      </c>
      <c r="I2131" s="2" t="str">
        <f>IF(OR(AND(G2131&gt;=$D$19,G2131&lt;=$E$19),AND(G2131&gt;=$F$19,G2131&lt;=$G$19),AND(G2131&gt;=$H$19,G2131&lt;=$I$19),AND(G2131&gt;=$J$19,G2131&lt;=$K$19),AND(G2131&gt;=$L$19,G2131&lt;=$M$19),AND(G2131&gt;=$N$19,G2131&lt;=$O$19),AND(G2131&gt;=$P$19,G2131&lt;=$Q$19),AND(G2131&gt;=$R$19,G2131&lt;=$S$19),AND(G2131&gt;=$T$19,G2131&lt;=$U$19)),IF(COUNTIF(I1767:I2130,"Plein traitement")=90,"Demi-traitement","Plein traitement"),IF(OR(AND(G2131&gt;=$D$8,G2131&lt;=$E$8),AND(G2131&gt;=$F$8,G2131&lt;=$G$8),AND(G2131&gt;=$H$8,G2131&lt;=$I$8),AND(G2131&gt;=$J$8,G2131&lt;=$K$8),AND(G2131&gt;=$L$8,G2131&lt;=$M$8),AND(G2131&gt;=$N$8,G2131&lt;=$O$8),AND(G2131&gt;=$P$8,G2131&lt;=$Q$8),AND(G2131&gt;=$R$8,G2131&lt;=$S$8),AND(G2131&gt;=$T$8,G2131&lt;=$U$8)),IF(COUNTIF($H$537:H2131,"CMO")&gt;90,"Demi-traitement","Plein traitement"),""))</f>
        <v/>
      </c>
    </row>
    <row r="2132" spans="7:9" x14ac:dyDescent="0.25">
      <c r="G2132" s="1">
        <v>44696</v>
      </c>
      <c r="H2132" t="str">
        <f t="shared" si="37"/>
        <v/>
      </c>
      <c r="I2132" s="2" t="str">
        <f>IF(OR(AND(G2132&gt;=$D$19,G2132&lt;=$E$19),AND(G2132&gt;=$F$19,G2132&lt;=$G$19),AND(G2132&gt;=$H$19,G2132&lt;=$I$19),AND(G2132&gt;=$J$19,G2132&lt;=$K$19),AND(G2132&gt;=$L$19,G2132&lt;=$M$19),AND(G2132&gt;=$N$19,G2132&lt;=$O$19),AND(G2132&gt;=$P$19,G2132&lt;=$Q$19),AND(G2132&gt;=$R$19,G2132&lt;=$S$19),AND(G2132&gt;=$T$19,G2132&lt;=$U$19)),IF(COUNTIF(I1768:I2131,"Plein traitement")=90,"Demi-traitement","Plein traitement"),IF(OR(AND(G2132&gt;=$D$8,G2132&lt;=$E$8),AND(G2132&gt;=$F$8,G2132&lt;=$G$8),AND(G2132&gt;=$H$8,G2132&lt;=$I$8),AND(G2132&gt;=$J$8,G2132&lt;=$K$8),AND(G2132&gt;=$L$8,G2132&lt;=$M$8),AND(G2132&gt;=$N$8,G2132&lt;=$O$8),AND(G2132&gt;=$P$8,G2132&lt;=$Q$8),AND(G2132&gt;=$R$8,G2132&lt;=$S$8),AND(G2132&gt;=$T$8,G2132&lt;=$U$8)),IF(COUNTIF($H$537:H2132,"CMO")&gt;90,"Demi-traitement","Plein traitement"),""))</f>
        <v/>
      </c>
    </row>
    <row r="2133" spans="7:9" x14ac:dyDescent="0.25">
      <c r="G2133" s="1">
        <v>44697</v>
      </c>
      <c r="H2133" t="str">
        <f t="shared" si="37"/>
        <v/>
      </c>
      <c r="I2133" s="2" t="str">
        <f>IF(OR(AND(G2133&gt;=$D$19,G2133&lt;=$E$19),AND(G2133&gt;=$F$19,G2133&lt;=$G$19),AND(G2133&gt;=$H$19,G2133&lt;=$I$19),AND(G2133&gt;=$J$19,G2133&lt;=$K$19),AND(G2133&gt;=$L$19,G2133&lt;=$M$19),AND(G2133&gt;=$N$19,G2133&lt;=$O$19),AND(G2133&gt;=$P$19,G2133&lt;=$Q$19),AND(G2133&gt;=$R$19,G2133&lt;=$S$19),AND(G2133&gt;=$T$19,G2133&lt;=$U$19)),IF(COUNTIF(I1769:I2132,"Plein traitement")=90,"Demi-traitement","Plein traitement"),IF(OR(AND(G2133&gt;=$D$8,G2133&lt;=$E$8),AND(G2133&gt;=$F$8,G2133&lt;=$G$8),AND(G2133&gt;=$H$8,G2133&lt;=$I$8),AND(G2133&gt;=$J$8,G2133&lt;=$K$8),AND(G2133&gt;=$L$8,G2133&lt;=$M$8),AND(G2133&gt;=$N$8,G2133&lt;=$O$8),AND(G2133&gt;=$P$8,G2133&lt;=$Q$8),AND(G2133&gt;=$R$8,G2133&lt;=$S$8),AND(G2133&gt;=$T$8,G2133&lt;=$U$8)),IF(COUNTIF($H$537:H2133,"CMO")&gt;90,"Demi-traitement","Plein traitement"),""))</f>
        <v/>
      </c>
    </row>
    <row r="2134" spans="7:9" x14ac:dyDescent="0.25">
      <c r="G2134" s="1">
        <v>44698</v>
      </c>
      <c r="H2134" t="str">
        <f t="shared" si="37"/>
        <v/>
      </c>
      <c r="I2134" s="2" t="str">
        <f>IF(OR(AND(G2134&gt;=$D$19,G2134&lt;=$E$19),AND(G2134&gt;=$F$19,G2134&lt;=$G$19),AND(G2134&gt;=$H$19,G2134&lt;=$I$19),AND(G2134&gt;=$J$19,G2134&lt;=$K$19),AND(G2134&gt;=$L$19,G2134&lt;=$M$19),AND(G2134&gt;=$N$19,G2134&lt;=$O$19),AND(G2134&gt;=$P$19,G2134&lt;=$Q$19),AND(G2134&gt;=$R$19,G2134&lt;=$S$19),AND(G2134&gt;=$T$19,G2134&lt;=$U$19)),IF(COUNTIF(I1770:I2133,"Plein traitement")=90,"Demi-traitement","Plein traitement"),IF(OR(AND(G2134&gt;=$D$8,G2134&lt;=$E$8),AND(G2134&gt;=$F$8,G2134&lt;=$G$8),AND(G2134&gt;=$H$8,G2134&lt;=$I$8),AND(G2134&gt;=$J$8,G2134&lt;=$K$8),AND(G2134&gt;=$L$8,G2134&lt;=$M$8),AND(G2134&gt;=$N$8,G2134&lt;=$O$8),AND(G2134&gt;=$P$8,G2134&lt;=$Q$8),AND(G2134&gt;=$R$8,G2134&lt;=$S$8),AND(G2134&gt;=$T$8,G2134&lt;=$U$8)),IF(COUNTIF($H$537:H2134,"CMO")&gt;90,"Demi-traitement","Plein traitement"),""))</f>
        <v/>
      </c>
    </row>
    <row r="2135" spans="7:9" x14ac:dyDescent="0.25">
      <c r="G2135" s="1">
        <v>44699</v>
      </c>
      <c r="H2135" t="str">
        <f t="shared" si="37"/>
        <v/>
      </c>
      <c r="I2135" s="2" t="str">
        <f>IF(OR(AND(G2135&gt;=$D$19,G2135&lt;=$E$19),AND(G2135&gt;=$F$19,G2135&lt;=$G$19),AND(G2135&gt;=$H$19,G2135&lt;=$I$19),AND(G2135&gt;=$J$19,G2135&lt;=$K$19),AND(G2135&gt;=$L$19,G2135&lt;=$M$19),AND(G2135&gt;=$N$19,G2135&lt;=$O$19),AND(G2135&gt;=$P$19,G2135&lt;=$Q$19),AND(G2135&gt;=$R$19,G2135&lt;=$S$19),AND(G2135&gt;=$T$19,G2135&lt;=$U$19)),IF(COUNTIF(I1771:I2134,"Plein traitement")=90,"Demi-traitement","Plein traitement"),IF(OR(AND(G2135&gt;=$D$8,G2135&lt;=$E$8),AND(G2135&gt;=$F$8,G2135&lt;=$G$8),AND(G2135&gt;=$H$8,G2135&lt;=$I$8),AND(G2135&gt;=$J$8,G2135&lt;=$K$8),AND(G2135&gt;=$L$8,G2135&lt;=$M$8),AND(G2135&gt;=$N$8,G2135&lt;=$O$8),AND(G2135&gt;=$P$8,G2135&lt;=$Q$8),AND(G2135&gt;=$R$8,G2135&lt;=$S$8),AND(G2135&gt;=$T$8,G2135&lt;=$U$8)),IF(COUNTIF($H$537:H2135,"CMO")&gt;90,"Demi-traitement","Plein traitement"),""))</f>
        <v/>
      </c>
    </row>
    <row r="2136" spans="7:9" x14ac:dyDescent="0.25">
      <c r="G2136" s="1">
        <v>44700</v>
      </c>
      <c r="H2136" t="str">
        <f t="shared" si="37"/>
        <v/>
      </c>
      <c r="I2136" s="2" t="str">
        <f>IF(OR(AND(G2136&gt;=$D$19,G2136&lt;=$E$19),AND(G2136&gt;=$F$19,G2136&lt;=$G$19),AND(G2136&gt;=$H$19,G2136&lt;=$I$19),AND(G2136&gt;=$J$19,G2136&lt;=$K$19),AND(G2136&gt;=$L$19,G2136&lt;=$M$19),AND(G2136&gt;=$N$19,G2136&lt;=$O$19),AND(G2136&gt;=$P$19,G2136&lt;=$Q$19),AND(G2136&gt;=$R$19,G2136&lt;=$S$19),AND(G2136&gt;=$T$19,G2136&lt;=$U$19)),IF(COUNTIF(I1772:I2135,"Plein traitement")=90,"Demi-traitement","Plein traitement"),IF(OR(AND(G2136&gt;=$D$8,G2136&lt;=$E$8),AND(G2136&gt;=$F$8,G2136&lt;=$G$8),AND(G2136&gt;=$H$8,G2136&lt;=$I$8),AND(G2136&gt;=$J$8,G2136&lt;=$K$8),AND(G2136&gt;=$L$8,G2136&lt;=$M$8),AND(G2136&gt;=$N$8,G2136&lt;=$O$8),AND(G2136&gt;=$P$8,G2136&lt;=$Q$8),AND(G2136&gt;=$R$8,G2136&lt;=$S$8),AND(G2136&gt;=$T$8,G2136&lt;=$U$8)),IF(COUNTIF($H$537:H2136,"CMO")&gt;90,"Demi-traitement","Plein traitement"),""))</f>
        <v/>
      </c>
    </row>
    <row r="2137" spans="7:9" x14ac:dyDescent="0.25">
      <c r="G2137" s="1">
        <v>44701</v>
      </c>
      <c r="H2137" t="str">
        <f t="shared" si="37"/>
        <v/>
      </c>
      <c r="I2137" s="2" t="str">
        <f>IF(OR(AND(G2137&gt;=$D$19,G2137&lt;=$E$19),AND(G2137&gt;=$F$19,G2137&lt;=$G$19),AND(G2137&gt;=$H$19,G2137&lt;=$I$19),AND(G2137&gt;=$J$19,G2137&lt;=$K$19),AND(G2137&gt;=$L$19,G2137&lt;=$M$19),AND(G2137&gt;=$N$19,G2137&lt;=$O$19),AND(G2137&gt;=$P$19,G2137&lt;=$Q$19),AND(G2137&gt;=$R$19,G2137&lt;=$S$19),AND(G2137&gt;=$T$19,G2137&lt;=$U$19)),IF(COUNTIF(I1773:I2136,"Plein traitement")=90,"Demi-traitement","Plein traitement"),IF(OR(AND(G2137&gt;=$D$8,G2137&lt;=$E$8),AND(G2137&gt;=$F$8,G2137&lt;=$G$8),AND(G2137&gt;=$H$8,G2137&lt;=$I$8),AND(G2137&gt;=$J$8,G2137&lt;=$K$8),AND(G2137&gt;=$L$8,G2137&lt;=$M$8),AND(G2137&gt;=$N$8,G2137&lt;=$O$8),AND(G2137&gt;=$P$8,G2137&lt;=$Q$8),AND(G2137&gt;=$R$8,G2137&lt;=$S$8),AND(G2137&gt;=$T$8,G2137&lt;=$U$8)),IF(COUNTIF($H$537:H2137,"CMO")&gt;90,"Demi-traitement","Plein traitement"),""))</f>
        <v/>
      </c>
    </row>
    <row r="2138" spans="7:9" x14ac:dyDescent="0.25">
      <c r="G2138" s="1">
        <v>44702</v>
      </c>
      <c r="H2138" t="str">
        <f t="shared" si="37"/>
        <v/>
      </c>
      <c r="I2138" s="2" t="str">
        <f>IF(OR(AND(G2138&gt;=$D$19,G2138&lt;=$E$19),AND(G2138&gt;=$F$19,G2138&lt;=$G$19),AND(G2138&gt;=$H$19,G2138&lt;=$I$19),AND(G2138&gt;=$J$19,G2138&lt;=$K$19),AND(G2138&gt;=$L$19,G2138&lt;=$M$19),AND(G2138&gt;=$N$19,G2138&lt;=$O$19),AND(G2138&gt;=$P$19,G2138&lt;=$Q$19),AND(G2138&gt;=$R$19,G2138&lt;=$S$19),AND(G2138&gt;=$T$19,G2138&lt;=$U$19)),IF(COUNTIF(I1774:I2137,"Plein traitement")=90,"Demi-traitement","Plein traitement"),IF(OR(AND(G2138&gt;=$D$8,G2138&lt;=$E$8),AND(G2138&gt;=$F$8,G2138&lt;=$G$8),AND(G2138&gt;=$H$8,G2138&lt;=$I$8),AND(G2138&gt;=$J$8,G2138&lt;=$K$8),AND(G2138&gt;=$L$8,G2138&lt;=$M$8),AND(G2138&gt;=$N$8,G2138&lt;=$O$8),AND(G2138&gt;=$P$8,G2138&lt;=$Q$8),AND(G2138&gt;=$R$8,G2138&lt;=$S$8),AND(G2138&gt;=$T$8,G2138&lt;=$U$8)),IF(COUNTIF($H$537:H2138,"CMO")&gt;90,"Demi-traitement","Plein traitement"),""))</f>
        <v/>
      </c>
    </row>
    <row r="2139" spans="7:9" x14ac:dyDescent="0.25">
      <c r="G2139" s="1">
        <v>44703</v>
      </c>
      <c r="H2139" t="str">
        <f t="shared" si="37"/>
        <v/>
      </c>
      <c r="I2139" s="2" t="str">
        <f>IF(OR(AND(G2139&gt;=$D$19,G2139&lt;=$E$19),AND(G2139&gt;=$F$19,G2139&lt;=$G$19),AND(G2139&gt;=$H$19,G2139&lt;=$I$19),AND(G2139&gt;=$J$19,G2139&lt;=$K$19),AND(G2139&gt;=$L$19,G2139&lt;=$M$19),AND(G2139&gt;=$N$19,G2139&lt;=$O$19),AND(G2139&gt;=$P$19,G2139&lt;=$Q$19),AND(G2139&gt;=$R$19,G2139&lt;=$S$19),AND(G2139&gt;=$T$19,G2139&lt;=$U$19)),IF(COUNTIF(I1775:I2138,"Plein traitement")=90,"Demi-traitement","Plein traitement"),IF(OR(AND(G2139&gt;=$D$8,G2139&lt;=$E$8),AND(G2139&gt;=$F$8,G2139&lt;=$G$8),AND(G2139&gt;=$H$8,G2139&lt;=$I$8),AND(G2139&gt;=$J$8,G2139&lt;=$K$8),AND(G2139&gt;=$L$8,G2139&lt;=$M$8),AND(G2139&gt;=$N$8,G2139&lt;=$O$8),AND(G2139&gt;=$P$8,G2139&lt;=$Q$8),AND(G2139&gt;=$R$8,G2139&lt;=$S$8),AND(G2139&gt;=$T$8,G2139&lt;=$U$8)),IF(COUNTIF($H$537:H2139,"CMO")&gt;90,"Demi-traitement","Plein traitement"),""))</f>
        <v/>
      </c>
    </row>
    <row r="2140" spans="7:9" x14ac:dyDescent="0.25">
      <c r="G2140" s="1">
        <v>44704</v>
      </c>
      <c r="H2140" t="str">
        <f t="shared" si="37"/>
        <v/>
      </c>
      <c r="I2140" s="2" t="str">
        <f>IF(OR(AND(G2140&gt;=$D$19,G2140&lt;=$E$19),AND(G2140&gt;=$F$19,G2140&lt;=$G$19),AND(G2140&gt;=$H$19,G2140&lt;=$I$19),AND(G2140&gt;=$J$19,G2140&lt;=$K$19),AND(G2140&gt;=$L$19,G2140&lt;=$M$19),AND(G2140&gt;=$N$19,G2140&lt;=$O$19),AND(G2140&gt;=$P$19,G2140&lt;=$Q$19),AND(G2140&gt;=$R$19,G2140&lt;=$S$19),AND(G2140&gt;=$T$19,G2140&lt;=$U$19)),IF(COUNTIF(I1776:I2139,"Plein traitement")=90,"Demi-traitement","Plein traitement"),IF(OR(AND(G2140&gt;=$D$8,G2140&lt;=$E$8),AND(G2140&gt;=$F$8,G2140&lt;=$G$8),AND(G2140&gt;=$H$8,G2140&lt;=$I$8),AND(G2140&gt;=$J$8,G2140&lt;=$K$8),AND(G2140&gt;=$L$8,G2140&lt;=$M$8),AND(G2140&gt;=$N$8,G2140&lt;=$O$8),AND(G2140&gt;=$P$8,G2140&lt;=$Q$8),AND(G2140&gt;=$R$8,G2140&lt;=$S$8),AND(G2140&gt;=$T$8,G2140&lt;=$U$8)),IF(COUNTIF($H$537:H2140,"CMO")&gt;90,"Demi-traitement","Plein traitement"),""))</f>
        <v/>
      </c>
    </row>
    <row r="2141" spans="7:9" x14ac:dyDescent="0.25">
      <c r="G2141" s="1">
        <v>44705</v>
      </c>
      <c r="H2141" t="str">
        <f t="shared" si="37"/>
        <v/>
      </c>
      <c r="I2141" s="2" t="str">
        <f>IF(OR(AND(G2141&gt;=$D$19,G2141&lt;=$E$19),AND(G2141&gt;=$F$19,G2141&lt;=$G$19),AND(G2141&gt;=$H$19,G2141&lt;=$I$19),AND(G2141&gt;=$J$19,G2141&lt;=$K$19),AND(G2141&gt;=$L$19,G2141&lt;=$M$19),AND(G2141&gt;=$N$19,G2141&lt;=$O$19),AND(G2141&gt;=$P$19,G2141&lt;=$Q$19),AND(G2141&gt;=$R$19,G2141&lt;=$S$19),AND(G2141&gt;=$T$19,G2141&lt;=$U$19)),IF(COUNTIF(I1777:I2140,"Plein traitement")=90,"Demi-traitement","Plein traitement"),IF(OR(AND(G2141&gt;=$D$8,G2141&lt;=$E$8),AND(G2141&gt;=$F$8,G2141&lt;=$G$8),AND(G2141&gt;=$H$8,G2141&lt;=$I$8),AND(G2141&gt;=$J$8,G2141&lt;=$K$8),AND(G2141&gt;=$L$8,G2141&lt;=$M$8),AND(G2141&gt;=$N$8,G2141&lt;=$O$8),AND(G2141&gt;=$P$8,G2141&lt;=$Q$8),AND(G2141&gt;=$R$8,G2141&lt;=$S$8),AND(G2141&gt;=$T$8,G2141&lt;=$U$8)),IF(COUNTIF($H$537:H2141,"CMO")&gt;90,"Demi-traitement","Plein traitement"),""))</f>
        <v/>
      </c>
    </row>
    <row r="2142" spans="7:9" x14ac:dyDescent="0.25">
      <c r="G2142" s="1">
        <v>44706</v>
      </c>
      <c r="H2142" t="str">
        <f t="shared" si="37"/>
        <v/>
      </c>
      <c r="I2142" s="2" t="str">
        <f>IF(OR(AND(G2142&gt;=$D$19,G2142&lt;=$E$19),AND(G2142&gt;=$F$19,G2142&lt;=$G$19),AND(G2142&gt;=$H$19,G2142&lt;=$I$19),AND(G2142&gt;=$J$19,G2142&lt;=$K$19),AND(G2142&gt;=$L$19,G2142&lt;=$M$19),AND(G2142&gt;=$N$19,G2142&lt;=$O$19),AND(G2142&gt;=$P$19,G2142&lt;=$Q$19),AND(G2142&gt;=$R$19,G2142&lt;=$S$19),AND(G2142&gt;=$T$19,G2142&lt;=$U$19)),IF(COUNTIF(I1778:I2141,"Plein traitement")=90,"Demi-traitement","Plein traitement"),IF(OR(AND(G2142&gt;=$D$8,G2142&lt;=$E$8),AND(G2142&gt;=$F$8,G2142&lt;=$G$8),AND(G2142&gt;=$H$8,G2142&lt;=$I$8),AND(G2142&gt;=$J$8,G2142&lt;=$K$8),AND(G2142&gt;=$L$8,G2142&lt;=$M$8),AND(G2142&gt;=$N$8,G2142&lt;=$O$8),AND(G2142&gt;=$P$8,G2142&lt;=$Q$8),AND(G2142&gt;=$R$8,G2142&lt;=$S$8),AND(G2142&gt;=$T$8,G2142&lt;=$U$8)),IF(COUNTIF($H$537:H2142,"CMO")&gt;90,"Demi-traitement","Plein traitement"),""))</f>
        <v/>
      </c>
    </row>
    <row r="2143" spans="7:9" x14ac:dyDescent="0.25">
      <c r="G2143" s="1">
        <v>44707</v>
      </c>
      <c r="H2143" t="str">
        <f t="shared" si="37"/>
        <v/>
      </c>
      <c r="I2143" s="2" t="str">
        <f>IF(OR(AND(G2143&gt;=$D$19,G2143&lt;=$E$19),AND(G2143&gt;=$F$19,G2143&lt;=$G$19),AND(G2143&gt;=$H$19,G2143&lt;=$I$19),AND(G2143&gt;=$J$19,G2143&lt;=$K$19),AND(G2143&gt;=$L$19,G2143&lt;=$M$19),AND(G2143&gt;=$N$19,G2143&lt;=$O$19),AND(G2143&gt;=$P$19,G2143&lt;=$Q$19),AND(G2143&gt;=$R$19,G2143&lt;=$S$19),AND(G2143&gt;=$T$19,G2143&lt;=$U$19)),IF(COUNTIF(I1779:I2142,"Plein traitement")=90,"Demi-traitement","Plein traitement"),IF(OR(AND(G2143&gt;=$D$8,G2143&lt;=$E$8),AND(G2143&gt;=$F$8,G2143&lt;=$G$8),AND(G2143&gt;=$H$8,G2143&lt;=$I$8),AND(G2143&gt;=$J$8,G2143&lt;=$K$8),AND(G2143&gt;=$L$8,G2143&lt;=$M$8),AND(G2143&gt;=$N$8,G2143&lt;=$O$8),AND(G2143&gt;=$P$8,G2143&lt;=$Q$8),AND(G2143&gt;=$R$8,G2143&lt;=$S$8),AND(G2143&gt;=$T$8,G2143&lt;=$U$8)),IF(COUNTIF($H$537:H2143,"CMO")&gt;90,"Demi-traitement","Plein traitement"),""))</f>
        <v/>
      </c>
    </row>
    <row r="2144" spans="7:9" x14ac:dyDescent="0.25">
      <c r="G2144" s="1">
        <v>44708</v>
      </c>
      <c r="H2144" t="str">
        <f t="shared" si="37"/>
        <v/>
      </c>
      <c r="I2144" s="2" t="str">
        <f>IF(OR(AND(G2144&gt;=$D$19,G2144&lt;=$E$19),AND(G2144&gt;=$F$19,G2144&lt;=$G$19),AND(G2144&gt;=$H$19,G2144&lt;=$I$19),AND(G2144&gt;=$J$19,G2144&lt;=$K$19),AND(G2144&gt;=$L$19,G2144&lt;=$M$19),AND(G2144&gt;=$N$19,G2144&lt;=$O$19),AND(G2144&gt;=$P$19,G2144&lt;=$Q$19),AND(G2144&gt;=$R$19,G2144&lt;=$S$19),AND(G2144&gt;=$T$19,G2144&lt;=$U$19)),IF(COUNTIF(I1780:I2143,"Plein traitement")=90,"Demi-traitement","Plein traitement"),IF(OR(AND(G2144&gt;=$D$8,G2144&lt;=$E$8),AND(G2144&gt;=$F$8,G2144&lt;=$G$8),AND(G2144&gt;=$H$8,G2144&lt;=$I$8),AND(G2144&gt;=$J$8,G2144&lt;=$K$8),AND(G2144&gt;=$L$8,G2144&lt;=$M$8),AND(G2144&gt;=$N$8,G2144&lt;=$O$8),AND(G2144&gt;=$P$8,G2144&lt;=$Q$8),AND(G2144&gt;=$R$8,G2144&lt;=$S$8),AND(G2144&gt;=$T$8,G2144&lt;=$U$8)),IF(COUNTIF($H$537:H2144,"CMO")&gt;90,"Demi-traitement","Plein traitement"),""))</f>
        <v/>
      </c>
    </row>
    <row r="2145" spans="7:9" x14ac:dyDescent="0.25">
      <c r="G2145" s="1">
        <v>44709</v>
      </c>
      <c r="H2145" t="str">
        <f t="shared" si="37"/>
        <v/>
      </c>
      <c r="I2145" s="2" t="str">
        <f>IF(OR(AND(G2145&gt;=$D$19,G2145&lt;=$E$19),AND(G2145&gt;=$F$19,G2145&lt;=$G$19),AND(G2145&gt;=$H$19,G2145&lt;=$I$19),AND(G2145&gt;=$J$19,G2145&lt;=$K$19),AND(G2145&gt;=$L$19,G2145&lt;=$M$19),AND(G2145&gt;=$N$19,G2145&lt;=$O$19),AND(G2145&gt;=$P$19,G2145&lt;=$Q$19),AND(G2145&gt;=$R$19,G2145&lt;=$S$19),AND(G2145&gt;=$T$19,G2145&lt;=$U$19)),IF(COUNTIF(I1781:I2144,"Plein traitement")=90,"Demi-traitement","Plein traitement"),IF(OR(AND(G2145&gt;=$D$8,G2145&lt;=$E$8),AND(G2145&gt;=$F$8,G2145&lt;=$G$8),AND(G2145&gt;=$H$8,G2145&lt;=$I$8),AND(G2145&gt;=$J$8,G2145&lt;=$K$8),AND(G2145&gt;=$L$8,G2145&lt;=$M$8),AND(G2145&gt;=$N$8,G2145&lt;=$O$8),AND(G2145&gt;=$P$8,G2145&lt;=$Q$8),AND(G2145&gt;=$R$8,G2145&lt;=$S$8),AND(G2145&gt;=$T$8,G2145&lt;=$U$8)),IF(COUNTIF($H$537:H2145,"CMO")&gt;90,"Demi-traitement","Plein traitement"),""))</f>
        <v/>
      </c>
    </row>
    <row r="2146" spans="7:9" x14ac:dyDescent="0.25">
      <c r="G2146" s="1">
        <v>44710</v>
      </c>
      <c r="H2146" t="str">
        <f t="shared" si="37"/>
        <v/>
      </c>
      <c r="I2146" s="2" t="str">
        <f>IF(OR(AND(G2146&gt;=$D$19,G2146&lt;=$E$19),AND(G2146&gt;=$F$19,G2146&lt;=$G$19),AND(G2146&gt;=$H$19,G2146&lt;=$I$19),AND(G2146&gt;=$J$19,G2146&lt;=$K$19),AND(G2146&gt;=$L$19,G2146&lt;=$M$19),AND(G2146&gt;=$N$19,G2146&lt;=$O$19),AND(G2146&gt;=$P$19,G2146&lt;=$Q$19),AND(G2146&gt;=$R$19,G2146&lt;=$S$19),AND(G2146&gt;=$T$19,G2146&lt;=$U$19)),IF(COUNTIF(I1782:I2145,"Plein traitement")=90,"Demi-traitement","Plein traitement"),IF(OR(AND(G2146&gt;=$D$8,G2146&lt;=$E$8),AND(G2146&gt;=$F$8,G2146&lt;=$G$8),AND(G2146&gt;=$H$8,G2146&lt;=$I$8),AND(G2146&gt;=$J$8,G2146&lt;=$K$8),AND(G2146&gt;=$L$8,G2146&lt;=$M$8),AND(G2146&gt;=$N$8,G2146&lt;=$O$8),AND(G2146&gt;=$P$8,G2146&lt;=$Q$8),AND(G2146&gt;=$R$8,G2146&lt;=$S$8),AND(G2146&gt;=$T$8,G2146&lt;=$U$8)),IF(COUNTIF($H$537:H2146,"CMO")&gt;90,"Demi-traitement","Plein traitement"),""))</f>
        <v/>
      </c>
    </row>
    <row r="2147" spans="7:9" x14ac:dyDescent="0.25">
      <c r="G2147" s="1">
        <v>44711</v>
      </c>
      <c r="H2147" t="str">
        <f t="shared" si="37"/>
        <v/>
      </c>
      <c r="I2147" s="2" t="str">
        <f>IF(OR(AND(G2147&gt;=$D$19,G2147&lt;=$E$19),AND(G2147&gt;=$F$19,G2147&lt;=$G$19),AND(G2147&gt;=$H$19,G2147&lt;=$I$19),AND(G2147&gt;=$J$19,G2147&lt;=$K$19),AND(G2147&gt;=$L$19,G2147&lt;=$M$19),AND(G2147&gt;=$N$19,G2147&lt;=$O$19),AND(G2147&gt;=$P$19,G2147&lt;=$Q$19),AND(G2147&gt;=$R$19,G2147&lt;=$S$19),AND(G2147&gt;=$T$19,G2147&lt;=$U$19)),IF(COUNTIF(I1783:I2146,"Plein traitement")=90,"Demi-traitement","Plein traitement"),IF(OR(AND(G2147&gt;=$D$8,G2147&lt;=$E$8),AND(G2147&gt;=$F$8,G2147&lt;=$G$8),AND(G2147&gt;=$H$8,G2147&lt;=$I$8),AND(G2147&gt;=$J$8,G2147&lt;=$K$8),AND(G2147&gt;=$L$8,G2147&lt;=$M$8),AND(G2147&gt;=$N$8,G2147&lt;=$O$8),AND(G2147&gt;=$P$8,G2147&lt;=$Q$8),AND(G2147&gt;=$R$8,G2147&lt;=$S$8),AND(G2147&gt;=$T$8,G2147&lt;=$U$8)),IF(COUNTIF($H$537:H2147,"CMO")&gt;90,"Demi-traitement","Plein traitement"),""))</f>
        <v/>
      </c>
    </row>
    <row r="2148" spans="7:9" x14ac:dyDescent="0.25">
      <c r="G2148" s="1">
        <v>44712</v>
      </c>
      <c r="H2148" t="str">
        <f t="shared" si="37"/>
        <v/>
      </c>
      <c r="I2148" s="2" t="str">
        <f>IF(OR(AND(G2148&gt;=$D$19,G2148&lt;=$E$19),AND(G2148&gt;=$F$19,G2148&lt;=$G$19),AND(G2148&gt;=$H$19,G2148&lt;=$I$19),AND(G2148&gt;=$J$19,G2148&lt;=$K$19),AND(G2148&gt;=$L$19,G2148&lt;=$M$19),AND(G2148&gt;=$N$19,G2148&lt;=$O$19),AND(G2148&gt;=$P$19,G2148&lt;=$Q$19),AND(G2148&gt;=$R$19,G2148&lt;=$S$19),AND(G2148&gt;=$T$19,G2148&lt;=$U$19)),IF(COUNTIF(I1784:I2147,"Plein traitement")=90,"Demi-traitement","Plein traitement"),IF(OR(AND(G2148&gt;=$D$8,G2148&lt;=$E$8),AND(G2148&gt;=$F$8,G2148&lt;=$G$8),AND(G2148&gt;=$H$8,G2148&lt;=$I$8),AND(G2148&gt;=$J$8,G2148&lt;=$K$8),AND(G2148&gt;=$L$8,G2148&lt;=$M$8),AND(G2148&gt;=$N$8,G2148&lt;=$O$8),AND(G2148&gt;=$P$8,G2148&lt;=$Q$8),AND(G2148&gt;=$R$8,G2148&lt;=$S$8),AND(G2148&gt;=$T$8,G2148&lt;=$U$8)),IF(COUNTIF($H$537:H2148,"CMO")&gt;90,"Demi-traitement","Plein traitement"),""))</f>
        <v/>
      </c>
    </row>
    <row r="2149" spans="7:9" x14ac:dyDescent="0.25">
      <c r="G2149" s="1">
        <v>44713</v>
      </c>
      <c r="H2149" t="str">
        <f t="shared" si="37"/>
        <v/>
      </c>
      <c r="I2149" s="2" t="str">
        <f>IF(OR(AND(G2149&gt;=$D$19,G2149&lt;=$E$19),AND(G2149&gt;=$F$19,G2149&lt;=$G$19),AND(G2149&gt;=$H$19,G2149&lt;=$I$19),AND(G2149&gt;=$J$19,G2149&lt;=$K$19),AND(G2149&gt;=$L$19,G2149&lt;=$M$19),AND(G2149&gt;=$N$19,G2149&lt;=$O$19),AND(G2149&gt;=$P$19,G2149&lt;=$Q$19),AND(G2149&gt;=$R$19,G2149&lt;=$S$19),AND(G2149&gt;=$T$19,G2149&lt;=$U$19)),IF(COUNTIF(I1785:I2148,"Plein traitement")=90,"Demi-traitement","Plein traitement"),IF(OR(AND(G2149&gt;=$D$8,G2149&lt;=$E$8),AND(G2149&gt;=$F$8,G2149&lt;=$G$8),AND(G2149&gt;=$H$8,G2149&lt;=$I$8),AND(G2149&gt;=$J$8,G2149&lt;=$K$8),AND(G2149&gt;=$L$8,G2149&lt;=$M$8),AND(G2149&gt;=$N$8,G2149&lt;=$O$8),AND(G2149&gt;=$P$8,G2149&lt;=$Q$8),AND(G2149&gt;=$R$8,G2149&lt;=$S$8),AND(G2149&gt;=$T$8,G2149&lt;=$U$8)),IF(COUNTIF($H$537:H2149,"CMO")&gt;90,"Demi-traitement","Plein traitement"),""))</f>
        <v/>
      </c>
    </row>
    <row r="2150" spans="7:9" x14ac:dyDescent="0.25">
      <c r="G2150" s="1">
        <v>44714</v>
      </c>
      <c r="H2150" t="str">
        <f t="shared" si="37"/>
        <v/>
      </c>
      <c r="I2150" s="2" t="str">
        <f>IF(OR(AND(G2150&gt;=$D$19,G2150&lt;=$E$19),AND(G2150&gt;=$F$19,G2150&lt;=$G$19),AND(G2150&gt;=$H$19,G2150&lt;=$I$19),AND(G2150&gt;=$J$19,G2150&lt;=$K$19),AND(G2150&gt;=$L$19,G2150&lt;=$M$19),AND(G2150&gt;=$N$19,G2150&lt;=$O$19),AND(G2150&gt;=$P$19,G2150&lt;=$Q$19),AND(G2150&gt;=$R$19,G2150&lt;=$S$19),AND(G2150&gt;=$T$19,G2150&lt;=$U$19)),IF(COUNTIF(I1786:I2149,"Plein traitement")=90,"Demi-traitement","Plein traitement"),IF(OR(AND(G2150&gt;=$D$8,G2150&lt;=$E$8),AND(G2150&gt;=$F$8,G2150&lt;=$G$8),AND(G2150&gt;=$H$8,G2150&lt;=$I$8),AND(G2150&gt;=$J$8,G2150&lt;=$K$8),AND(G2150&gt;=$L$8,G2150&lt;=$M$8),AND(G2150&gt;=$N$8,G2150&lt;=$O$8),AND(G2150&gt;=$P$8,G2150&lt;=$Q$8),AND(G2150&gt;=$R$8,G2150&lt;=$S$8),AND(G2150&gt;=$T$8,G2150&lt;=$U$8)),IF(COUNTIF($H$537:H2150,"CMO")&gt;90,"Demi-traitement","Plein traitement"),""))</f>
        <v/>
      </c>
    </row>
    <row r="2151" spans="7:9" x14ac:dyDescent="0.25">
      <c r="G2151" s="1">
        <v>44715</v>
      </c>
      <c r="H2151" t="str">
        <f t="shared" si="37"/>
        <v/>
      </c>
      <c r="I2151" s="2" t="str">
        <f>IF(OR(AND(G2151&gt;=$D$19,G2151&lt;=$E$19),AND(G2151&gt;=$F$19,G2151&lt;=$G$19),AND(G2151&gt;=$H$19,G2151&lt;=$I$19),AND(G2151&gt;=$J$19,G2151&lt;=$K$19),AND(G2151&gt;=$L$19,G2151&lt;=$M$19),AND(G2151&gt;=$N$19,G2151&lt;=$O$19),AND(G2151&gt;=$P$19,G2151&lt;=$Q$19),AND(G2151&gt;=$R$19,G2151&lt;=$S$19),AND(G2151&gt;=$T$19,G2151&lt;=$U$19)),IF(COUNTIF(I1787:I2150,"Plein traitement")=90,"Demi-traitement","Plein traitement"),IF(OR(AND(G2151&gt;=$D$8,G2151&lt;=$E$8),AND(G2151&gt;=$F$8,G2151&lt;=$G$8),AND(G2151&gt;=$H$8,G2151&lt;=$I$8),AND(G2151&gt;=$J$8,G2151&lt;=$K$8),AND(G2151&gt;=$L$8,G2151&lt;=$M$8),AND(G2151&gt;=$N$8,G2151&lt;=$O$8),AND(G2151&gt;=$P$8,G2151&lt;=$Q$8),AND(G2151&gt;=$R$8,G2151&lt;=$S$8),AND(G2151&gt;=$T$8,G2151&lt;=$U$8)),IF(COUNTIF($H$537:H2151,"CMO")&gt;90,"Demi-traitement","Plein traitement"),""))</f>
        <v/>
      </c>
    </row>
    <row r="2152" spans="7:9" x14ac:dyDescent="0.25">
      <c r="G2152" s="1">
        <v>44716</v>
      </c>
      <c r="H2152" t="str">
        <f t="shared" si="37"/>
        <v/>
      </c>
      <c r="I2152" s="2" t="str">
        <f>IF(OR(AND(G2152&gt;=$D$19,G2152&lt;=$E$19),AND(G2152&gt;=$F$19,G2152&lt;=$G$19),AND(G2152&gt;=$H$19,G2152&lt;=$I$19),AND(G2152&gt;=$J$19,G2152&lt;=$K$19),AND(G2152&gt;=$L$19,G2152&lt;=$M$19),AND(G2152&gt;=$N$19,G2152&lt;=$O$19),AND(G2152&gt;=$P$19,G2152&lt;=$Q$19),AND(G2152&gt;=$R$19,G2152&lt;=$S$19),AND(G2152&gt;=$T$19,G2152&lt;=$U$19)),IF(COUNTIF(I1788:I2151,"Plein traitement")=90,"Demi-traitement","Plein traitement"),IF(OR(AND(G2152&gt;=$D$8,G2152&lt;=$E$8),AND(G2152&gt;=$F$8,G2152&lt;=$G$8),AND(G2152&gt;=$H$8,G2152&lt;=$I$8),AND(G2152&gt;=$J$8,G2152&lt;=$K$8),AND(G2152&gt;=$L$8,G2152&lt;=$M$8),AND(G2152&gt;=$N$8,G2152&lt;=$O$8),AND(G2152&gt;=$P$8,G2152&lt;=$Q$8),AND(G2152&gt;=$R$8,G2152&lt;=$S$8),AND(G2152&gt;=$T$8,G2152&lt;=$U$8)),IF(COUNTIF($H$537:H2152,"CMO")&gt;90,"Demi-traitement","Plein traitement"),""))</f>
        <v/>
      </c>
    </row>
    <row r="2153" spans="7:9" x14ac:dyDescent="0.25">
      <c r="G2153" s="1">
        <v>44717</v>
      </c>
      <c r="H2153" t="str">
        <f t="shared" si="37"/>
        <v/>
      </c>
      <c r="I2153" s="2" t="str">
        <f>IF(OR(AND(G2153&gt;=$D$19,G2153&lt;=$E$19),AND(G2153&gt;=$F$19,G2153&lt;=$G$19),AND(G2153&gt;=$H$19,G2153&lt;=$I$19),AND(G2153&gt;=$J$19,G2153&lt;=$K$19),AND(G2153&gt;=$L$19,G2153&lt;=$M$19),AND(G2153&gt;=$N$19,G2153&lt;=$O$19),AND(G2153&gt;=$P$19,G2153&lt;=$Q$19),AND(G2153&gt;=$R$19,G2153&lt;=$S$19),AND(G2153&gt;=$T$19,G2153&lt;=$U$19)),IF(COUNTIF(I1789:I2152,"Plein traitement")=90,"Demi-traitement","Plein traitement"),IF(OR(AND(G2153&gt;=$D$8,G2153&lt;=$E$8),AND(G2153&gt;=$F$8,G2153&lt;=$G$8),AND(G2153&gt;=$H$8,G2153&lt;=$I$8),AND(G2153&gt;=$J$8,G2153&lt;=$K$8),AND(G2153&gt;=$L$8,G2153&lt;=$M$8),AND(G2153&gt;=$N$8,G2153&lt;=$O$8),AND(G2153&gt;=$P$8,G2153&lt;=$Q$8),AND(G2153&gt;=$R$8,G2153&lt;=$S$8),AND(G2153&gt;=$T$8,G2153&lt;=$U$8)),IF(COUNTIF($H$537:H2153,"CMO")&gt;90,"Demi-traitement","Plein traitement"),""))</f>
        <v/>
      </c>
    </row>
    <row r="2154" spans="7:9" x14ac:dyDescent="0.25">
      <c r="G2154" s="1">
        <v>44718</v>
      </c>
      <c r="H2154" t="str">
        <f t="shared" si="37"/>
        <v/>
      </c>
      <c r="I2154" s="2" t="str">
        <f>IF(OR(AND(G2154&gt;=$D$19,G2154&lt;=$E$19),AND(G2154&gt;=$F$19,G2154&lt;=$G$19),AND(G2154&gt;=$H$19,G2154&lt;=$I$19),AND(G2154&gt;=$J$19,G2154&lt;=$K$19),AND(G2154&gt;=$L$19,G2154&lt;=$M$19),AND(G2154&gt;=$N$19,G2154&lt;=$O$19),AND(G2154&gt;=$P$19,G2154&lt;=$Q$19),AND(G2154&gt;=$R$19,G2154&lt;=$S$19),AND(G2154&gt;=$T$19,G2154&lt;=$U$19)),IF(COUNTIF(I1790:I2153,"Plein traitement")=90,"Demi-traitement","Plein traitement"),IF(OR(AND(G2154&gt;=$D$8,G2154&lt;=$E$8),AND(G2154&gt;=$F$8,G2154&lt;=$G$8),AND(G2154&gt;=$H$8,G2154&lt;=$I$8),AND(G2154&gt;=$J$8,G2154&lt;=$K$8),AND(G2154&gt;=$L$8,G2154&lt;=$M$8),AND(G2154&gt;=$N$8,G2154&lt;=$O$8),AND(G2154&gt;=$P$8,G2154&lt;=$Q$8),AND(G2154&gt;=$R$8,G2154&lt;=$S$8),AND(G2154&gt;=$T$8,G2154&lt;=$U$8)),IF(COUNTIF($H$537:H2154,"CMO")&gt;90,"Demi-traitement","Plein traitement"),""))</f>
        <v/>
      </c>
    </row>
    <row r="2155" spans="7:9" x14ac:dyDescent="0.25">
      <c r="G2155" s="1">
        <v>44719</v>
      </c>
      <c r="H2155" t="str">
        <f t="shared" si="37"/>
        <v/>
      </c>
      <c r="I2155" s="2" t="str">
        <f>IF(OR(AND(G2155&gt;=$D$19,G2155&lt;=$E$19),AND(G2155&gt;=$F$19,G2155&lt;=$G$19),AND(G2155&gt;=$H$19,G2155&lt;=$I$19),AND(G2155&gt;=$J$19,G2155&lt;=$K$19),AND(G2155&gt;=$L$19,G2155&lt;=$M$19),AND(G2155&gt;=$N$19,G2155&lt;=$O$19),AND(G2155&gt;=$P$19,G2155&lt;=$Q$19),AND(G2155&gt;=$R$19,G2155&lt;=$S$19),AND(G2155&gt;=$T$19,G2155&lt;=$U$19)),IF(COUNTIF(I1791:I2154,"Plein traitement")=90,"Demi-traitement","Plein traitement"),IF(OR(AND(G2155&gt;=$D$8,G2155&lt;=$E$8),AND(G2155&gt;=$F$8,G2155&lt;=$G$8),AND(G2155&gt;=$H$8,G2155&lt;=$I$8),AND(G2155&gt;=$J$8,G2155&lt;=$K$8),AND(G2155&gt;=$L$8,G2155&lt;=$M$8),AND(G2155&gt;=$N$8,G2155&lt;=$O$8),AND(G2155&gt;=$P$8,G2155&lt;=$Q$8),AND(G2155&gt;=$R$8,G2155&lt;=$S$8),AND(G2155&gt;=$T$8,G2155&lt;=$U$8)),IF(COUNTIF($H$537:H2155,"CMO")&gt;90,"Demi-traitement","Plein traitement"),""))</f>
        <v/>
      </c>
    </row>
    <row r="2156" spans="7:9" x14ac:dyDescent="0.25">
      <c r="G2156" s="1">
        <v>44720</v>
      </c>
      <c r="H2156" t="str">
        <f t="shared" si="37"/>
        <v/>
      </c>
      <c r="I2156" s="2" t="str">
        <f>IF(OR(AND(G2156&gt;=$D$19,G2156&lt;=$E$19),AND(G2156&gt;=$F$19,G2156&lt;=$G$19),AND(G2156&gt;=$H$19,G2156&lt;=$I$19),AND(G2156&gt;=$J$19,G2156&lt;=$K$19),AND(G2156&gt;=$L$19,G2156&lt;=$M$19),AND(G2156&gt;=$N$19,G2156&lt;=$O$19),AND(G2156&gt;=$P$19,G2156&lt;=$Q$19),AND(G2156&gt;=$R$19,G2156&lt;=$S$19),AND(G2156&gt;=$T$19,G2156&lt;=$U$19)),IF(COUNTIF(I1792:I2155,"Plein traitement")=90,"Demi-traitement","Plein traitement"),IF(OR(AND(G2156&gt;=$D$8,G2156&lt;=$E$8),AND(G2156&gt;=$F$8,G2156&lt;=$G$8),AND(G2156&gt;=$H$8,G2156&lt;=$I$8),AND(G2156&gt;=$J$8,G2156&lt;=$K$8),AND(G2156&gt;=$L$8,G2156&lt;=$M$8),AND(G2156&gt;=$N$8,G2156&lt;=$O$8),AND(G2156&gt;=$P$8,G2156&lt;=$Q$8),AND(G2156&gt;=$R$8,G2156&lt;=$S$8),AND(G2156&gt;=$T$8,G2156&lt;=$U$8)),IF(COUNTIF($H$537:H2156,"CMO")&gt;90,"Demi-traitement","Plein traitement"),""))</f>
        <v/>
      </c>
    </row>
    <row r="2157" spans="7:9" x14ac:dyDescent="0.25">
      <c r="G2157" s="1">
        <v>44721</v>
      </c>
      <c r="H2157" t="str">
        <f t="shared" si="37"/>
        <v/>
      </c>
      <c r="I2157" s="2" t="str">
        <f>IF(OR(AND(G2157&gt;=$D$19,G2157&lt;=$E$19),AND(G2157&gt;=$F$19,G2157&lt;=$G$19),AND(G2157&gt;=$H$19,G2157&lt;=$I$19),AND(G2157&gt;=$J$19,G2157&lt;=$K$19),AND(G2157&gt;=$L$19,G2157&lt;=$M$19),AND(G2157&gt;=$N$19,G2157&lt;=$O$19),AND(G2157&gt;=$P$19,G2157&lt;=$Q$19),AND(G2157&gt;=$R$19,G2157&lt;=$S$19),AND(G2157&gt;=$T$19,G2157&lt;=$U$19)),IF(COUNTIF(I1793:I2156,"Plein traitement")=90,"Demi-traitement","Plein traitement"),IF(OR(AND(G2157&gt;=$D$8,G2157&lt;=$E$8),AND(G2157&gt;=$F$8,G2157&lt;=$G$8),AND(G2157&gt;=$H$8,G2157&lt;=$I$8),AND(G2157&gt;=$J$8,G2157&lt;=$K$8),AND(G2157&gt;=$L$8,G2157&lt;=$M$8),AND(G2157&gt;=$N$8,G2157&lt;=$O$8),AND(G2157&gt;=$P$8,G2157&lt;=$Q$8),AND(G2157&gt;=$R$8,G2157&lt;=$S$8),AND(G2157&gt;=$T$8,G2157&lt;=$U$8)),IF(COUNTIF($H$537:H2157,"CMO")&gt;90,"Demi-traitement","Plein traitement"),""))</f>
        <v/>
      </c>
    </row>
    <row r="2158" spans="7:9" x14ac:dyDescent="0.25">
      <c r="G2158" s="1">
        <v>44722</v>
      </c>
      <c r="H2158" t="str">
        <f t="shared" si="37"/>
        <v/>
      </c>
      <c r="I2158" s="2" t="str">
        <f>IF(OR(AND(G2158&gt;=$D$19,G2158&lt;=$E$19),AND(G2158&gt;=$F$19,G2158&lt;=$G$19),AND(G2158&gt;=$H$19,G2158&lt;=$I$19),AND(G2158&gt;=$J$19,G2158&lt;=$K$19),AND(G2158&gt;=$L$19,G2158&lt;=$M$19),AND(G2158&gt;=$N$19,G2158&lt;=$O$19),AND(G2158&gt;=$P$19,G2158&lt;=$Q$19),AND(G2158&gt;=$R$19,G2158&lt;=$S$19),AND(G2158&gt;=$T$19,G2158&lt;=$U$19)),IF(COUNTIF(I1794:I2157,"Plein traitement")=90,"Demi-traitement","Plein traitement"),IF(OR(AND(G2158&gt;=$D$8,G2158&lt;=$E$8),AND(G2158&gt;=$F$8,G2158&lt;=$G$8),AND(G2158&gt;=$H$8,G2158&lt;=$I$8),AND(G2158&gt;=$J$8,G2158&lt;=$K$8),AND(G2158&gt;=$L$8,G2158&lt;=$M$8),AND(G2158&gt;=$N$8,G2158&lt;=$O$8),AND(G2158&gt;=$P$8,G2158&lt;=$Q$8),AND(G2158&gt;=$R$8,G2158&lt;=$S$8),AND(G2158&gt;=$T$8,G2158&lt;=$U$8)),IF(COUNTIF($H$537:H2158,"CMO")&gt;90,"Demi-traitement","Plein traitement"),""))</f>
        <v/>
      </c>
    </row>
    <row r="2159" spans="7:9" x14ac:dyDescent="0.25">
      <c r="G2159" s="1">
        <v>44723</v>
      </c>
      <c r="H2159" t="str">
        <f t="shared" si="37"/>
        <v/>
      </c>
      <c r="I2159" s="2" t="str">
        <f>IF(OR(AND(G2159&gt;=$D$19,G2159&lt;=$E$19),AND(G2159&gt;=$F$19,G2159&lt;=$G$19),AND(G2159&gt;=$H$19,G2159&lt;=$I$19),AND(G2159&gt;=$J$19,G2159&lt;=$K$19),AND(G2159&gt;=$L$19,G2159&lt;=$M$19),AND(G2159&gt;=$N$19,G2159&lt;=$O$19),AND(G2159&gt;=$P$19,G2159&lt;=$Q$19),AND(G2159&gt;=$R$19,G2159&lt;=$S$19),AND(G2159&gt;=$T$19,G2159&lt;=$U$19)),IF(COUNTIF(I1795:I2158,"Plein traitement")=90,"Demi-traitement","Plein traitement"),IF(OR(AND(G2159&gt;=$D$8,G2159&lt;=$E$8),AND(G2159&gt;=$F$8,G2159&lt;=$G$8),AND(G2159&gt;=$H$8,G2159&lt;=$I$8),AND(G2159&gt;=$J$8,G2159&lt;=$K$8),AND(G2159&gt;=$L$8,G2159&lt;=$M$8),AND(G2159&gt;=$N$8,G2159&lt;=$O$8),AND(G2159&gt;=$P$8,G2159&lt;=$Q$8),AND(G2159&gt;=$R$8,G2159&lt;=$S$8),AND(G2159&gt;=$T$8,G2159&lt;=$U$8)),IF(COUNTIF($H$537:H2159,"CMO")&gt;90,"Demi-traitement","Plein traitement"),""))</f>
        <v/>
      </c>
    </row>
    <row r="2160" spans="7:9" x14ac:dyDescent="0.25">
      <c r="G2160" s="1">
        <v>44724</v>
      </c>
      <c r="H2160" t="str">
        <f t="shared" si="37"/>
        <v/>
      </c>
      <c r="I2160" s="2" t="str">
        <f>IF(OR(AND(G2160&gt;=$D$19,G2160&lt;=$E$19),AND(G2160&gt;=$F$19,G2160&lt;=$G$19),AND(G2160&gt;=$H$19,G2160&lt;=$I$19),AND(G2160&gt;=$J$19,G2160&lt;=$K$19),AND(G2160&gt;=$L$19,G2160&lt;=$M$19),AND(G2160&gt;=$N$19,G2160&lt;=$O$19),AND(G2160&gt;=$P$19,G2160&lt;=$Q$19),AND(G2160&gt;=$R$19,G2160&lt;=$S$19),AND(G2160&gt;=$T$19,G2160&lt;=$U$19)),IF(COUNTIF(I1796:I2159,"Plein traitement")=90,"Demi-traitement","Plein traitement"),IF(OR(AND(G2160&gt;=$D$8,G2160&lt;=$E$8),AND(G2160&gt;=$F$8,G2160&lt;=$G$8),AND(G2160&gt;=$H$8,G2160&lt;=$I$8),AND(G2160&gt;=$J$8,G2160&lt;=$K$8),AND(G2160&gt;=$L$8,G2160&lt;=$M$8),AND(G2160&gt;=$N$8,G2160&lt;=$O$8),AND(G2160&gt;=$P$8,G2160&lt;=$Q$8),AND(G2160&gt;=$R$8,G2160&lt;=$S$8),AND(G2160&gt;=$T$8,G2160&lt;=$U$8)),IF(COUNTIF($H$537:H2160,"CMO")&gt;90,"Demi-traitement","Plein traitement"),""))</f>
        <v/>
      </c>
    </row>
    <row r="2161" spans="7:9" x14ac:dyDescent="0.25">
      <c r="G2161" s="1">
        <v>44725</v>
      </c>
      <c r="H2161" t="str">
        <f t="shared" si="37"/>
        <v/>
      </c>
      <c r="I2161" s="2" t="str">
        <f>IF(OR(AND(G2161&gt;=$D$19,G2161&lt;=$E$19),AND(G2161&gt;=$F$19,G2161&lt;=$G$19),AND(G2161&gt;=$H$19,G2161&lt;=$I$19),AND(G2161&gt;=$J$19,G2161&lt;=$K$19),AND(G2161&gt;=$L$19,G2161&lt;=$M$19),AND(G2161&gt;=$N$19,G2161&lt;=$O$19),AND(G2161&gt;=$P$19,G2161&lt;=$Q$19),AND(G2161&gt;=$R$19,G2161&lt;=$S$19),AND(G2161&gt;=$T$19,G2161&lt;=$U$19)),IF(COUNTIF(I1797:I2160,"Plein traitement")=90,"Demi-traitement","Plein traitement"),IF(OR(AND(G2161&gt;=$D$8,G2161&lt;=$E$8),AND(G2161&gt;=$F$8,G2161&lt;=$G$8),AND(G2161&gt;=$H$8,G2161&lt;=$I$8),AND(G2161&gt;=$J$8,G2161&lt;=$K$8),AND(G2161&gt;=$L$8,G2161&lt;=$M$8),AND(G2161&gt;=$N$8,G2161&lt;=$O$8),AND(G2161&gt;=$P$8,G2161&lt;=$Q$8),AND(G2161&gt;=$R$8,G2161&lt;=$S$8),AND(G2161&gt;=$T$8,G2161&lt;=$U$8)),IF(COUNTIF($H$537:H2161,"CMO")&gt;90,"Demi-traitement","Plein traitement"),""))</f>
        <v/>
      </c>
    </row>
    <row r="2162" spans="7:9" x14ac:dyDescent="0.25">
      <c r="G2162" s="1">
        <v>44726</v>
      </c>
      <c r="H2162" t="str">
        <f t="shared" si="37"/>
        <v/>
      </c>
      <c r="I2162" s="2" t="str">
        <f>IF(OR(AND(G2162&gt;=$D$19,G2162&lt;=$E$19),AND(G2162&gt;=$F$19,G2162&lt;=$G$19),AND(G2162&gt;=$H$19,G2162&lt;=$I$19),AND(G2162&gt;=$J$19,G2162&lt;=$K$19),AND(G2162&gt;=$L$19,G2162&lt;=$M$19),AND(G2162&gt;=$N$19,G2162&lt;=$O$19),AND(G2162&gt;=$P$19,G2162&lt;=$Q$19),AND(G2162&gt;=$R$19,G2162&lt;=$S$19),AND(G2162&gt;=$T$19,G2162&lt;=$U$19)),IF(COUNTIF(I1798:I2161,"Plein traitement")=90,"Demi-traitement","Plein traitement"),IF(OR(AND(G2162&gt;=$D$8,G2162&lt;=$E$8),AND(G2162&gt;=$F$8,G2162&lt;=$G$8),AND(G2162&gt;=$H$8,G2162&lt;=$I$8),AND(G2162&gt;=$J$8,G2162&lt;=$K$8),AND(G2162&gt;=$L$8,G2162&lt;=$M$8),AND(G2162&gt;=$N$8,G2162&lt;=$O$8),AND(G2162&gt;=$P$8,G2162&lt;=$Q$8),AND(G2162&gt;=$R$8,G2162&lt;=$S$8),AND(G2162&gt;=$T$8,G2162&lt;=$U$8)),IF(COUNTIF($H$537:H2162,"CMO")&gt;90,"Demi-traitement","Plein traitement"),""))</f>
        <v/>
      </c>
    </row>
    <row r="2163" spans="7:9" x14ac:dyDescent="0.25">
      <c r="G2163" s="1">
        <v>44727</v>
      </c>
      <c r="H2163" t="str">
        <f t="shared" si="37"/>
        <v/>
      </c>
      <c r="I2163" s="2" t="str">
        <f>IF(OR(AND(G2163&gt;=$D$19,G2163&lt;=$E$19),AND(G2163&gt;=$F$19,G2163&lt;=$G$19),AND(G2163&gt;=$H$19,G2163&lt;=$I$19),AND(G2163&gt;=$J$19,G2163&lt;=$K$19),AND(G2163&gt;=$L$19,G2163&lt;=$M$19),AND(G2163&gt;=$N$19,G2163&lt;=$O$19),AND(G2163&gt;=$P$19,G2163&lt;=$Q$19),AND(G2163&gt;=$R$19,G2163&lt;=$S$19),AND(G2163&gt;=$T$19,G2163&lt;=$U$19)),IF(COUNTIF(I1799:I2162,"Plein traitement")=90,"Demi-traitement","Plein traitement"),IF(OR(AND(G2163&gt;=$D$8,G2163&lt;=$E$8),AND(G2163&gt;=$F$8,G2163&lt;=$G$8),AND(G2163&gt;=$H$8,G2163&lt;=$I$8),AND(G2163&gt;=$J$8,G2163&lt;=$K$8),AND(G2163&gt;=$L$8,G2163&lt;=$M$8),AND(G2163&gt;=$N$8,G2163&lt;=$O$8),AND(G2163&gt;=$P$8,G2163&lt;=$Q$8),AND(G2163&gt;=$R$8,G2163&lt;=$S$8),AND(G2163&gt;=$T$8,G2163&lt;=$U$8)),IF(COUNTIF($H$537:H2163,"CMO")&gt;90,"Demi-traitement","Plein traitement"),""))</f>
        <v/>
      </c>
    </row>
    <row r="2164" spans="7:9" x14ac:dyDescent="0.25">
      <c r="G2164" s="1">
        <v>44728</v>
      </c>
      <c r="H2164" t="str">
        <f t="shared" si="37"/>
        <v/>
      </c>
      <c r="I2164" s="2" t="str">
        <f>IF(OR(AND(G2164&gt;=$D$19,G2164&lt;=$E$19),AND(G2164&gt;=$F$19,G2164&lt;=$G$19),AND(G2164&gt;=$H$19,G2164&lt;=$I$19),AND(G2164&gt;=$J$19,G2164&lt;=$K$19),AND(G2164&gt;=$L$19,G2164&lt;=$M$19),AND(G2164&gt;=$N$19,G2164&lt;=$O$19),AND(G2164&gt;=$P$19,G2164&lt;=$Q$19),AND(G2164&gt;=$R$19,G2164&lt;=$S$19),AND(G2164&gt;=$T$19,G2164&lt;=$U$19)),IF(COUNTIF(I1800:I2163,"Plein traitement")=90,"Demi-traitement","Plein traitement"),IF(OR(AND(G2164&gt;=$D$8,G2164&lt;=$E$8),AND(G2164&gt;=$F$8,G2164&lt;=$G$8),AND(G2164&gt;=$H$8,G2164&lt;=$I$8),AND(G2164&gt;=$J$8,G2164&lt;=$K$8),AND(G2164&gt;=$L$8,G2164&lt;=$M$8),AND(G2164&gt;=$N$8,G2164&lt;=$O$8),AND(G2164&gt;=$P$8,G2164&lt;=$Q$8),AND(G2164&gt;=$R$8,G2164&lt;=$S$8),AND(G2164&gt;=$T$8,G2164&lt;=$U$8)),IF(COUNTIF($H$537:H2164,"CMO")&gt;90,"Demi-traitement","Plein traitement"),""))</f>
        <v/>
      </c>
    </row>
    <row r="2165" spans="7:9" x14ac:dyDescent="0.25">
      <c r="G2165" s="1">
        <v>44729</v>
      </c>
      <c r="H2165" t="str">
        <f t="shared" ref="H2165:H2228" si="38">IF(OR(AND(G2165&gt;=$D$8,G2165&lt;=$E$8),AND(G2165&gt;=$F$8,G2165&lt;=$G$8),AND(G2165&gt;=$H$8,G2165&lt;=$I$8),AND(G2165&gt;=$J$8,G2165&lt;=$K$8),AND(G2165&gt;=$L$8,G2165&lt;=$M$8),AND(G2165&gt;=$N$8,G2165&lt;=$O$8),AND(G2165&gt;=$P$8,G2165&lt;=$Q$8),AND(G2165&gt;=$R$8,G2165&lt;=$S$8),AND(G2165&gt;=$T$8,G2165&lt;=$U$8)),"CMO","")</f>
        <v/>
      </c>
      <c r="I2165" s="2" t="str">
        <f>IF(OR(AND(G2165&gt;=$D$19,G2165&lt;=$E$19),AND(G2165&gt;=$F$19,G2165&lt;=$G$19),AND(G2165&gt;=$H$19,G2165&lt;=$I$19),AND(G2165&gt;=$J$19,G2165&lt;=$K$19),AND(G2165&gt;=$L$19,G2165&lt;=$M$19),AND(G2165&gt;=$N$19,G2165&lt;=$O$19),AND(G2165&gt;=$P$19,G2165&lt;=$Q$19),AND(G2165&gt;=$R$19,G2165&lt;=$S$19),AND(G2165&gt;=$T$19,G2165&lt;=$U$19)),IF(COUNTIF(I1801:I2164,"Plein traitement")=90,"Demi-traitement","Plein traitement"),IF(OR(AND(G2165&gt;=$D$8,G2165&lt;=$E$8),AND(G2165&gt;=$F$8,G2165&lt;=$G$8),AND(G2165&gt;=$H$8,G2165&lt;=$I$8),AND(G2165&gt;=$J$8,G2165&lt;=$K$8),AND(G2165&gt;=$L$8,G2165&lt;=$M$8),AND(G2165&gt;=$N$8,G2165&lt;=$O$8),AND(G2165&gt;=$P$8,G2165&lt;=$Q$8),AND(G2165&gt;=$R$8,G2165&lt;=$S$8),AND(G2165&gt;=$T$8,G2165&lt;=$U$8)),IF(COUNTIF($H$537:H2165,"CMO")&gt;90,"Demi-traitement","Plein traitement"),""))</f>
        <v/>
      </c>
    </row>
    <row r="2166" spans="7:9" x14ac:dyDescent="0.25">
      <c r="G2166" s="1">
        <v>44730</v>
      </c>
      <c r="H2166" t="str">
        <f t="shared" si="38"/>
        <v/>
      </c>
      <c r="I2166" s="2" t="str">
        <f>IF(OR(AND(G2166&gt;=$D$19,G2166&lt;=$E$19),AND(G2166&gt;=$F$19,G2166&lt;=$G$19),AND(G2166&gt;=$H$19,G2166&lt;=$I$19),AND(G2166&gt;=$J$19,G2166&lt;=$K$19),AND(G2166&gt;=$L$19,G2166&lt;=$M$19),AND(G2166&gt;=$N$19,G2166&lt;=$O$19),AND(G2166&gt;=$P$19,G2166&lt;=$Q$19),AND(G2166&gt;=$R$19,G2166&lt;=$S$19),AND(G2166&gt;=$T$19,G2166&lt;=$U$19)),IF(COUNTIF(I1802:I2165,"Plein traitement")=90,"Demi-traitement","Plein traitement"),IF(OR(AND(G2166&gt;=$D$8,G2166&lt;=$E$8),AND(G2166&gt;=$F$8,G2166&lt;=$G$8),AND(G2166&gt;=$H$8,G2166&lt;=$I$8),AND(G2166&gt;=$J$8,G2166&lt;=$K$8),AND(G2166&gt;=$L$8,G2166&lt;=$M$8),AND(G2166&gt;=$N$8,G2166&lt;=$O$8),AND(G2166&gt;=$P$8,G2166&lt;=$Q$8),AND(G2166&gt;=$R$8,G2166&lt;=$S$8),AND(G2166&gt;=$T$8,G2166&lt;=$U$8)),IF(COUNTIF($H$537:H2166,"CMO")&gt;90,"Demi-traitement","Plein traitement"),""))</f>
        <v/>
      </c>
    </row>
    <row r="2167" spans="7:9" x14ac:dyDescent="0.25">
      <c r="G2167" s="1">
        <v>44731</v>
      </c>
      <c r="H2167" t="str">
        <f t="shared" si="38"/>
        <v/>
      </c>
      <c r="I2167" s="2" t="str">
        <f>IF(OR(AND(G2167&gt;=$D$19,G2167&lt;=$E$19),AND(G2167&gt;=$F$19,G2167&lt;=$G$19),AND(G2167&gt;=$H$19,G2167&lt;=$I$19),AND(G2167&gt;=$J$19,G2167&lt;=$K$19),AND(G2167&gt;=$L$19,G2167&lt;=$M$19),AND(G2167&gt;=$N$19,G2167&lt;=$O$19),AND(G2167&gt;=$P$19,G2167&lt;=$Q$19),AND(G2167&gt;=$R$19,G2167&lt;=$S$19),AND(G2167&gt;=$T$19,G2167&lt;=$U$19)),IF(COUNTIF(I1803:I2166,"Plein traitement")=90,"Demi-traitement","Plein traitement"),IF(OR(AND(G2167&gt;=$D$8,G2167&lt;=$E$8),AND(G2167&gt;=$F$8,G2167&lt;=$G$8),AND(G2167&gt;=$H$8,G2167&lt;=$I$8),AND(G2167&gt;=$J$8,G2167&lt;=$K$8),AND(G2167&gt;=$L$8,G2167&lt;=$M$8),AND(G2167&gt;=$N$8,G2167&lt;=$O$8),AND(G2167&gt;=$P$8,G2167&lt;=$Q$8),AND(G2167&gt;=$R$8,G2167&lt;=$S$8),AND(G2167&gt;=$T$8,G2167&lt;=$U$8)),IF(COUNTIF($H$537:H2167,"CMO")&gt;90,"Demi-traitement","Plein traitement"),""))</f>
        <v/>
      </c>
    </row>
    <row r="2168" spans="7:9" x14ac:dyDescent="0.25">
      <c r="G2168" s="1">
        <v>44732</v>
      </c>
      <c r="H2168" t="str">
        <f t="shared" si="38"/>
        <v/>
      </c>
      <c r="I2168" s="2" t="str">
        <f>IF(OR(AND(G2168&gt;=$D$19,G2168&lt;=$E$19),AND(G2168&gt;=$F$19,G2168&lt;=$G$19),AND(G2168&gt;=$H$19,G2168&lt;=$I$19),AND(G2168&gt;=$J$19,G2168&lt;=$K$19),AND(G2168&gt;=$L$19,G2168&lt;=$M$19),AND(G2168&gt;=$N$19,G2168&lt;=$O$19),AND(G2168&gt;=$P$19,G2168&lt;=$Q$19),AND(G2168&gt;=$R$19,G2168&lt;=$S$19),AND(G2168&gt;=$T$19,G2168&lt;=$U$19)),IF(COUNTIF(I1804:I2167,"Plein traitement")=90,"Demi-traitement","Plein traitement"),IF(OR(AND(G2168&gt;=$D$8,G2168&lt;=$E$8),AND(G2168&gt;=$F$8,G2168&lt;=$G$8),AND(G2168&gt;=$H$8,G2168&lt;=$I$8),AND(G2168&gt;=$J$8,G2168&lt;=$K$8),AND(G2168&gt;=$L$8,G2168&lt;=$M$8),AND(G2168&gt;=$N$8,G2168&lt;=$O$8),AND(G2168&gt;=$P$8,G2168&lt;=$Q$8),AND(G2168&gt;=$R$8,G2168&lt;=$S$8),AND(G2168&gt;=$T$8,G2168&lt;=$U$8)),IF(COUNTIF($H$537:H2168,"CMO")&gt;90,"Demi-traitement","Plein traitement"),""))</f>
        <v/>
      </c>
    </row>
    <row r="2169" spans="7:9" x14ac:dyDescent="0.25">
      <c r="G2169" s="1">
        <v>44733</v>
      </c>
      <c r="H2169" t="str">
        <f t="shared" si="38"/>
        <v/>
      </c>
      <c r="I2169" s="2" t="str">
        <f>IF(OR(AND(G2169&gt;=$D$19,G2169&lt;=$E$19),AND(G2169&gt;=$F$19,G2169&lt;=$G$19),AND(G2169&gt;=$H$19,G2169&lt;=$I$19),AND(G2169&gt;=$J$19,G2169&lt;=$K$19),AND(G2169&gt;=$L$19,G2169&lt;=$M$19),AND(G2169&gt;=$N$19,G2169&lt;=$O$19),AND(G2169&gt;=$P$19,G2169&lt;=$Q$19),AND(G2169&gt;=$R$19,G2169&lt;=$S$19),AND(G2169&gt;=$T$19,G2169&lt;=$U$19)),IF(COUNTIF(I1805:I2168,"Plein traitement")=90,"Demi-traitement","Plein traitement"),IF(OR(AND(G2169&gt;=$D$8,G2169&lt;=$E$8),AND(G2169&gt;=$F$8,G2169&lt;=$G$8),AND(G2169&gt;=$H$8,G2169&lt;=$I$8),AND(G2169&gt;=$J$8,G2169&lt;=$K$8),AND(G2169&gt;=$L$8,G2169&lt;=$M$8),AND(G2169&gt;=$N$8,G2169&lt;=$O$8),AND(G2169&gt;=$P$8,G2169&lt;=$Q$8),AND(G2169&gt;=$R$8,G2169&lt;=$S$8),AND(G2169&gt;=$T$8,G2169&lt;=$U$8)),IF(COUNTIF($H$537:H2169,"CMO")&gt;90,"Demi-traitement","Plein traitement"),""))</f>
        <v/>
      </c>
    </row>
    <row r="2170" spans="7:9" x14ac:dyDescent="0.25">
      <c r="G2170" s="1">
        <v>44734</v>
      </c>
      <c r="H2170" t="str">
        <f t="shared" si="38"/>
        <v/>
      </c>
      <c r="I2170" s="2" t="str">
        <f>IF(OR(AND(G2170&gt;=$D$19,G2170&lt;=$E$19),AND(G2170&gt;=$F$19,G2170&lt;=$G$19),AND(G2170&gt;=$H$19,G2170&lt;=$I$19),AND(G2170&gt;=$J$19,G2170&lt;=$K$19),AND(G2170&gt;=$L$19,G2170&lt;=$M$19),AND(G2170&gt;=$N$19,G2170&lt;=$O$19),AND(G2170&gt;=$P$19,G2170&lt;=$Q$19),AND(G2170&gt;=$R$19,G2170&lt;=$S$19),AND(G2170&gt;=$T$19,G2170&lt;=$U$19)),IF(COUNTIF(I1806:I2169,"Plein traitement")=90,"Demi-traitement","Plein traitement"),IF(OR(AND(G2170&gt;=$D$8,G2170&lt;=$E$8),AND(G2170&gt;=$F$8,G2170&lt;=$G$8),AND(G2170&gt;=$H$8,G2170&lt;=$I$8),AND(G2170&gt;=$J$8,G2170&lt;=$K$8),AND(G2170&gt;=$L$8,G2170&lt;=$M$8),AND(G2170&gt;=$N$8,G2170&lt;=$O$8),AND(G2170&gt;=$P$8,G2170&lt;=$Q$8),AND(G2170&gt;=$R$8,G2170&lt;=$S$8),AND(G2170&gt;=$T$8,G2170&lt;=$U$8)),IF(COUNTIF($H$537:H2170,"CMO")&gt;90,"Demi-traitement","Plein traitement"),""))</f>
        <v/>
      </c>
    </row>
    <row r="2171" spans="7:9" x14ac:dyDescent="0.25">
      <c r="G2171" s="1">
        <v>44735</v>
      </c>
      <c r="H2171" t="str">
        <f t="shared" si="38"/>
        <v/>
      </c>
      <c r="I2171" s="2" t="str">
        <f>IF(OR(AND(G2171&gt;=$D$19,G2171&lt;=$E$19),AND(G2171&gt;=$F$19,G2171&lt;=$G$19),AND(G2171&gt;=$H$19,G2171&lt;=$I$19),AND(G2171&gt;=$J$19,G2171&lt;=$K$19),AND(G2171&gt;=$L$19,G2171&lt;=$M$19),AND(G2171&gt;=$N$19,G2171&lt;=$O$19),AND(G2171&gt;=$P$19,G2171&lt;=$Q$19),AND(G2171&gt;=$R$19,G2171&lt;=$S$19),AND(G2171&gt;=$T$19,G2171&lt;=$U$19)),IF(COUNTIF(I1807:I2170,"Plein traitement")=90,"Demi-traitement","Plein traitement"),IF(OR(AND(G2171&gt;=$D$8,G2171&lt;=$E$8),AND(G2171&gt;=$F$8,G2171&lt;=$G$8),AND(G2171&gt;=$H$8,G2171&lt;=$I$8),AND(G2171&gt;=$J$8,G2171&lt;=$K$8),AND(G2171&gt;=$L$8,G2171&lt;=$M$8),AND(G2171&gt;=$N$8,G2171&lt;=$O$8),AND(G2171&gt;=$P$8,G2171&lt;=$Q$8),AND(G2171&gt;=$R$8,G2171&lt;=$S$8),AND(G2171&gt;=$T$8,G2171&lt;=$U$8)),IF(COUNTIF($H$537:H2171,"CMO")&gt;90,"Demi-traitement","Plein traitement"),""))</f>
        <v/>
      </c>
    </row>
    <row r="2172" spans="7:9" x14ac:dyDescent="0.25">
      <c r="G2172" s="1">
        <v>44736</v>
      </c>
      <c r="H2172" t="str">
        <f t="shared" si="38"/>
        <v/>
      </c>
      <c r="I2172" s="2" t="str">
        <f>IF(OR(AND(G2172&gt;=$D$19,G2172&lt;=$E$19),AND(G2172&gt;=$F$19,G2172&lt;=$G$19),AND(G2172&gt;=$H$19,G2172&lt;=$I$19),AND(G2172&gt;=$J$19,G2172&lt;=$K$19),AND(G2172&gt;=$L$19,G2172&lt;=$M$19),AND(G2172&gt;=$N$19,G2172&lt;=$O$19),AND(G2172&gt;=$P$19,G2172&lt;=$Q$19),AND(G2172&gt;=$R$19,G2172&lt;=$S$19),AND(G2172&gt;=$T$19,G2172&lt;=$U$19)),IF(COUNTIF(I1808:I2171,"Plein traitement")=90,"Demi-traitement","Plein traitement"),IF(OR(AND(G2172&gt;=$D$8,G2172&lt;=$E$8),AND(G2172&gt;=$F$8,G2172&lt;=$G$8),AND(G2172&gt;=$H$8,G2172&lt;=$I$8),AND(G2172&gt;=$J$8,G2172&lt;=$K$8),AND(G2172&gt;=$L$8,G2172&lt;=$M$8),AND(G2172&gt;=$N$8,G2172&lt;=$O$8),AND(G2172&gt;=$P$8,G2172&lt;=$Q$8),AND(G2172&gt;=$R$8,G2172&lt;=$S$8),AND(G2172&gt;=$T$8,G2172&lt;=$U$8)),IF(COUNTIF($H$537:H2172,"CMO")&gt;90,"Demi-traitement","Plein traitement"),""))</f>
        <v/>
      </c>
    </row>
    <row r="2173" spans="7:9" x14ac:dyDescent="0.25">
      <c r="G2173" s="1">
        <v>44737</v>
      </c>
      <c r="H2173" t="str">
        <f t="shared" si="38"/>
        <v/>
      </c>
      <c r="I2173" s="2" t="str">
        <f>IF(OR(AND(G2173&gt;=$D$19,G2173&lt;=$E$19),AND(G2173&gt;=$F$19,G2173&lt;=$G$19),AND(G2173&gt;=$H$19,G2173&lt;=$I$19),AND(G2173&gt;=$J$19,G2173&lt;=$K$19),AND(G2173&gt;=$L$19,G2173&lt;=$M$19),AND(G2173&gt;=$N$19,G2173&lt;=$O$19),AND(G2173&gt;=$P$19,G2173&lt;=$Q$19),AND(G2173&gt;=$R$19,G2173&lt;=$S$19),AND(G2173&gt;=$T$19,G2173&lt;=$U$19)),IF(COUNTIF(I1809:I2172,"Plein traitement")=90,"Demi-traitement","Plein traitement"),IF(OR(AND(G2173&gt;=$D$8,G2173&lt;=$E$8),AND(G2173&gt;=$F$8,G2173&lt;=$G$8),AND(G2173&gt;=$H$8,G2173&lt;=$I$8),AND(G2173&gt;=$J$8,G2173&lt;=$K$8),AND(G2173&gt;=$L$8,G2173&lt;=$M$8),AND(G2173&gt;=$N$8,G2173&lt;=$O$8),AND(G2173&gt;=$P$8,G2173&lt;=$Q$8),AND(G2173&gt;=$R$8,G2173&lt;=$S$8),AND(G2173&gt;=$T$8,G2173&lt;=$U$8)),IF(COUNTIF($H$537:H2173,"CMO")&gt;90,"Demi-traitement","Plein traitement"),""))</f>
        <v/>
      </c>
    </row>
    <row r="2174" spans="7:9" x14ac:dyDescent="0.25">
      <c r="G2174" s="1">
        <v>44738</v>
      </c>
      <c r="H2174" t="str">
        <f t="shared" si="38"/>
        <v/>
      </c>
      <c r="I2174" s="2" t="str">
        <f>IF(OR(AND(G2174&gt;=$D$19,G2174&lt;=$E$19),AND(G2174&gt;=$F$19,G2174&lt;=$G$19),AND(G2174&gt;=$H$19,G2174&lt;=$I$19),AND(G2174&gt;=$J$19,G2174&lt;=$K$19),AND(G2174&gt;=$L$19,G2174&lt;=$M$19),AND(G2174&gt;=$N$19,G2174&lt;=$O$19),AND(G2174&gt;=$P$19,G2174&lt;=$Q$19),AND(G2174&gt;=$R$19,G2174&lt;=$S$19),AND(G2174&gt;=$T$19,G2174&lt;=$U$19)),IF(COUNTIF(I1810:I2173,"Plein traitement")=90,"Demi-traitement","Plein traitement"),IF(OR(AND(G2174&gt;=$D$8,G2174&lt;=$E$8),AND(G2174&gt;=$F$8,G2174&lt;=$G$8),AND(G2174&gt;=$H$8,G2174&lt;=$I$8),AND(G2174&gt;=$J$8,G2174&lt;=$K$8),AND(G2174&gt;=$L$8,G2174&lt;=$M$8),AND(G2174&gt;=$N$8,G2174&lt;=$O$8),AND(G2174&gt;=$P$8,G2174&lt;=$Q$8),AND(G2174&gt;=$R$8,G2174&lt;=$S$8),AND(G2174&gt;=$T$8,G2174&lt;=$U$8)),IF(COUNTIF($H$537:H2174,"CMO")&gt;90,"Demi-traitement","Plein traitement"),""))</f>
        <v/>
      </c>
    </row>
    <row r="2175" spans="7:9" x14ac:dyDescent="0.25">
      <c r="G2175" s="1">
        <v>44739</v>
      </c>
      <c r="H2175" t="str">
        <f t="shared" si="38"/>
        <v/>
      </c>
      <c r="I2175" s="2" t="str">
        <f>IF(OR(AND(G2175&gt;=$D$19,G2175&lt;=$E$19),AND(G2175&gt;=$F$19,G2175&lt;=$G$19),AND(G2175&gt;=$H$19,G2175&lt;=$I$19),AND(G2175&gt;=$J$19,G2175&lt;=$K$19),AND(G2175&gt;=$L$19,G2175&lt;=$M$19),AND(G2175&gt;=$N$19,G2175&lt;=$O$19),AND(G2175&gt;=$P$19,G2175&lt;=$Q$19),AND(G2175&gt;=$R$19,G2175&lt;=$S$19),AND(G2175&gt;=$T$19,G2175&lt;=$U$19)),IF(COUNTIF(I1811:I2174,"Plein traitement")=90,"Demi-traitement","Plein traitement"),IF(OR(AND(G2175&gt;=$D$8,G2175&lt;=$E$8),AND(G2175&gt;=$F$8,G2175&lt;=$G$8),AND(G2175&gt;=$H$8,G2175&lt;=$I$8),AND(G2175&gt;=$J$8,G2175&lt;=$K$8),AND(G2175&gt;=$L$8,G2175&lt;=$M$8),AND(G2175&gt;=$N$8,G2175&lt;=$O$8),AND(G2175&gt;=$P$8,G2175&lt;=$Q$8),AND(G2175&gt;=$R$8,G2175&lt;=$S$8),AND(G2175&gt;=$T$8,G2175&lt;=$U$8)),IF(COUNTIF($H$537:H2175,"CMO")&gt;90,"Demi-traitement","Plein traitement"),""))</f>
        <v/>
      </c>
    </row>
    <row r="2176" spans="7:9" x14ac:dyDescent="0.25">
      <c r="G2176" s="1">
        <v>44740</v>
      </c>
      <c r="H2176" t="str">
        <f t="shared" si="38"/>
        <v/>
      </c>
      <c r="I2176" s="2" t="str">
        <f>IF(OR(AND(G2176&gt;=$D$19,G2176&lt;=$E$19),AND(G2176&gt;=$F$19,G2176&lt;=$G$19),AND(G2176&gt;=$H$19,G2176&lt;=$I$19),AND(G2176&gt;=$J$19,G2176&lt;=$K$19),AND(G2176&gt;=$L$19,G2176&lt;=$M$19),AND(G2176&gt;=$N$19,G2176&lt;=$O$19),AND(G2176&gt;=$P$19,G2176&lt;=$Q$19),AND(G2176&gt;=$R$19,G2176&lt;=$S$19),AND(G2176&gt;=$T$19,G2176&lt;=$U$19)),IF(COUNTIF(I1812:I2175,"Plein traitement")=90,"Demi-traitement","Plein traitement"),IF(OR(AND(G2176&gt;=$D$8,G2176&lt;=$E$8),AND(G2176&gt;=$F$8,G2176&lt;=$G$8),AND(G2176&gt;=$H$8,G2176&lt;=$I$8),AND(G2176&gt;=$J$8,G2176&lt;=$K$8),AND(G2176&gt;=$L$8,G2176&lt;=$M$8),AND(G2176&gt;=$N$8,G2176&lt;=$O$8),AND(G2176&gt;=$P$8,G2176&lt;=$Q$8),AND(G2176&gt;=$R$8,G2176&lt;=$S$8),AND(G2176&gt;=$T$8,G2176&lt;=$U$8)),IF(COUNTIF($H$537:H2176,"CMO")&gt;90,"Demi-traitement","Plein traitement"),""))</f>
        <v/>
      </c>
    </row>
    <row r="2177" spans="7:9" x14ac:dyDescent="0.25">
      <c r="G2177" s="1">
        <v>44741</v>
      </c>
      <c r="H2177" t="str">
        <f t="shared" si="38"/>
        <v/>
      </c>
      <c r="I2177" s="2" t="str">
        <f>IF(OR(AND(G2177&gt;=$D$19,G2177&lt;=$E$19),AND(G2177&gt;=$F$19,G2177&lt;=$G$19),AND(G2177&gt;=$H$19,G2177&lt;=$I$19),AND(G2177&gt;=$J$19,G2177&lt;=$K$19),AND(G2177&gt;=$L$19,G2177&lt;=$M$19),AND(G2177&gt;=$N$19,G2177&lt;=$O$19),AND(G2177&gt;=$P$19,G2177&lt;=$Q$19),AND(G2177&gt;=$R$19,G2177&lt;=$S$19),AND(G2177&gt;=$T$19,G2177&lt;=$U$19)),IF(COUNTIF(I1813:I2176,"Plein traitement")=90,"Demi-traitement","Plein traitement"),IF(OR(AND(G2177&gt;=$D$8,G2177&lt;=$E$8),AND(G2177&gt;=$F$8,G2177&lt;=$G$8),AND(G2177&gt;=$H$8,G2177&lt;=$I$8),AND(G2177&gt;=$J$8,G2177&lt;=$K$8),AND(G2177&gt;=$L$8,G2177&lt;=$M$8),AND(G2177&gt;=$N$8,G2177&lt;=$O$8),AND(G2177&gt;=$P$8,G2177&lt;=$Q$8),AND(G2177&gt;=$R$8,G2177&lt;=$S$8),AND(G2177&gt;=$T$8,G2177&lt;=$U$8)),IF(COUNTIF($H$537:H2177,"CMO")&gt;90,"Demi-traitement","Plein traitement"),""))</f>
        <v/>
      </c>
    </row>
    <row r="2178" spans="7:9" x14ac:dyDescent="0.25">
      <c r="G2178" s="1">
        <v>44742</v>
      </c>
      <c r="H2178" t="str">
        <f t="shared" si="38"/>
        <v/>
      </c>
      <c r="I2178" s="2" t="str">
        <f>IF(OR(AND(G2178&gt;=$D$19,G2178&lt;=$E$19),AND(G2178&gt;=$F$19,G2178&lt;=$G$19),AND(G2178&gt;=$H$19,G2178&lt;=$I$19),AND(G2178&gt;=$J$19,G2178&lt;=$K$19),AND(G2178&gt;=$L$19,G2178&lt;=$M$19),AND(G2178&gt;=$N$19,G2178&lt;=$O$19),AND(G2178&gt;=$P$19,G2178&lt;=$Q$19),AND(G2178&gt;=$R$19,G2178&lt;=$S$19),AND(G2178&gt;=$T$19,G2178&lt;=$U$19)),IF(COUNTIF(I1814:I2177,"Plein traitement")=90,"Demi-traitement","Plein traitement"),IF(OR(AND(G2178&gt;=$D$8,G2178&lt;=$E$8),AND(G2178&gt;=$F$8,G2178&lt;=$G$8),AND(G2178&gt;=$H$8,G2178&lt;=$I$8),AND(G2178&gt;=$J$8,G2178&lt;=$K$8),AND(G2178&gt;=$L$8,G2178&lt;=$M$8),AND(G2178&gt;=$N$8,G2178&lt;=$O$8),AND(G2178&gt;=$P$8,G2178&lt;=$Q$8),AND(G2178&gt;=$R$8,G2178&lt;=$S$8),AND(G2178&gt;=$T$8,G2178&lt;=$U$8)),IF(COUNTIF($H$537:H2178,"CMO")&gt;90,"Demi-traitement","Plein traitement"),""))</f>
        <v/>
      </c>
    </row>
    <row r="2179" spans="7:9" x14ac:dyDescent="0.25">
      <c r="G2179" s="1">
        <v>44743</v>
      </c>
      <c r="H2179" t="str">
        <f t="shared" si="38"/>
        <v/>
      </c>
      <c r="I2179" s="2" t="str">
        <f>IF(OR(AND(G2179&gt;=$D$19,G2179&lt;=$E$19),AND(G2179&gt;=$F$19,G2179&lt;=$G$19),AND(G2179&gt;=$H$19,G2179&lt;=$I$19),AND(G2179&gt;=$J$19,G2179&lt;=$K$19),AND(G2179&gt;=$L$19,G2179&lt;=$M$19),AND(G2179&gt;=$N$19,G2179&lt;=$O$19),AND(G2179&gt;=$P$19,G2179&lt;=$Q$19),AND(G2179&gt;=$R$19,G2179&lt;=$S$19),AND(G2179&gt;=$T$19,G2179&lt;=$U$19)),IF(COUNTIF(I1815:I2178,"Plein traitement")=90,"Demi-traitement","Plein traitement"),IF(OR(AND(G2179&gt;=$D$8,G2179&lt;=$E$8),AND(G2179&gt;=$F$8,G2179&lt;=$G$8),AND(G2179&gt;=$H$8,G2179&lt;=$I$8),AND(G2179&gt;=$J$8,G2179&lt;=$K$8),AND(G2179&gt;=$L$8,G2179&lt;=$M$8),AND(G2179&gt;=$N$8,G2179&lt;=$O$8),AND(G2179&gt;=$P$8,G2179&lt;=$Q$8),AND(G2179&gt;=$R$8,G2179&lt;=$S$8),AND(G2179&gt;=$T$8,G2179&lt;=$U$8)),IF(COUNTIF($H$537:H2179,"CMO")&gt;90,"Demi-traitement","Plein traitement"),""))</f>
        <v/>
      </c>
    </row>
    <row r="2180" spans="7:9" x14ac:dyDescent="0.25">
      <c r="G2180" s="1">
        <v>44744</v>
      </c>
      <c r="H2180" t="str">
        <f t="shared" si="38"/>
        <v/>
      </c>
      <c r="I2180" s="2" t="str">
        <f>IF(OR(AND(G2180&gt;=$D$19,G2180&lt;=$E$19),AND(G2180&gt;=$F$19,G2180&lt;=$G$19),AND(G2180&gt;=$H$19,G2180&lt;=$I$19),AND(G2180&gt;=$J$19,G2180&lt;=$K$19),AND(G2180&gt;=$L$19,G2180&lt;=$M$19),AND(G2180&gt;=$N$19,G2180&lt;=$O$19),AND(G2180&gt;=$P$19,G2180&lt;=$Q$19),AND(G2180&gt;=$R$19,G2180&lt;=$S$19),AND(G2180&gt;=$T$19,G2180&lt;=$U$19)),IF(COUNTIF(I1816:I2179,"Plein traitement")=90,"Demi-traitement","Plein traitement"),IF(OR(AND(G2180&gt;=$D$8,G2180&lt;=$E$8),AND(G2180&gt;=$F$8,G2180&lt;=$G$8),AND(G2180&gt;=$H$8,G2180&lt;=$I$8),AND(G2180&gt;=$J$8,G2180&lt;=$K$8),AND(G2180&gt;=$L$8,G2180&lt;=$M$8),AND(G2180&gt;=$N$8,G2180&lt;=$O$8),AND(G2180&gt;=$P$8,G2180&lt;=$Q$8),AND(G2180&gt;=$R$8,G2180&lt;=$S$8),AND(G2180&gt;=$T$8,G2180&lt;=$U$8)),IF(COUNTIF($H$537:H2180,"CMO")&gt;90,"Demi-traitement","Plein traitement"),""))</f>
        <v/>
      </c>
    </row>
    <row r="2181" spans="7:9" x14ac:dyDescent="0.25">
      <c r="G2181" s="1">
        <v>44745</v>
      </c>
      <c r="H2181" t="str">
        <f t="shared" si="38"/>
        <v/>
      </c>
      <c r="I2181" s="2" t="str">
        <f>IF(OR(AND(G2181&gt;=$D$19,G2181&lt;=$E$19),AND(G2181&gt;=$F$19,G2181&lt;=$G$19),AND(G2181&gt;=$H$19,G2181&lt;=$I$19),AND(G2181&gt;=$J$19,G2181&lt;=$K$19),AND(G2181&gt;=$L$19,G2181&lt;=$M$19),AND(G2181&gt;=$N$19,G2181&lt;=$O$19),AND(G2181&gt;=$P$19,G2181&lt;=$Q$19),AND(G2181&gt;=$R$19,G2181&lt;=$S$19),AND(G2181&gt;=$T$19,G2181&lt;=$U$19)),IF(COUNTIF(I1817:I2180,"Plein traitement")=90,"Demi-traitement","Plein traitement"),IF(OR(AND(G2181&gt;=$D$8,G2181&lt;=$E$8),AND(G2181&gt;=$F$8,G2181&lt;=$G$8),AND(G2181&gt;=$H$8,G2181&lt;=$I$8),AND(G2181&gt;=$J$8,G2181&lt;=$K$8),AND(G2181&gt;=$L$8,G2181&lt;=$M$8),AND(G2181&gt;=$N$8,G2181&lt;=$O$8),AND(G2181&gt;=$P$8,G2181&lt;=$Q$8),AND(G2181&gt;=$R$8,G2181&lt;=$S$8),AND(G2181&gt;=$T$8,G2181&lt;=$U$8)),IF(COUNTIF($H$537:H2181,"CMO")&gt;90,"Demi-traitement","Plein traitement"),""))</f>
        <v/>
      </c>
    </row>
    <row r="2182" spans="7:9" x14ac:dyDescent="0.25">
      <c r="G2182" s="1">
        <v>44746</v>
      </c>
      <c r="H2182" t="str">
        <f t="shared" si="38"/>
        <v/>
      </c>
      <c r="I2182" s="2" t="str">
        <f>IF(OR(AND(G2182&gt;=$D$19,G2182&lt;=$E$19),AND(G2182&gt;=$F$19,G2182&lt;=$G$19),AND(G2182&gt;=$H$19,G2182&lt;=$I$19),AND(G2182&gt;=$J$19,G2182&lt;=$K$19),AND(G2182&gt;=$L$19,G2182&lt;=$M$19),AND(G2182&gt;=$N$19,G2182&lt;=$O$19),AND(G2182&gt;=$P$19,G2182&lt;=$Q$19),AND(G2182&gt;=$R$19,G2182&lt;=$S$19),AND(G2182&gt;=$T$19,G2182&lt;=$U$19)),IF(COUNTIF(I1818:I2181,"Plein traitement")=90,"Demi-traitement","Plein traitement"),IF(OR(AND(G2182&gt;=$D$8,G2182&lt;=$E$8),AND(G2182&gt;=$F$8,G2182&lt;=$G$8),AND(G2182&gt;=$H$8,G2182&lt;=$I$8),AND(G2182&gt;=$J$8,G2182&lt;=$K$8),AND(G2182&gt;=$L$8,G2182&lt;=$M$8),AND(G2182&gt;=$N$8,G2182&lt;=$O$8),AND(G2182&gt;=$P$8,G2182&lt;=$Q$8),AND(G2182&gt;=$R$8,G2182&lt;=$S$8),AND(G2182&gt;=$T$8,G2182&lt;=$U$8)),IF(COUNTIF($H$537:H2182,"CMO")&gt;90,"Demi-traitement","Plein traitement"),""))</f>
        <v/>
      </c>
    </row>
    <row r="2183" spans="7:9" x14ac:dyDescent="0.25">
      <c r="G2183" s="1">
        <v>44747</v>
      </c>
      <c r="H2183" t="str">
        <f t="shared" si="38"/>
        <v/>
      </c>
      <c r="I2183" s="2" t="str">
        <f>IF(OR(AND(G2183&gt;=$D$19,G2183&lt;=$E$19),AND(G2183&gt;=$F$19,G2183&lt;=$G$19),AND(G2183&gt;=$H$19,G2183&lt;=$I$19),AND(G2183&gt;=$J$19,G2183&lt;=$K$19),AND(G2183&gt;=$L$19,G2183&lt;=$M$19),AND(G2183&gt;=$N$19,G2183&lt;=$O$19),AND(G2183&gt;=$P$19,G2183&lt;=$Q$19),AND(G2183&gt;=$R$19,G2183&lt;=$S$19),AND(G2183&gt;=$T$19,G2183&lt;=$U$19)),IF(COUNTIF(I1819:I2182,"Plein traitement")=90,"Demi-traitement","Plein traitement"),IF(OR(AND(G2183&gt;=$D$8,G2183&lt;=$E$8),AND(G2183&gt;=$F$8,G2183&lt;=$G$8),AND(G2183&gt;=$H$8,G2183&lt;=$I$8),AND(G2183&gt;=$J$8,G2183&lt;=$K$8),AND(G2183&gt;=$L$8,G2183&lt;=$M$8),AND(G2183&gt;=$N$8,G2183&lt;=$O$8),AND(G2183&gt;=$P$8,G2183&lt;=$Q$8),AND(G2183&gt;=$R$8,G2183&lt;=$S$8),AND(G2183&gt;=$T$8,G2183&lt;=$U$8)),IF(COUNTIF($H$537:H2183,"CMO")&gt;90,"Demi-traitement","Plein traitement"),""))</f>
        <v/>
      </c>
    </row>
    <row r="2184" spans="7:9" x14ac:dyDescent="0.25">
      <c r="G2184" s="1">
        <v>44748</v>
      </c>
      <c r="H2184" t="str">
        <f t="shared" si="38"/>
        <v/>
      </c>
      <c r="I2184" s="2" t="str">
        <f>IF(OR(AND(G2184&gt;=$D$19,G2184&lt;=$E$19),AND(G2184&gt;=$F$19,G2184&lt;=$G$19),AND(G2184&gt;=$H$19,G2184&lt;=$I$19),AND(G2184&gt;=$J$19,G2184&lt;=$K$19),AND(G2184&gt;=$L$19,G2184&lt;=$M$19),AND(G2184&gt;=$N$19,G2184&lt;=$O$19),AND(G2184&gt;=$P$19,G2184&lt;=$Q$19),AND(G2184&gt;=$R$19,G2184&lt;=$S$19),AND(G2184&gt;=$T$19,G2184&lt;=$U$19)),IF(COUNTIF(I1820:I2183,"Plein traitement")=90,"Demi-traitement","Plein traitement"),IF(OR(AND(G2184&gt;=$D$8,G2184&lt;=$E$8),AND(G2184&gt;=$F$8,G2184&lt;=$G$8),AND(G2184&gt;=$H$8,G2184&lt;=$I$8),AND(G2184&gt;=$J$8,G2184&lt;=$K$8),AND(G2184&gt;=$L$8,G2184&lt;=$M$8),AND(G2184&gt;=$N$8,G2184&lt;=$O$8),AND(G2184&gt;=$P$8,G2184&lt;=$Q$8),AND(G2184&gt;=$R$8,G2184&lt;=$S$8),AND(G2184&gt;=$T$8,G2184&lt;=$U$8)),IF(COUNTIF($H$537:H2184,"CMO")&gt;90,"Demi-traitement","Plein traitement"),""))</f>
        <v/>
      </c>
    </row>
    <row r="2185" spans="7:9" x14ac:dyDescent="0.25">
      <c r="G2185" s="1">
        <v>44749</v>
      </c>
      <c r="H2185" t="str">
        <f t="shared" si="38"/>
        <v/>
      </c>
      <c r="I2185" s="2" t="str">
        <f>IF(OR(AND(G2185&gt;=$D$19,G2185&lt;=$E$19),AND(G2185&gt;=$F$19,G2185&lt;=$G$19),AND(G2185&gt;=$H$19,G2185&lt;=$I$19),AND(G2185&gt;=$J$19,G2185&lt;=$K$19),AND(G2185&gt;=$L$19,G2185&lt;=$M$19),AND(G2185&gt;=$N$19,G2185&lt;=$O$19),AND(G2185&gt;=$P$19,G2185&lt;=$Q$19),AND(G2185&gt;=$R$19,G2185&lt;=$S$19),AND(G2185&gt;=$T$19,G2185&lt;=$U$19)),IF(COUNTIF(I1821:I2184,"Plein traitement")=90,"Demi-traitement","Plein traitement"),IF(OR(AND(G2185&gt;=$D$8,G2185&lt;=$E$8),AND(G2185&gt;=$F$8,G2185&lt;=$G$8),AND(G2185&gt;=$H$8,G2185&lt;=$I$8),AND(G2185&gt;=$J$8,G2185&lt;=$K$8),AND(G2185&gt;=$L$8,G2185&lt;=$M$8),AND(G2185&gt;=$N$8,G2185&lt;=$O$8),AND(G2185&gt;=$P$8,G2185&lt;=$Q$8),AND(G2185&gt;=$R$8,G2185&lt;=$S$8),AND(G2185&gt;=$T$8,G2185&lt;=$U$8)),IF(COUNTIF($H$537:H2185,"CMO")&gt;90,"Demi-traitement","Plein traitement"),""))</f>
        <v/>
      </c>
    </row>
    <row r="2186" spans="7:9" x14ac:dyDescent="0.25">
      <c r="G2186" s="1">
        <v>44750</v>
      </c>
      <c r="H2186" t="str">
        <f t="shared" si="38"/>
        <v/>
      </c>
      <c r="I2186" s="2" t="str">
        <f>IF(OR(AND(G2186&gt;=$D$19,G2186&lt;=$E$19),AND(G2186&gt;=$F$19,G2186&lt;=$G$19),AND(G2186&gt;=$H$19,G2186&lt;=$I$19),AND(G2186&gt;=$J$19,G2186&lt;=$K$19),AND(G2186&gt;=$L$19,G2186&lt;=$M$19),AND(G2186&gt;=$N$19,G2186&lt;=$O$19),AND(G2186&gt;=$P$19,G2186&lt;=$Q$19),AND(G2186&gt;=$R$19,G2186&lt;=$S$19),AND(G2186&gt;=$T$19,G2186&lt;=$U$19)),IF(COUNTIF(I1822:I2185,"Plein traitement")=90,"Demi-traitement","Plein traitement"),IF(OR(AND(G2186&gt;=$D$8,G2186&lt;=$E$8),AND(G2186&gt;=$F$8,G2186&lt;=$G$8),AND(G2186&gt;=$H$8,G2186&lt;=$I$8),AND(G2186&gt;=$J$8,G2186&lt;=$K$8),AND(G2186&gt;=$L$8,G2186&lt;=$M$8),AND(G2186&gt;=$N$8,G2186&lt;=$O$8),AND(G2186&gt;=$P$8,G2186&lt;=$Q$8),AND(G2186&gt;=$R$8,G2186&lt;=$S$8),AND(G2186&gt;=$T$8,G2186&lt;=$U$8)),IF(COUNTIF($H$537:H2186,"CMO")&gt;90,"Demi-traitement","Plein traitement"),""))</f>
        <v/>
      </c>
    </row>
    <row r="2187" spans="7:9" x14ac:dyDescent="0.25">
      <c r="G2187" s="1">
        <v>44751</v>
      </c>
      <c r="H2187" t="str">
        <f t="shared" si="38"/>
        <v/>
      </c>
      <c r="I2187" s="2" t="str">
        <f>IF(OR(AND(G2187&gt;=$D$19,G2187&lt;=$E$19),AND(G2187&gt;=$F$19,G2187&lt;=$G$19),AND(G2187&gt;=$H$19,G2187&lt;=$I$19),AND(G2187&gt;=$J$19,G2187&lt;=$K$19),AND(G2187&gt;=$L$19,G2187&lt;=$M$19),AND(G2187&gt;=$N$19,G2187&lt;=$O$19),AND(G2187&gt;=$P$19,G2187&lt;=$Q$19),AND(G2187&gt;=$R$19,G2187&lt;=$S$19),AND(G2187&gt;=$T$19,G2187&lt;=$U$19)),IF(COUNTIF(I1823:I2186,"Plein traitement")=90,"Demi-traitement","Plein traitement"),IF(OR(AND(G2187&gt;=$D$8,G2187&lt;=$E$8),AND(G2187&gt;=$F$8,G2187&lt;=$G$8),AND(G2187&gt;=$H$8,G2187&lt;=$I$8),AND(G2187&gt;=$J$8,G2187&lt;=$K$8),AND(G2187&gt;=$L$8,G2187&lt;=$M$8),AND(G2187&gt;=$N$8,G2187&lt;=$O$8),AND(G2187&gt;=$P$8,G2187&lt;=$Q$8),AND(G2187&gt;=$R$8,G2187&lt;=$S$8),AND(G2187&gt;=$T$8,G2187&lt;=$U$8)),IF(COUNTIF($H$537:H2187,"CMO")&gt;90,"Demi-traitement","Plein traitement"),""))</f>
        <v/>
      </c>
    </row>
    <row r="2188" spans="7:9" x14ac:dyDescent="0.25">
      <c r="G2188" s="1">
        <v>44752</v>
      </c>
      <c r="H2188" t="str">
        <f t="shared" si="38"/>
        <v/>
      </c>
      <c r="I2188" s="2" t="str">
        <f>IF(OR(AND(G2188&gt;=$D$19,G2188&lt;=$E$19),AND(G2188&gt;=$F$19,G2188&lt;=$G$19),AND(G2188&gt;=$H$19,G2188&lt;=$I$19),AND(G2188&gt;=$J$19,G2188&lt;=$K$19),AND(G2188&gt;=$L$19,G2188&lt;=$M$19),AND(G2188&gt;=$N$19,G2188&lt;=$O$19),AND(G2188&gt;=$P$19,G2188&lt;=$Q$19),AND(G2188&gt;=$R$19,G2188&lt;=$S$19),AND(G2188&gt;=$T$19,G2188&lt;=$U$19)),IF(COUNTIF(I1824:I2187,"Plein traitement")=90,"Demi-traitement","Plein traitement"),IF(OR(AND(G2188&gt;=$D$8,G2188&lt;=$E$8),AND(G2188&gt;=$F$8,G2188&lt;=$G$8),AND(G2188&gt;=$H$8,G2188&lt;=$I$8),AND(G2188&gt;=$J$8,G2188&lt;=$K$8),AND(G2188&gt;=$L$8,G2188&lt;=$M$8),AND(G2188&gt;=$N$8,G2188&lt;=$O$8),AND(G2188&gt;=$P$8,G2188&lt;=$Q$8),AND(G2188&gt;=$R$8,G2188&lt;=$S$8),AND(G2188&gt;=$T$8,G2188&lt;=$U$8)),IF(COUNTIF($H$537:H2188,"CMO")&gt;90,"Demi-traitement","Plein traitement"),""))</f>
        <v/>
      </c>
    </row>
    <row r="2189" spans="7:9" x14ac:dyDescent="0.25">
      <c r="G2189" s="1">
        <v>44753</v>
      </c>
      <c r="H2189" t="str">
        <f t="shared" si="38"/>
        <v/>
      </c>
      <c r="I2189" s="2" t="str">
        <f>IF(OR(AND(G2189&gt;=$D$19,G2189&lt;=$E$19),AND(G2189&gt;=$F$19,G2189&lt;=$G$19),AND(G2189&gt;=$H$19,G2189&lt;=$I$19),AND(G2189&gt;=$J$19,G2189&lt;=$K$19),AND(G2189&gt;=$L$19,G2189&lt;=$M$19),AND(G2189&gt;=$N$19,G2189&lt;=$O$19),AND(G2189&gt;=$P$19,G2189&lt;=$Q$19),AND(G2189&gt;=$R$19,G2189&lt;=$S$19),AND(G2189&gt;=$T$19,G2189&lt;=$U$19)),IF(COUNTIF(I1825:I2188,"Plein traitement")=90,"Demi-traitement","Plein traitement"),IF(OR(AND(G2189&gt;=$D$8,G2189&lt;=$E$8),AND(G2189&gt;=$F$8,G2189&lt;=$G$8),AND(G2189&gt;=$H$8,G2189&lt;=$I$8),AND(G2189&gt;=$J$8,G2189&lt;=$K$8),AND(G2189&gt;=$L$8,G2189&lt;=$M$8),AND(G2189&gt;=$N$8,G2189&lt;=$O$8),AND(G2189&gt;=$P$8,G2189&lt;=$Q$8),AND(G2189&gt;=$R$8,G2189&lt;=$S$8),AND(G2189&gt;=$T$8,G2189&lt;=$U$8)),IF(COUNTIF($H$537:H2189,"CMO")&gt;90,"Demi-traitement","Plein traitement"),""))</f>
        <v/>
      </c>
    </row>
    <row r="2190" spans="7:9" x14ac:dyDescent="0.25">
      <c r="G2190" s="1">
        <v>44754</v>
      </c>
      <c r="H2190" t="str">
        <f t="shared" si="38"/>
        <v/>
      </c>
      <c r="I2190" s="2" t="str">
        <f>IF(OR(AND(G2190&gt;=$D$19,G2190&lt;=$E$19),AND(G2190&gt;=$F$19,G2190&lt;=$G$19),AND(G2190&gt;=$H$19,G2190&lt;=$I$19),AND(G2190&gt;=$J$19,G2190&lt;=$K$19),AND(G2190&gt;=$L$19,G2190&lt;=$M$19),AND(G2190&gt;=$N$19,G2190&lt;=$O$19),AND(G2190&gt;=$P$19,G2190&lt;=$Q$19),AND(G2190&gt;=$R$19,G2190&lt;=$S$19),AND(G2190&gt;=$T$19,G2190&lt;=$U$19)),IF(COUNTIF(I1826:I2189,"Plein traitement")=90,"Demi-traitement","Plein traitement"),IF(OR(AND(G2190&gt;=$D$8,G2190&lt;=$E$8),AND(G2190&gt;=$F$8,G2190&lt;=$G$8),AND(G2190&gt;=$H$8,G2190&lt;=$I$8),AND(G2190&gt;=$J$8,G2190&lt;=$K$8),AND(G2190&gt;=$L$8,G2190&lt;=$M$8),AND(G2190&gt;=$N$8,G2190&lt;=$O$8),AND(G2190&gt;=$P$8,G2190&lt;=$Q$8),AND(G2190&gt;=$R$8,G2190&lt;=$S$8),AND(G2190&gt;=$T$8,G2190&lt;=$U$8)),IF(COUNTIF($H$537:H2190,"CMO")&gt;90,"Demi-traitement","Plein traitement"),""))</f>
        <v/>
      </c>
    </row>
    <row r="2191" spans="7:9" x14ac:dyDescent="0.25">
      <c r="G2191" s="1">
        <v>44755</v>
      </c>
      <c r="H2191" t="str">
        <f t="shared" si="38"/>
        <v/>
      </c>
      <c r="I2191" s="2" t="str">
        <f>IF(OR(AND(G2191&gt;=$D$19,G2191&lt;=$E$19),AND(G2191&gt;=$F$19,G2191&lt;=$G$19),AND(G2191&gt;=$H$19,G2191&lt;=$I$19),AND(G2191&gt;=$J$19,G2191&lt;=$K$19),AND(G2191&gt;=$L$19,G2191&lt;=$M$19),AND(G2191&gt;=$N$19,G2191&lt;=$O$19),AND(G2191&gt;=$P$19,G2191&lt;=$Q$19),AND(G2191&gt;=$R$19,G2191&lt;=$S$19),AND(G2191&gt;=$T$19,G2191&lt;=$U$19)),IF(COUNTIF(I1827:I2190,"Plein traitement")=90,"Demi-traitement","Plein traitement"),IF(OR(AND(G2191&gt;=$D$8,G2191&lt;=$E$8),AND(G2191&gt;=$F$8,G2191&lt;=$G$8),AND(G2191&gt;=$H$8,G2191&lt;=$I$8),AND(G2191&gt;=$J$8,G2191&lt;=$K$8),AND(G2191&gt;=$L$8,G2191&lt;=$M$8),AND(G2191&gt;=$N$8,G2191&lt;=$O$8),AND(G2191&gt;=$P$8,G2191&lt;=$Q$8),AND(G2191&gt;=$R$8,G2191&lt;=$S$8),AND(G2191&gt;=$T$8,G2191&lt;=$U$8)),IF(COUNTIF($H$537:H2191,"CMO")&gt;90,"Demi-traitement","Plein traitement"),""))</f>
        <v/>
      </c>
    </row>
    <row r="2192" spans="7:9" x14ac:dyDescent="0.25">
      <c r="G2192" s="1">
        <v>44756</v>
      </c>
      <c r="H2192" t="str">
        <f t="shared" si="38"/>
        <v/>
      </c>
      <c r="I2192" s="2" t="str">
        <f>IF(OR(AND(G2192&gt;=$D$19,G2192&lt;=$E$19),AND(G2192&gt;=$F$19,G2192&lt;=$G$19),AND(G2192&gt;=$H$19,G2192&lt;=$I$19),AND(G2192&gt;=$J$19,G2192&lt;=$K$19),AND(G2192&gt;=$L$19,G2192&lt;=$M$19),AND(G2192&gt;=$N$19,G2192&lt;=$O$19),AND(G2192&gt;=$P$19,G2192&lt;=$Q$19),AND(G2192&gt;=$R$19,G2192&lt;=$S$19),AND(G2192&gt;=$T$19,G2192&lt;=$U$19)),IF(COUNTIF(I1828:I2191,"Plein traitement")=90,"Demi-traitement","Plein traitement"),IF(OR(AND(G2192&gt;=$D$8,G2192&lt;=$E$8),AND(G2192&gt;=$F$8,G2192&lt;=$G$8),AND(G2192&gt;=$H$8,G2192&lt;=$I$8),AND(G2192&gt;=$J$8,G2192&lt;=$K$8),AND(G2192&gt;=$L$8,G2192&lt;=$M$8),AND(G2192&gt;=$N$8,G2192&lt;=$O$8),AND(G2192&gt;=$P$8,G2192&lt;=$Q$8),AND(G2192&gt;=$R$8,G2192&lt;=$S$8),AND(G2192&gt;=$T$8,G2192&lt;=$U$8)),IF(COUNTIF($H$537:H2192,"CMO")&gt;90,"Demi-traitement","Plein traitement"),""))</f>
        <v/>
      </c>
    </row>
    <row r="2193" spans="7:9" x14ac:dyDescent="0.25">
      <c r="G2193" s="1">
        <v>44757</v>
      </c>
      <c r="H2193" t="str">
        <f t="shared" si="38"/>
        <v/>
      </c>
      <c r="I2193" s="2" t="str">
        <f>IF(OR(AND(G2193&gt;=$D$19,G2193&lt;=$E$19),AND(G2193&gt;=$F$19,G2193&lt;=$G$19),AND(G2193&gt;=$H$19,G2193&lt;=$I$19),AND(G2193&gt;=$J$19,G2193&lt;=$K$19),AND(G2193&gt;=$L$19,G2193&lt;=$M$19),AND(G2193&gt;=$N$19,G2193&lt;=$O$19),AND(G2193&gt;=$P$19,G2193&lt;=$Q$19),AND(G2193&gt;=$R$19,G2193&lt;=$S$19),AND(G2193&gt;=$T$19,G2193&lt;=$U$19)),IF(COUNTIF(I1829:I2192,"Plein traitement")=90,"Demi-traitement","Plein traitement"),IF(OR(AND(G2193&gt;=$D$8,G2193&lt;=$E$8),AND(G2193&gt;=$F$8,G2193&lt;=$G$8),AND(G2193&gt;=$H$8,G2193&lt;=$I$8),AND(G2193&gt;=$J$8,G2193&lt;=$K$8),AND(G2193&gt;=$L$8,G2193&lt;=$M$8),AND(G2193&gt;=$N$8,G2193&lt;=$O$8),AND(G2193&gt;=$P$8,G2193&lt;=$Q$8),AND(G2193&gt;=$R$8,G2193&lt;=$S$8),AND(G2193&gt;=$T$8,G2193&lt;=$U$8)),IF(COUNTIF($H$537:H2193,"CMO")&gt;90,"Demi-traitement","Plein traitement"),""))</f>
        <v/>
      </c>
    </row>
    <row r="2194" spans="7:9" x14ac:dyDescent="0.25">
      <c r="G2194" s="1">
        <v>44758</v>
      </c>
      <c r="H2194" t="str">
        <f t="shared" si="38"/>
        <v/>
      </c>
      <c r="I2194" s="2" t="str">
        <f>IF(OR(AND(G2194&gt;=$D$19,G2194&lt;=$E$19),AND(G2194&gt;=$F$19,G2194&lt;=$G$19),AND(G2194&gt;=$H$19,G2194&lt;=$I$19),AND(G2194&gt;=$J$19,G2194&lt;=$K$19),AND(G2194&gt;=$L$19,G2194&lt;=$M$19),AND(G2194&gt;=$N$19,G2194&lt;=$O$19),AND(G2194&gt;=$P$19,G2194&lt;=$Q$19),AND(G2194&gt;=$R$19,G2194&lt;=$S$19),AND(G2194&gt;=$T$19,G2194&lt;=$U$19)),IF(COUNTIF(I1830:I2193,"Plein traitement")=90,"Demi-traitement","Plein traitement"),IF(OR(AND(G2194&gt;=$D$8,G2194&lt;=$E$8),AND(G2194&gt;=$F$8,G2194&lt;=$G$8),AND(G2194&gt;=$H$8,G2194&lt;=$I$8),AND(G2194&gt;=$J$8,G2194&lt;=$K$8),AND(G2194&gt;=$L$8,G2194&lt;=$M$8),AND(G2194&gt;=$N$8,G2194&lt;=$O$8),AND(G2194&gt;=$P$8,G2194&lt;=$Q$8),AND(G2194&gt;=$R$8,G2194&lt;=$S$8),AND(G2194&gt;=$T$8,G2194&lt;=$U$8)),IF(COUNTIF($H$537:H2194,"CMO")&gt;90,"Demi-traitement","Plein traitement"),""))</f>
        <v/>
      </c>
    </row>
    <row r="2195" spans="7:9" x14ac:dyDescent="0.25">
      <c r="G2195" s="1">
        <v>44759</v>
      </c>
      <c r="H2195" t="str">
        <f t="shared" si="38"/>
        <v/>
      </c>
      <c r="I2195" s="2" t="str">
        <f>IF(OR(AND(G2195&gt;=$D$19,G2195&lt;=$E$19),AND(G2195&gt;=$F$19,G2195&lt;=$G$19),AND(G2195&gt;=$H$19,G2195&lt;=$I$19),AND(G2195&gt;=$J$19,G2195&lt;=$K$19),AND(G2195&gt;=$L$19,G2195&lt;=$M$19),AND(G2195&gt;=$N$19,G2195&lt;=$O$19),AND(G2195&gt;=$P$19,G2195&lt;=$Q$19),AND(G2195&gt;=$R$19,G2195&lt;=$S$19),AND(G2195&gt;=$T$19,G2195&lt;=$U$19)),IF(COUNTIF(I1831:I2194,"Plein traitement")=90,"Demi-traitement","Plein traitement"),IF(OR(AND(G2195&gt;=$D$8,G2195&lt;=$E$8),AND(G2195&gt;=$F$8,G2195&lt;=$G$8),AND(G2195&gt;=$H$8,G2195&lt;=$I$8),AND(G2195&gt;=$J$8,G2195&lt;=$K$8),AND(G2195&gt;=$L$8,G2195&lt;=$M$8),AND(G2195&gt;=$N$8,G2195&lt;=$O$8),AND(G2195&gt;=$P$8,G2195&lt;=$Q$8),AND(G2195&gt;=$R$8,G2195&lt;=$S$8),AND(G2195&gt;=$T$8,G2195&lt;=$U$8)),IF(COUNTIF($H$537:H2195,"CMO")&gt;90,"Demi-traitement","Plein traitement"),""))</f>
        <v/>
      </c>
    </row>
    <row r="2196" spans="7:9" x14ac:dyDescent="0.25">
      <c r="G2196" s="1">
        <v>44760</v>
      </c>
      <c r="H2196" t="str">
        <f t="shared" si="38"/>
        <v/>
      </c>
      <c r="I2196" s="2" t="str">
        <f>IF(OR(AND(G2196&gt;=$D$19,G2196&lt;=$E$19),AND(G2196&gt;=$F$19,G2196&lt;=$G$19),AND(G2196&gt;=$H$19,G2196&lt;=$I$19),AND(G2196&gt;=$J$19,G2196&lt;=$K$19),AND(G2196&gt;=$L$19,G2196&lt;=$M$19),AND(G2196&gt;=$N$19,G2196&lt;=$O$19),AND(G2196&gt;=$P$19,G2196&lt;=$Q$19),AND(G2196&gt;=$R$19,G2196&lt;=$S$19),AND(G2196&gt;=$T$19,G2196&lt;=$U$19)),IF(COUNTIF(I1832:I2195,"Plein traitement")=90,"Demi-traitement","Plein traitement"),IF(OR(AND(G2196&gt;=$D$8,G2196&lt;=$E$8),AND(G2196&gt;=$F$8,G2196&lt;=$G$8),AND(G2196&gt;=$H$8,G2196&lt;=$I$8),AND(G2196&gt;=$J$8,G2196&lt;=$K$8),AND(G2196&gt;=$L$8,G2196&lt;=$M$8),AND(G2196&gt;=$N$8,G2196&lt;=$O$8),AND(G2196&gt;=$P$8,G2196&lt;=$Q$8),AND(G2196&gt;=$R$8,G2196&lt;=$S$8),AND(G2196&gt;=$T$8,G2196&lt;=$U$8)),IF(COUNTIF($H$537:H2196,"CMO")&gt;90,"Demi-traitement","Plein traitement"),""))</f>
        <v/>
      </c>
    </row>
    <row r="2197" spans="7:9" x14ac:dyDescent="0.25">
      <c r="G2197" s="1">
        <v>44761</v>
      </c>
      <c r="H2197" t="str">
        <f t="shared" si="38"/>
        <v/>
      </c>
      <c r="I2197" s="2" t="str">
        <f>IF(OR(AND(G2197&gt;=$D$19,G2197&lt;=$E$19),AND(G2197&gt;=$F$19,G2197&lt;=$G$19),AND(G2197&gt;=$H$19,G2197&lt;=$I$19),AND(G2197&gt;=$J$19,G2197&lt;=$K$19),AND(G2197&gt;=$L$19,G2197&lt;=$M$19),AND(G2197&gt;=$N$19,G2197&lt;=$O$19),AND(G2197&gt;=$P$19,G2197&lt;=$Q$19),AND(G2197&gt;=$R$19,G2197&lt;=$S$19),AND(G2197&gt;=$T$19,G2197&lt;=$U$19)),IF(COUNTIF(I1833:I2196,"Plein traitement")=90,"Demi-traitement","Plein traitement"),IF(OR(AND(G2197&gt;=$D$8,G2197&lt;=$E$8),AND(G2197&gt;=$F$8,G2197&lt;=$G$8),AND(G2197&gt;=$H$8,G2197&lt;=$I$8),AND(G2197&gt;=$J$8,G2197&lt;=$K$8),AND(G2197&gt;=$L$8,G2197&lt;=$M$8),AND(G2197&gt;=$N$8,G2197&lt;=$O$8),AND(G2197&gt;=$P$8,G2197&lt;=$Q$8),AND(G2197&gt;=$R$8,G2197&lt;=$S$8),AND(G2197&gt;=$T$8,G2197&lt;=$U$8)),IF(COUNTIF($H$537:H2197,"CMO")&gt;90,"Demi-traitement","Plein traitement"),""))</f>
        <v/>
      </c>
    </row>
    <row r="2198" spans="7:9" x14ac:dyDescent="0.25">
      <c r="G2198" s="1">
        <v>44762</v>
      </c>
      <c r="H2198" t="str">
        <f t="shared" si="38"/>
        <v/>
      </c>
      <c r="I2198" s="2" t="str">
        <f>IF(OR(AND(G2198&gt;=$D$19,G2198&lt;=$E$19),AND(G2198&gt;=$F$19,G2198&lt;=$G$19),AND(G2198&gt;=$H$19,G2198&lt;=$I$19),AND(G2198&gt;=$J$19,G2198&lt;=$K$19),AND(G2198&gt;=$L$19,G2198&lt;=$M$19),AND(G2198&gt;=$N$19,G2198&lt;=$O$19),AND(G2198&gt;=$P$19,G2198&lt;=$Q$19),AND(G2198&gt;=$R$19,G2198&lt;=$S$19),AND(G2198&gt;=$T$19,G2198&lt;=$U$19)),IF(COUNTIF(I1834:I2197,"Plein traitement")=90,"Demi-traitement","Plein traitement"),IF(OR(AND(G2198&gt;=$D$8,G2198&lt;=$E$8),AND(G2198&gt;=$F$8,G2198&lt;=$G$8),AND(G2198&gt;=$H$8,G2198&lt;=$I$8),AND(G2198&gt;=$J$8,G2198&lt;=$K$8),AND(G2198&gt;=$L$8,G2198&lt;=$M$8),AND(G2198&gt;=$N$8,G2198&lt;=$O$8),AND(G2198&gt;=$P$8,G2198&lt;=$Q$8),AND(G2198&gt;=$R$8,G2198&lt;=$S$8),AND(G2198&gt;=$T$8,G2198&lt;=$U$8)),IF(COUNTIF($H$537:H2198,"CMO")&gt;90,"Demi-traitement","Plein traitement"),""))</f>
        <v/>
      </c>
    </row>
    <row r="2199" spans="7:9" x14ac:dyDescent="0.25">
      <c r="G2199" s="1">
        <v>44763</v>
      </c>
      <c r="H2199" t="str">
        <f t="shared" si="38"/>
        <v/>
      </c>
      <c r="I2199" s="2" t="str">
        <f>IF(OR(AND(G2199&gt;=$D$19,G2199&lt;=$E$19),AND(G2199&gt;=$F$19,G2199&lt;=$G$19),AND(G2199&gt;=$H$19,G2199&lt;=$I$19),AND(G2199&gt;=$J$19,G2199&lt;=$K$19),AND(G2199&gt;=$L$19,G2199&lt;=$M$19),AND(G2199&gt;=$N$19,G2199&lt;=$O$19),AND(G2199&gt;=$P$19,G2199&lt;=$Q$19),AND(G2199&gt;=$R$19,G2199&lt;=$S$19),AND(G2199&gt;=$T$19,G2199&lt;=$U$19)),IF(COUNTIF(I1835:I2198,"Plein traitement")=90,"Demi-traitement","Plein traitement"),IF(OR(AND(G2199&gt;=$D$8,G2199&lt;=$E$8),AND(G2199&gt;=$F$8,G2199&lt;=$G$8),AND(G2199&gt;=$H$8,G2199&lt;=$I$8),AND(G2199&gt;=$J$8,G2199&lt;=$K$8),AND(G2199&gt;=$L$8,G2199&lt;=$M$8),AND(G2199&gt;=$N$8,G2199&lt;=$O$8),AND(G2199&gt;=$P$8,G2199&lt;=$Q$8),AND(G2199&gt;=$R$8,G2199&lt;=$S$8),AND(G2199&gt;=$T$8,G2199&lt;=$U$8)),IF(COUNTIF($H$537:H2199,"CMO")&gt;90,"Demi-traitement","Plein traitement"),""))</f>
        <v/>
      </c>
    </row>
    <row r="2200" spans="7:9" x14ac:dyDescent="0.25">
      <c r="G2200" s="1">
        <v>44764</v>
      </c>
      <c r="H2200" t="str">
        <f t="shared" si="38"/>
        <v/>
      </c>
      <c r="I2200" s="2" t="str">
        <f>IF(OR(AND(G2200&gt;=$D$19,G2200&lt;=$E$19),AND(G2200&gt;=$F$19,G2200&lt;=$G$19),AND(G2200&gt;=$H$19,G2200&lt;=$I$19),AND(G2200&gt;=$J$19,G2200&lt;=$K$19),AND(G2200&gt;=$L$19,G2200&lt;=$M$19),AND(G2200&gt;=$N$19,G2200&lt;=$O$19),AND(G2200&gt;=$P$19,G2200&lt;=$Q$19),AND(G2200&gt;=$R$19,G2200&lt;=$S$19),AND(G2200&gt;=$T$19,G2200&lt;=$U$19)),IF(COUNTIF(I1836:I2199,"Plein traitement")=90,"Demi-traitement","Plein traitement"),IF(OR(AND(G2200&gt;=$D$8,G2200&lt;=$E$8),AND(G2200&gt;=$F$8,G2200&lt;=$G$8),AND(G2200&gt;=$H$8,G2200&lt;=$I$8),AND(G2200&gt;=$J$8,G2200&lt;=$K$8),AND(G2200&gt;=$L$8,G2200&lt;=$M$8),AND(G2200&gt;=$N$8,G2200&lt;=$O$8),AND(G2200&gt;=$P$8,G2200&lt;=$Q$8),AND(G2200&gt;=$R$8,G2200&lt;=$S$8),AND(G2200&gt;=$T$8,G2200&lt;=$U$8)),IF(COUNTIF($H$537:H2200,"CMO")&gt;90,"Demi-traitement","Plein traitement"),""))</f>
        <v/>
      </c>
    </row>
    <row r="2201" spans="7:9" x14ac:dyDescent="0.25">
      <c r="G2201" s="1">
        <v>44765</v>
      </c>
      <c r="H2201" t="str">
        <f t="shared" si="38"/>
        <v/>
      </c>
      <c r="I2201" s="2" t="str">
        <f>IF(OR(AND(G2201&gt;=$D$19,G2201&lt;=$E$19),AND(G2201&gt;=$F$19,G2201&lt;=$G$19),AND(G2201&gt;=$H$19,G2201&lt;=$I$19),AND(G2201&gt;=$J$19,G2201&lt;=$K$19),AND(G2201&gt;=$L$19,G2201&lt;=$M$19),AND(G2201&gt;=$N$19,G2201&lt;=$O$19),AND(G2201&gt;=$P$19,G2201&lt;=$Q$19),AND(G2201&gt;=$R$19,G2201&lt;=$S$19),AND(G2201&gt;=$T$19,G2201&lt;=$U$19)),IF(COUNTIF(I1837:I2200,"Plein traitement")=90,"Demi-traitement","Plein traitement"),IF(OR(AND(G2201&gt;=$D$8,G2201&lt;=$E$8),AND(G2201&gt;=$F$8,G2201&lt;=$G$8),AND(G2201&gt;=$H$8,G2201&lt;=$I$8),AND(G2201&gt;=$J$8,G2201&lt;=$K$8),AND(G2201&gt;=$L$8,G2201&lt;=$M$8),AND(G2201&gt;=$N$8,G2201&lt;=$O$8),AND(G2201&gt;=$P$8,G2201&lt;=$Q$8),AND(G2201&gt;=$R$8,G2201&lt;=$S$8),AND(G2201&gt;=$T$8,G2201&lt;=$U$8)),IF(COUNTIF($H$537:H2201,"CMO")&gt;90,"Demi-traitement","Plein traitement"),""))</f>
        <v/>
      </c>
    </row>
    <row r="2202" spans="7:9" x14ac:dyDescent="0.25">
      <c r="G2202" s="1">
        <v>44766</v>
      </c>
      <c r="H2202" t="str">
        <f t="shared" si="38"/>
        <v/>
      </c>
      <c r="I2202" s="2" t="str">
        <f>IF(OR(AND(G2202&gt;=$D$19,G2202&lt;=$E$19),AND(G2202&gt;=$F$19,G2202&lt;=$G$19),AND(G2202&gt;=$H$19,G2202&lt;=$I$19),AND(G2202&gt;=$J$19,G2202&lt;=$K$19),AND(G2202&gt;=$L$19,G2202&lt;=$M$19),AND(G2202&gt;=$N$19,G2202&lt;=$O$19),AND(G2202&gt;=$P$19,G2202&lt;=$Q$19),AND(G2202&gt;=$R$19,G2202&lt;=$S$19),AND(G2202&gt;=$T$19,G2202&lt;=$U$19)),IF(COUNTIF(I1838:I2201,"Plein traitement")=90,"Demi-traitement","Plein traitement"),IF(OR(AND(G2202&gt;=$D$8,G2202&lt;=$E$8),AND(G2202&gt;=$F$8,G2202&lt;=$G$8),AND(G2202&gt;=$H$8,G2202&lt;=$I$8),AND(G2202&gt;=$J$8,G2202&lt;=$K$8),AND(G2202&gt;=$L$8,G2202&lt;=$M$8),AND(G2202&gt;=$N$8,G2202&lt;=$O$8),AND(G2202&gt;=$P$8,G2202&lt;=$Q$8),AND(G2202&gt;=$R$8,G2202&lt;=$S$8),AND(G2202&gt;=$T$8,G2202&lt;=$U$8)),IF(COUNTIF($H$537:H2202,"CMO")&gt;90,"Demi-traitement","Plein traitement"),""))</f>
        <v/>
      </c>
    </row>
    <row r="2203" spans="7:9" x14ac:dyDescent="0.25">
      <c r="G2203" s="1">
        <v>44767</v>
      </c>
      <c r="H2203" t="str">
        <f t="shared" si="38"/>
        <v/>
      </c>
      <c r="I2203" s="2" t="str">
        <f>IF(OR(AND(G2203&gt;=$D$19,G2203&lt;=$E$19),AND(G2203&gt;=$F$19,G2203&lt;=$G$19),AND(G2203&gt;=$H$19,G2203&lt;=$I$19),AND(G2203&gt;=$J$19,G2203&lt;=$K$19),AND(G2203&gt;=$L$19,G2203&lt;=$M$19),AND(G2203&gt;=$N$19,G2203&lt;=$O$19),AND(G2203&gt;=$P$19,G2203&lt;=$Q$19),AND(G2203&gt;=$R$19,G2203&lt;=$S$19),AND(G2203&gt;=$T$19,G2203&lt;=$U$19)),IF(COUNTIF(I1839:I2202,"Plein traitement")=90,"Demi-traitement","Plein traitement"),IF(OR(AND(G2203&gt;=$D$8,G2203&lt;=$E$8),AND(G2203&gt;=$F$8,G2203&lt;=$G$8),AND(G2203&gt;=$H$8,G2203&lt;=$I$8),AND(G2203&gt;=$J$8,G2203&lt;=$K$8),AND(G2203&gt;=$L$8,G2203&lt;=$M$8),AND(G2203&gt;=$N$8,G2203&lt;=$O$8),AND(G2203&gt;=$P$8,G2203&lt;=$Q$8),AND(G2203&gt;=$R$8,G2203&lt;=$S$8),AND(G2203&gt;=$T$8,G2203&lt;=$U$8)),IF(COUNTIF($H$537:H2203,"CMO")&gt;90,"Demi-traitement","Plein traitement"),""))</f>
        <v/>
      </c>
    </row>
    <row r="2204" spans="7:9" x14ac:dyDescent="0.25">
      <c r="G2204" s="1">
        <v>44768</v>
      </c>
      <c r="H2204" t="str">
        <f t="shared" si="38"/>
        <v/>
      </c>
      <c r="I2204" s="2" t="str">
        <f>IF(OR(AND(G2204&gt;=$D$19,G2204&lt;=$E$19),AND(G2204&gt;=$F$19,G2204&lt;=$G$19),AND(G2204&gt;=$H$19,G2204&lt;=$I$19),AND(G2204&gt;=$J$19,G2204&lt;=$K$19),AND(G2204&gt;=$L$19,G2204&lt;=$M$19),AND(G2204&gt;=$N$19,G2204&lt;=$O$19),AND(G2204&gt;=$P$19,G2204&lt;=$Q$19),AND(G2204&gt;=$R$19,G2204&lt;=$S$19),AND(G2204&gt;=$T$19,G2204&lt;=$U$19)),IF(COUNTIF(I1840:I2203,"Plein traitement")=90,"Demi-traitement","Plein traitement"),IF(OR(AND(G2204&gt;=$D$8,G2204&lt;=$E$8),AND(G2204&gt;=$F$8,G2204&lt;=$G$8),AND(G2204&gt;=$H$8,G2204&lt;=$I$8),AND(G2204&gt;=$J$8,G2204&lt;=$K$8),AND(G2204&gt;=$L$8,G2204&lt;=$M$8),AND(G2204&gt;=$N$8,G2204&lt;=$O$8),AND(G2204&gt;=$P$8,G2204&lt;=$Q$8),AND(G2204&gt;=$R$8,G2204&lt;=$S$8),AND(G2204&gt;=$T$8,G2204&lt;=$U$8)),IF(COUNTIF($H$537:H2204,"CMO")&gt;90,"Demi-traitement","Plein traitement"),""))</f>
        <v/>
      </c>
    </row>
    <row r="2205" spans="7:9" x14ac:dyDescent="0.25">
      <c r="G2205" s="1">
        <v>44769</v>
      </c>
      <c r="H2205" t="str">
        <f t="shared" si="38"/>
        <v/>
      </c>
      <c r="I2205" s="2" t="str">
        <f>IF(OR(AND(G2205&gt;=$D$19,G2205&lt;=$E$19),AND(G2205&gt;=$F$19,G2205&lt;=$G$19),AND(G2205&gt;=$H$19,G2205&lt;=$I$19),AND(G2205&gt;=$J$19,G2205&lt;=$K$19),AND(G2205&gt;=$L$19,G2205&lt;=$M$19),AND(G2205&gt;=$N$19,G2205&lt;=$O$19),AND(G2205&gt;=$P$19,G2205&lt;=$Q$19),AND(G2205&gt;=$R$19,G2205&lt;=$S$19),AND(G2205&gt;=$T$19,G2205&lt;=$U$19)),IF(COUNTIF(I1841:I2204,"Plein traitement")=90,"Demi-traitement","Plein traitement"),IF(OR(AND(G2205&gt;=$D$8,G2205&lt;=$E$8),AND(G2205&gt;=$F$8,G2205&lt;=$G$8),AND(G2205&gt;=$H$8,G2205&lt;=$I$8),AND(G2205&gt;=$J$8,G2205&lt;=$K$8),AND(G2205&gt;=$L$8,G2205&lt;=$M$8),AND(G2205&gt;=$N$8,G2205&lt;=$O$8),AND(G2205&gt;=$P$8,G2205&lt;=$Q$8),AND(G2205&gt;=$R$8,G2205&lt;=$S$8),AND(G2205&gt;=$T$8,G2205&lt;=$U$8)),IF(COUNTIF($H$537:H2205,"CMO")&gt;90,"Demi-traitement","Plein traitement"),""))</f>
        <v/>
      </c>
    </row>
    <row r="2206" spans="7:9" x14ac:dyDescent="0.25">
      <c r="G2206" s="1">
        <v>44770</v>
      </c>
      <c r="H2206" t="str">
        <f t="shared" si="38"/>
        <v/>
      </c>
      <c r="I2206" s="2" t="str">
        <f>IF(OR(AND(G2206&gt;=$D$19,G2206&lt;=$E$19),AND(G2206&gt;=$F$19,G2206&lt;=$G$19),AND(G2206&gt;=$H$19,G2206&lt;=$I$19),AND(G2206&gt;=$J$19,G2206&lt;=$K$19),AND(G2206&gt;=$L$19,G2206&lt;=$M$19),AND(G2206&gt;=$N$19,G2206&lt;=$O$19),AND(G2206&gt;=$P$19,G2206&lt;=$Q$19),AND(G2206&gt;=$R$19,G2206&lt;=$S$19),AND(G2206&gt;=$T$19,G2206&lt;=$U$19)),IF(COUNTIF(I1842:I2205,"Plein traitement")=90,"Demi-traitement","Plein traitement"),IF(OR(AND(G2206&gt;=$D$8,G2206&lt;=$E$8),AND(G2206&gt;=$F$8,G2206&lt;=$G$8),AND(G2206&gt;=$H$8,G2206&lt;=$I$8),AND(G2206&gt;=$J$8,G2206&lt;=$K$8),AND(G2206&gt;=$L$8,G2206&lt;=$M$8),AND(G2206&gt;=$N$8,G2206&lt;=$O$8),AND(G2206&gt;=$P$8,G2206&lt;=$Q$8),AND(G2206&gt;=$R$8,G2206&lt;=$S$8),AND(G2206&gt;=$T$8,G2206&lt;=$U$8)),IF(COUNTIF($H$537:H2206,"CMO")&gt;90,"Demi-traitement","Plein traitement"),""))</f>
        <v/>
      </c>
    </row>
    <row r="2207" spans="7:9" x14ac:dyDescent="0.25">
      <c r="G2207" s="1">
        <v>44771</v>
      </c>
      <c r="H2207" t="str">
        <f t="shared" si="38"/>
        <v/>
      </c>
      <c r="I2207" s="2" t="str">
        <f>IF(OR(AND(G2207&gt;=$D$19,G2207&lt;=$E$19),AND(G2207&gt;=$F$19,G2207&lt;=$G$19),AND(G2207&gt;=$H$19,G2207&lt;=$I$19),AND(G2207&gt;=$J$19,G2207&lt;=$K$19),AND(G2207&gt;=$L$19,G2207&lt;=$M$19),AND(G2207&gt;=$N$19,G2207&lt;=$O$19),AND(G2207&gt;=$P$19,G2207&lt;=$Q$19),AND(G2207&gt;=$R$19,G2207&lt;=$S$19),AND(G2207&gt;=$T$19,G2207&lt;=$U$19)),IF(COUNTIF(I1843:I2206,"Plein traitement")=90,"Demi-traitement","Plein traitement"),IF(OR(AND(G2207&gt;=$D$8,G2207&lt;=$E$8),AND(G2207&gt;=$F$8,G2207&lt;=$G$8),AND(G2207&gt;=$H$8,G2207&lt;=$I$8),AND(G2207&gt;=$J$8,G2207&lt;=$K$8),AND(G2207&gt;=$L$8,G2207&lt;=$M$8),AND(G2207&gt;=$N$8,G2207&lt;=$O$8),AND(G2207&gt;=$P$8,G2207&lt;=$Q$8),AND(G2207&gt;=$R$8,G2207&lt;=$S$8),AND(G2207&gt;=$T$8,G2207&lt;=$U$8)),IF(COUNTIF($H$537:H2207,"CMO")&gt;90,"Demi-traitement","Plein traitement"),""))</f>
        <v/>
      </c>
    </row>
    <row r="2208" spans="7:9" x14ac:dyDescent="0.25">
      <c r="G2208" s="1">
        <v>44772</v>
      </c>
      <c r="H2208" t="str">
        <f t="shared" si="38"/>
        <v/>
      </c>
      <c r="I2208" s="2" t="str">
        <f>IF(OR(AND(G2208&gt;=$D$19,G2208&lt;=$E$19),AND(G2208&gt;=$F$19,G2208&lt;=$G$19),AND(G2208&gt;=$H$19,G2208&lt;=$I$19),AND(G2208&gt;=$J$19,G2208&lt;=$K$19),AND(G2208&gt;=$L$19,G2208&lt;=$M$19),AND(G2208&gt;=$N$19,G2208&lt;=$O$19),AND(G2208&gt;=$P$19,G2208&lt;=$Q$19),AND(G2208&gt;=$R$19,G2208&lt;=$S$19),AND(G2208&gt;=$T$19,G2208&lt;=$U$19)),IF(COUNTIF(I1844:I2207,"Plein traitement")=90,"Demi-traitement","Plein traitement"),IF(OR(AND(G2208&gt;=$D$8,G2208&lt;=$E$8),AND(G2208&gt;=$F$8,G2208&lt;=$G$8),AND(G2208&gt;=$H$8,G2208&lt;=$I$8),AND(G2208&gt;=$J$8,G2208&lt;=$K$8),AND(G2208&gt;=$L$8,G2208&lt;=$M$8),AND(G2208&gt;=$N$8,G2208&lt;=$O$8),AND(G2208&gt;=$P$8,G2208&lt;=$Q$8),AND(G2208&gt;=$R$8,G2208&lt;=$S$8),AND(G2208&gt;=$T$8,G2208&lt;=$U$8)),IF(COUNTIF($H$537:H2208,"CMO")&gt;90,"Demi-traitement","Plein traitement"),""))</f>
        <v/>
      </c>
    </row>
    <row r="2209" spans="7:9" x14ac:dyDescent="0.25">
      <c r="G2209" s="1">
        <v>44773</v>
      </c>
      <c r="H2209" t="str">
        <f t="shared" si="38"/>
        <v/>
      </c>
      <c r="I2209" s="2" t="str">
        <f>IF(OR(AND(G2209&gt;=$D$19,G2209&lt;=$E$19),AND(G2209&gt;=$F$19,G2209&lt;=$G$19),AND(G2209&gt;=$H$19,G2209&lt;=$I$19),AND(G2209&gt;=$J$19,G2209&lt;=$K$19),AND(G2209&gt;=$L$19,G2209&lt;=$M$19),AND(G2209&gt;=$N$19,G2209&lt;=$O$19),AND(G2209&gt;=$P$19,G2209&lt;=$Q$19),AND(G2209&gt;=$R$19,G2209&lt;=$S$19),AND(G2209&gt;=$T$19,G2209&lt;=$U$19)),IF(COUNTIF(I1845:I2208,"Plein traitement")=90,"Demi-traitement","Plein traitement"),IF(OR(AND(G2209&gt;=$D$8,G2209&lt;=$E$8),AND(G2209&gt;=$F$8,G2209&lt;=$G$8),AND(G2209&gt;=$H$8,G2209&lt;=$I$8),AND(G2209&gt;=$J$8,G2209&lt;=$K$8),AND(G2209&gt;=$L$8,G2209&lt;=$M$8),AND(G2209&gt;=$N$8,G2209&lt;=$O$8),AND(G2209&gt;=$P$8,G2209&lt;=$Q$8),AND(G2209&gt;=$R$8,G2209&lt;=$S$8),AND(G2209&gt;=$T$8,G2209&lt;=$U$8)),IF(COUNTIF($H$537:H2209,"CMO")&gt;90,"Demi-traitement","Plein traitement"),""))</f>
        <v/>
      </c>
    </row>
    <row r="2210" spans="7:9" x14ac:dyDescent="0.25">
      <c r="G2210" s="1">
        <v>44774</v>
      </c>
      <c r="H2210" t="str">
        <f t="shared" si="38"/>
        <v/>
      </c>
      <c r="I2210" s="2" t="str">
        <f>IF(OR(AND(G2210&gt;=$D$19,G2210&lt;=$E$19),AND(G2210&gt;=$F$19,G2210&lt;=$G$19),AND(G2210&gt;=$H$19,G2210&lt;=$I$19),AND(G2210&gt;=$J$19,G2210&lt;=$K$19),AND(G2210&gt;=$L$19,G2210&lt;=$M$19),AND(G2210&gt;=$N$19,G2210&lt;=$O$19),AND(G2210&gt;=$P$19,G2210&lt;=$Q$19),AND(G2210&gt;=$R$19,G2210&lt;=$S$19),AND(G2210&gt;=$T$19,G2210&lt;=$U$19)),IF(COUNTIF(I1846:I2209,"Plein traitement")=90,"Demi-traitement","Plein traitement"),IF(OR(AND(G2210&gt;=$D$8,G2210&lt;=$E$8),AND(G2210&gt;=$F$8,G2210&lt;=$G$8),AND(G2210&gt;=$H$8,G2210&lt;=$I$8),AND(G2210&gt;=$J$8,G2210&lt;=$K$8),AND(G2210&gt;=$L$8,G2210&lt;=$M$8),AND(G2210&gt;=$N$8,G2210&lt;=$O$8),AND(G2210&gt;=$P$8,G2210&lt;=$Q$8),AND(G2210&gt;=$R$8,G2210&lt;=$S$8),AND(G2210&gt;=$T$8,G2210&lt;=$U$8)),IF(COUNTIF($H$537:H2210,"CMO")&gt;90,"Demi-traitement","Plein traitement"),""))</f>
        <v/>
      </c>
    </row>
    <row r="2211" spans="7:9" x14ac:dyDescent="0.25">
      <c r="G2211" s="1">
        <v>44775</v>
      </c>
      <c r="H2211" t="str">
        <f t="shared" si="38"/>
        <v/>
      </c>
      <c r="I2211" s="2" t="str">
        <f>IF(OR(AND(G2211&gt;=$D$19,G2211&lt;=$E$19),AND(G2211&gt;=$F$19,G2211&lt;=$G$19),AND(G2211&gt;=$H$19,G2211&lt;=$I$19),AND(G2211&gt;=$J$19,G2211&lt;=$K$19),AND(G2211&gt;=$L$19,G2211&lt;=$M$19),AND(G2211&gt;=$N$19,G2211&lt;=$O$19),AND(G2211&gt;=$P$19,G2211&lt;=$Q$19),AND(G2211&gt;=$R$19,G2211&lt;=$S$19),AND(G2211&gt;=$T$19,G2211&lt;=$U$19)),IF(COUNTIF(I1847:I2210,"Plein traitement")=90,"Demi-traitement","Plein traitement"),IF(OR(AND(G2211&gt;=$D$8,G2211&lt;=$E$8),AND(G2211&gt;=$F$8,G2211&lt;=$G$8),AND(G2211&gt;=$H$8,G2211&lt;=$I$8),AND(G2211&gt;=$J$8,G2211&lt;=$K$8),AND(G2211&gt;=$L$8,G2211&lt;=$M$8),AND(G2211&gt;=$N$8,G2211&lt;=$O$8),AND(G2211&gt;=$P$8,G2211&lt;=$Q$8),AND(G2211&gt;=$R$8,G2211&lt;=$S$8),AND(G2211&gt;=$T$8,G2211&lt;=$U$8)),IF(COUNTIF($H$537:H2211,"CMO")&gt;90,"Demi-traitement","Plein traitement"),""))</f>
        <v/>
      </c>
    </row>
    <row r="2212" spans="7:9" x14ac:dyDescent="0.25">
      <c r="G2212" s="1">
        <v>44776</v>
      </c>
      <c r="H2212" t="str">
        <f t="shared" si="38"/>
        <v/>
      </c>
      <c r="I2212" s="2" t="str">
        <f>IF(OR(AND(G2212&gt;=$D$19,G2212&lt;=$E$19),AND(G2212&gt;=$F$19,G2212&lt;=$G$19),AND(G2212&gt;=$H$19,G2212&lt;=$I$19),AND(G2212&gt;=$J$19,G2212&lt;=$K$19),AND(G2212&gt;=$L$19,G2212&lt;=$M$19),AND(G2212&gt;=$N$19,G2212&lt;=$O$19),AND(G2212&gt;=$P$19,G2212&lt;=$Q$19),AND(G2212&gt;=$R$19,G2212&lt;=$S$19),AND(G2212&gt;=$T$19,G2212&lt;=$U$19)),IF(COUNTIF(I1848:I2211,"Plein traitement")=90,"Demi-traitement","Plein traitement"),IF(OR(AND(G2212&gt;=$D$8,G2212&lt;=$E$8),AND(G2212&gt;=$F$8,G2212&lt;=$G$8),AND(G2212&gt;=$H$8,G2212&lt;=$I$8),AND(G2212&gt;=$J$8,G2212&lt;=$K$8),AND(G2212&gt;=$L$8,G2212&lt;=$M$8),AND(G2212&gt;=$N$8,G2212&lt;=$O$8),AND(G2212&gt;=$P$8,G2212&lt;=$Q$8),AND(G2212&gt;=$R$8,G2212&lt;=$S$8),AND(G2212&gt;=$T$8,G2212&lt;=$U$8)),IF(COUNTIF($H$537:H2212,"CMO")&gt;90,"Demi-traitement","Plein traitement"),""))</f>
        <v/>
      </c>
    </row>
    <row r="2213" spans="7:9" x14ac:dyDescent="0.25">
      <c r="G2213" s="1">
        <v>44777</v>
      </c>
      <c r="H2213" t="str">
        <f t="shared" si="38"/>
        <v/>
      </c>
      <c r="I2213" s="2" t="str">
        <f>IF(OR(AND(G2213&gt;=$D$19,G2213&lt;=$E$19),AND(G2213&gt;=$F$19,G2213&lt;=$G$19),AND(G2213&gt;=$H$19,G2213&lt;=$I$19),AND(G2213&gt;=$J$19,G2213&lt;=$K$19),AND(G2213&gt;=$L$19,G2213&lt;=$M$19),AND(G2213&gt;=$N$19,G2213&lt;=$O$19),AND(G2213&gt;=$P$19,G2213&lt;=$Q$19),AND(G2213&gt;=$R$19,G2213&lt;=$S$19),AND(G2213&gt;=$T$19,G2213&lt;=$U$19)),IF(COUNTIF(I1849:I2212,"Plein traitement")=90,"Demi-traitement","Plein traitement"),IF(OR(AND(G2213&gt;=$D$8,G2213&lt;=$E$8),AND(G2213&gt;=$F$8,G2213&lt;=$G$8),AND(G2213&gt;=$H$8,G2213&lt;=$I$8),AND(G2213&gt;=$J$8,G2213&lt;=$K$8),AND(G2213&gt;=$L$8,G2213&lt;=$M$8),AND(G2213&gt;=$N$8,G2213&lt;=$O$8),AND(G2213&gt;=$P$8,G2213&lt;=$Q$8),AND(G2213&gt;=$R$8,G2213&lt;=$S$8),AND(G2213&gt;=$T$8,G2213&lt;=$U$8)),IF(COUNTIF($H$537:H2213,"CMO")&gt;90,"Demi-traitement","Plein traitement"),""))</f>
        <v/>
      </c>
    </row>
    <row r="2214" spans="7:9" x14ac:dyDescent="0.25">
      <c r="G2214" s="1">
        <v>44778</v>
      </c>
      <c r="H2214" t="str">
        <f t="shared" si="38"/>
        <v/>
      </c>
      <c r="I2214" s="2" t="str">
        <f>IF(OR(AND(G2214&gt;=$D$19,G2214&lt;=$E$19),AND(G2214&gt;=$F$19,G2214&lt;=$G$19),AND(G2214&gt;=$H$19,G2214&lt;=$I$19),AND(G2214&gt;=$J$19,G2214&lt;=$K$19),AND(G2214&gt;=$L$19,G2214&lt;=$M$19),AND(G2214&gt;=$N$19,G2214&lt;=$O$19),AND(G2214&gt;=$P$19,G2214&lt;=$Q$19),AND(G2214&gt;=$R$19,G2214&lt;=$S$19),AND(G2214&gt;=$T$19,G2214&lt;=$U$19)),IF(COUNTIF(I1850:I2213,"Plein traitement")=90,"Demi-traitement","Plein traitement"),IF(OR(AND(G2214&gt;=$D$8,G2214&lt;=$E$8),AND(G2214&gt;=$F$8,G2214&lt;=$G$8),AND(G2214&gt;=$H$8,G2214&lt;=$I$8),AND(G2214&gt;=$J$8,G2214&lt;=$K$8),AND(G2214&gt;=$L$8,G2214&lt;=$M$8),AND(G2214&gt;=$N$8,G2214&lt;=$O$8),AND(G2214&gt;=$P$8,G2214&lt;=$Q$8),AND(G2214&gt;=$R$8,G2214&lt;=$S$8),AND(G2214&gt;=$T$8,G2214&lt;=$U$8)),IF(COUNTIF($H$537:H2214,"CMO")&gt;90,"Demi-traitement","Plein traitement"),""))</f>
        <v/>
      </c>
    </row>
    <row r="2215" spans="7:9" x14ac:dyDescent="0.25">
      <c r="G2215" s="1">
        <v>44779</v>
      </c>
      <c r="H2215" t="str">
        <f t="shared" si="38"/>
        <v/>
      </c>
      <c r="I2215" s="2" t="str">
        <f>IF(OR(AND(G2215&gt;=$D$19,G2215&lt;=$E$19),AND(G2215&gt;=$F$19,G2215&lt;=$G$19),AND(G2215&gt;=$H$19,G2215&lt;=$I$19),AND(G2215&gt;=$J$19,G2215&lt;=$K$19),AND(G2215&gt;=$L$19,G2215&lt;=$M$19),AND(G2215&gt;=$N$19,G2215&lt;=$O$19),AND(G2215&gt;=$P$19,G2215&lt;=$Q$19),AND(G2215&gt;=$R$19,G2215&lt;=$S$19),AND(G2215&gt;=$T$19,G2215&lt;=$U$19)),IF(COUNTIF(I1851:I2214,"Plein traitement")=90,"Demi-traitement","Plein traitement"),IF(OR(AND(G2215&gt;=$D$8,G2215&lt;=$E$8),AND(G2215&gt;=$F$8,G2215&lt;=$G$8),AND(G2215&gt;=$H$8,G2215&lt;=$I$8),AND(G2215&gt;=$J$8,G2215&lt;=$K$8),AND(G2215&gt;=$L$8,G2215&lt;=$M$8),AND(G2215&gt;=$N$8,G2215&lt;=$O$8),AND(G2215&gt;=$P$8,G2215&lt;=$Q$8),AND(G2215&gt;=$R$8,G2215&lt;=$S$8),AND(G2215&gt;=$T$8,G2215&lt;=$U$8)),IF(COUNTIF($H$537:H2215,"CMO")&gt;90,"Demi-traitement","Plein traitement"),""))</f>
        <v/>
      </c>
    </row>
    <row r="2216" spans="7:9" x14ac:dyDescent="0.25">
      <c r="G2216" s="1">
        <v>44780</v>
      </c>
      <c r="H2216" t="str">
        <f t="shared" si="38"/>
        <v/>
      </c>
      <c r="I2216" s="2" t="str">
        <f>IF(OR(AND(G2216&gt;=$D$19,G2216&lt;=$E$19),AND(G2216&gt;=$F$19,G2216&lt;=$G$19),AND(G2216&gt;=$H$19,G2216&lt;=$I$19),AND(G2216&gt;=$J$19,G2216&lt;=$K$19),AND(G2216&gt;=$L$19,G2216&lt;=$M$19),AND(G2216&gt;=$N$19,G2216&lt;=$O$19),AND(G2216&gt;=$P$19,G2216&lt;=$Q$19),AND(G2216&gt;=$R$19,G2216&lt;=$S$19),AND(G2216&gt;=$T$19,G2216&lt;=$U$19)),IF(COUNTIF(I1852:I2215,"Plein traitement")=90,"Demi-traitement","Plein traitement"),IF(OR(AND(G2216&gt;=$D$8,G2216&lt;=$E$8),AND(G2216&gt;=$F$8,G2216&lt;=$G$8),AND(G2216&gt;=$H$8,G2216&lt;=$I$8),AND(G2216&gt;=$J$8,G2216&lt;=$K$8),AND(G2216&gt;=$L$8,G2216&lt;=$M$8),AND(G2216&gt;=$N$8,G2216&lt;=$O$8),AND(G2216&gt;=$P$8,G2216&lt;=$Q$8),AND(G2216&gt;=$R$8,G2216&lt;=$S$8),AND(G2216&gt;=$T$8,G2216&lt;=$U$8)),IF(COUNTIF($H$537:H2216,"CMO")&gt;90,"Demi-traitement","Plein traitement"),""))</f>
        <v/>
      </c>
    </row>
    <row r="2217" spans="7:9" x14ac:dyDescent="0.25">
      <c r="G2217" s="1">
        <v>44781</v>
      </c>
      <c r="H2217" t="str">
        <f t="shared" si="38"/>
        <v/>
      </c>
      <c r="I2217" s="2" t="str">
        <f>IF(OR(AND(G2217&gt;=$D$19,G2217&lt;=$E$19),AND(G2217&gt;=$F$19,G2217&lt;=$G$19),AND(G2217&gt;=$H$19,G2217&lt;=$I$19),AND(G2217&gt;=$J$19,G2217&lt;=$K$19),AND(G2217&gt;=$L$19,G2217&lt;=$M$19),AND(G2217&gt;=$N$19,G2217&lt;=$O$19),AND(G2217&gt;=$P$19,G2217&lt;=$Q$19),AND(G2217&gt;=$R$19,G2217&lt;=$S$19),AND(G2217&gt;=$T$19,G2217&lt;=$U$19)),IF(COUNTIF(I1853:I2216,"Plein traitement")=90,"Demi-traitement","Plein traitement"),IF(OR(AND(G2217&gt;=$D$8,G2217&lt;=$E$8),AND(G2217&gt;=$F$8,G2217&lt;=$G$8),AND(G2217&gt;=$H$8,G2217&lt;=$I$8),AND(G2217&gt;=$J$8,G2217&lt;=$K$8),AND(G2217&gt;=$L$8,G2217&lt;=$M$8),AND(G2217&gt;=$N$8,G2217&lt;=$O$8),AND(G2217&gt;=$P$8,G2217&lt;=$Q$8),AND(G2217&gt;=$R$8,G2217&lt;=$S$8),AND(G2217&gt;=$T$8,G2217&lt;=$U$8)),IF(COUNTIF($H$537:H2217,"CMO")&gt;90,"Demi-traitement","Plein traitement"),""))</f>
        <v/>
      </c>
    </row>
    <row r="2218" spans="7:9" x14ac:dyDescent="0.25">
      <c r="G2218" s="1">
        <v>44782</v>
      </c>
      <c r="H2218" t="str">
        <f t="shared" si="38"/>
        <v/>
      </c>
      <c r="I2218" s="2" t="str">
        <f>IF(OR(AND(G2218&gt;=$D$19,G2218&lt;=$E$19),AND(G2218&gt;=$F$19,G2218&lt;=$G$19),AND(G2218&gt;=$H$19,G2218&lt;=$I$19),AND(G2218&gt;=$J$19,G2218&lt;=$K$19),AND(G2218&gt;=$L$19,G2218&lt;=$M$19),AND(G2218&gt;=$N$19,G2218&lt;=$O$19),AND(G2218&gt;=$P$19,G2218&lt;=$Q$19),AND(G2218&gt;=$R$19,G2218&lt;=$S$19),AND(G2218&gt;=$T$19,G2218&lt;=$U$19)),IF(COUNTIF(I1854:I2217,"Plein traitement")=90,"Demi-traitement","Plein traitement"),IF(OR(AND(G2218&gt;=$D$8,G2218&lt;=$E$8),AND(G2218&gt;=$F$8,G2218&lt;=$G$8),AND(G2218&gt;=$H$8,G2218&lt;=$I$8),AND(G2218&gt;=$J$8,G2218&lt;=$K$8),AND(G2218&gt;=$L$8,G2218&lt;=$M$8),AND(G2218&gt;=$N$8,G2218&lt;=$O$8),AND(G2218&gt;=$P$8,G2218&lt;=$Q$8),AND(G2218&gt;=$R$8,G2218&lt;=$S$8),AND(G2218&gt;=$T$8,G2218&lt;=$U$8)),IF(COUNTIF($H$537:H2218,"CMO")&gt;90,"Demi-traitement","Plein traitement"),""))</f>
        <v/>
      </c>
    </row>
    <row r="2219" spans="7:9" x14ac:dyDescent="0.25">
      <c r="G2219" s="1">
        <v>44783</v>
      </c>
      <c r="H2219" t="str">
        <f t="shared" si="38"/>
        <v/>
      </c>
      <c r="I2219" s="2" t="str">
        <f>IF(OR(AND(G2219&gt;=$D$19,G2219&lt;=$E$19),AND(G2219&gt;=$F$19,G2219&lt;=$G$19),AND(G2219&gt;=$H$19,G2219&lt;=$I$19),AND(G2219&gt;=$J$19,G2219&lt;=$K$19),AND(G2219&gt;=$L$19,G2219&lt;=$M$19),AND(G2219&gt;=$N$19,G2219&lt;=$O$19),AND(G2219&gt;=$P$19,G2219&lt;=$Q$19),AND(G2219&gt;=$R$19,G2219&lt;=$S$19),AND(G2219&gt;=$T$19,G2219&lt;=$U$19)),IF(COUNTIF(I1855:I2218,"Plein traitement")=90,"Demi-traitement","Plein traitement"),IF(OR(AND(G2219&gt;=$D$8,G2219&lt;=$E$8),AND(G2219&gt;=$F$8,G2219&lt;=$G$8),AND(G2219&gt;=$H$8,G2219&lt;=$I$8),AND(G2219&gt;=$J$8,G2219&lt;=$K$8),AND(G2219&gt;=$L$8,G2219&lt;=$M$8),AND(G2219&gt;=$N$8,G2219&lt;=$O$8),AND(G2219&gt;=$P$8,G2219&lt;=$Q$8),AND(G2219&gt;=$R$8,G2219&lt;=$S$8),AND(G2219&gt;=$T$8,G2219&lt;=$U$8)),IF(COUNTIF($H$537:H2219,"CMO")&gt;90,"Demi-traitement","Plein traitement"),""))</f>
        <v/>
      </c>
    </row>
    <row r="2220" spans="7:9" x14ac:dyDescent="0.25">
      <c r="G2220" s="1">
        <v>44784</v>
      </c>
      <c r="H2220" t="str">
        <f t="shared" si="38"/>
        <v/>
      </c>
      <c r="I2220" s="2" t="str">
        <f>IF(OR(AND(G2220&gt;=$D$19,G2220&lt;=$E$19),AND(G2220&gt;=$F$19,G2220&lt;=$G$19),AND(G2220&gt;=$H$19,G2220&lt;=$I$19),AND(G2220&gt;=$J$19,G2220&lt;=$K$19),AND(G2220&gt;=$L$19,G2220&lt;=$M$19),AND(G2220&gt;=$N$19,G2220&lt;=$O$19),AND(G2220&gt;=$P$19,G2220&lt;=$Q$19),AND(G2220&gt;=$R$19,G2220&lt;=$S$19),AND(G2220&gt;=$T$19,G2220&lt;=$U$19)),IF(COUNTIF(I1856:I2219,"Plein traitement")=90,"Demi-traitement","Plein traitement"),IF(OR(AND(G2220&gt;=$D$8,G2220&lt;=$E$8),AND(G2220&gt;=$F$8,G2220&lt;=$G$8),AND(G2220&gt;=$H$8,G2220&lt;=$I$8),AND(G2220&gt;=$J$8,G2220&lt;=$K$8),AND(G2220&gt;=$L$8,G2220&lt;=$M$8),AND(G2220&gt;=$N$8,G2220&lt;=$O$8),AND(G2220&gt;=$P$8,G2220&lt;=$Q$8),AND(G2220&gt;=$R$8,G2220&lt;=$S$8),AND(G2220&gt;=$T$8,G2220&lt;=$U$8)),IF(COUNTIF($H$537:H2220,"CMO")&gt;90,"Demi-traitement","Plein traitement"),""))</f>
        <v/>
      </c>
    </row>
    <row r="2221" spans="7:9" x14ac:dyDescent="0.25">
      <c r="G2221" s="1">
        <v>44785</v>
      </c>
      <c r="H2221" t="str">
        <f t="shared" si="38"/>
        <v/>
      </c>
      <c r="I2221" s="2" t="str">
        <f>IF(OR(AND(G2221&gt;=$D$19,G2221&lt;=$E$19),AND(G2221&gt;=$F$19,G2221&lt;=$G$19),AND(G2221&gt;=$H$19,G2221&lt;=$I$19),AND(G2221&gt;=$J$19,G2221&lt;=$K$19),AND(G2221&gt;=$L$19,G2221&lt;=$M$19),AND(G2221&gt;=$N$19,G2221&lt;=$O$19),AND(G2221&gt;=$P$19,G2221&lt;=$Q$19),AND(G2221&gt;=$R$19,G2221&lt;=$S$19),AND(G2221&gt;=$T$19,G2221&lt;=$U$19)),IF(COUNTIF(I1857:I2220,"Plein traitement")=90,"Demi-traitement","Plein traitement"),IF(OR(AND(G2221&gt;=$D$8,G2221&lt;=$E$8),AND(G2221&gt;=$F$8,G2221&lt;=$G$8),AND(G2221&gt;=$H$8,G2221&lt;=$I$8),AND(G2221&gt;=$J$8,G2221&lt;=$K$8),AND(G2221&gt;=$L$8,G2221&lt;=$M$8),AND(G2221&gt;=$N$8,G2221&lt;=$O$8),AND(G2221&gt;=$P$8,G2221&lt;=$Q$8),AND(G2221&gt;=$R$8,G2221&lt;=$S$8),AND(G2221&gt;=$T$8,G2221&lt;=$U$8)),IF(COUNTIF($H$537:H2221,"CMO")&gt;90,"Demi-traitement","Plein traitement"),""))</f>
        <v/>
      </c>
    </row>
    <row r="2222" spans="7:9" x14ac:dyDescent="0.25">
      <c r="G2222" s="1">
        <v>44786</v>
      </c>
      <c r="H2222" t="str">
        <f t="shared" si="38"/>
        <v/>
      </c>
      <c r="I2222" s="2" t="str">
        <f>IF(OR(AND(G2222&gt;=$D$19,G2222&lt;=$E$19),AND(G2222&gt;=$F$19,G2222&lt;=$G$19),AND(G2222&gt;=$H$19,G2222&lt;=$I$19),AND(G2222&gt;=$J$19,G2222&lt;=$K$19),AND(G2222&gt;=$L$19,G2222&lt;=$M$19),AND(G2222&gt;=$N$19,G2222&lt;=$O$19),AND(G2222&gt;=$P$19,G2222&lt;=$Q$19),AND(G2222&gt;=$R$19,G2222&lt;=$S$19),AND(G2222&gt;=$T$19,G2222&lt;=$U$19)),IF(COUNTIF(I1858:I2221,"Plein traitement")=90,"Demi-traitement","Plein traitement"),IF(OR(AND(G2222&gt;=$D$8,G2222&lt;=$E$8),AND(G2222&gt;=$F$8,G2222&lt;=$G$8),AND(G2222&gt;=$H$8,G2222&lt;=$I$8),AND(G2222&gt;=$J$8,G2222&lt;=$K$8),AND(G2222&gt;=$L$8,G2222&lt;=$M$8),AND(G2222&gt;=$N$8,G2222&lt;=$O$8),AND(G2222&gt;=$P$8,G2222&lt;=$Q$8),AND(G2222&gt;=$R$8,G2222&lt;=$S$8),AND(G2222&gt;=$T$8,G2222&lt;=$U$8)),IF(COUNTIF($H$537:H2222,"CMO")&gt;90,"Demi-traitement","Plein traitement"),""))</f>
        <v/>
      </c>
    </row>
    <row r="2223" spans="7:9" x14ac:dyDescent="0.25">
      <c r="G2223" s="1">
        <v>44787</v>
      </c>
      <c r="H2223" t="str">
        <f t="shared" si="38"/>
        <v/>
      </c>
      <c r="I2223" s="2" t="str">
        <f>IF(OR(AND(G2223&gt;=$D$19,G2223&lt;=$E$19),AND(G2223&gt;=$F$19,G2223&lt;=$G$19),AND(G2223&gt;=$H$19,G2223&lt;=$I$19),AND(G2223&gt;=$J$19,G2223&lt;=$K$19),AND(G2223&gt;=$L$19,G2223&lt;=$M$19),AND(G2223&gt;=$N$19,G2223&lt;=$O$19),AND(G2223&gt;=$P$19,G2223&lt;=$Q$19),AND(G2223&gt;=$R$19,G2223&lt;=$S$19),AND(G2223&gt;=$T$19,G2223&lt;=$U$19)),IF(COUNTIF(I1859:I2222,"Plein traitement")=90,"Demi-traitement","Plein traitement"),IF(OR(AND(G2223&gt;=$D$8,G2223&lt;=$E$8),AND(G2223&gt;=$F$8,G2223&lt;=$G$8),AND(G2223&gt;=$H$8,G2223&lt;=$I$8),AND(G2223&gt;=$J$8,G2223&lt;=$K$8),AND(G2223&gt;=$L$8,G2223&lt;=$M$8),AND(G2223&gt;=$N$8,G2223&lt;=$O$8),AND(G2223&gt;=$P$8,G2223&lt;=$Q$8),AND(G2223&gt;=$R$8,G2223&lt;=$S$8),AND(G2223&gt;=$T$8,G2223&lt;=$U$8)),IF(COUNTIF($H$537:H2223,"CMO")&gt;90,"Demi-traitement","Plein traitement"),""))</f>
        <v/>
      </c>
    </row>
    <row r="2224" spans="7:9" x14ac:dyDescent="0.25">
      <c r="G2224" s="1">
        <v>44788</v>
      </c>
      <c r="H2224" t="str">
        <f t="shared" si="38"/>
        <v/>
      </c>
      <c r="I2224" s="2" t="str">
        <f>IF(OR(AND(G2224&gt;=$D$19,G2224&lt;=$E$19),AND(G2224&gt;=$F$19,G2224&lt;=$G$19),AND(G2224&gt;=$H$19,G2224&lt;=$I$19),AND(G2224&gt;=$J$19,G2224&lt;=$K$19),AND(G2224&gt;=$L$19,G2224&lt;=$M$19),AND(G2224&gt;=$N$19,G2224&lt;=$O$19),AND(G2224&gt;=$P$19,G2224&lt;=$Q$19),AND(G2224&gt;=$R$19,G2224&lt;=$S$19),AND(G2224&gt;=$T$19,G2224&lt;=$U$19)),IF(COUNTIF(I1860:I2223,"Plein traitement")=90,"Demi-traitement","Plein traitement"),IF(OR(AND(G2224&gt;=$D$8,G2224&lt;=$E$8),AND(G2224&gt;=$F$8,G2224&lt;=$G$8),AND(G2224&gt;=$H$8,G2224&lt;=$I$8),AND(G2224&gt;=$J$8,G2224&lt;=$K$8),AND(G2224&gt;=$L$8,G2224&lt;=$M$8),AND(G2224&gt;=$N$8,G2224&lt;=$O$8),AND(G2224&gt;=$P$8,G2224&lt;=$Q$8),AND(G2224&gt;=$R$8,G2224&lt;=$S$8),AND(G2224&gt;=$T$8,G2224&lt;=$U$8)),IF(COUNTIF($H$537:H2224,"CMO")&gt;90,"Demi-traitement","Plein traitement"),""))</f>
        <v/>
      </c>
    </row>
    <row r="2225" spans="7:9" x14ac:dyDescent="0.25">
      <c r="G2225" s="1">
        <v>44789</v>
      </c>
      <c r="H2225" t="str">
        <f t="shared" si="38"/>
        <v/>
      </c>
      <c r="I2225" s="2" t="str">
        <f>IF(OR(AND(G2225&gt;=$D$19,G2225&lt;=$E$19),AND(G2225&gt;=$F$19,G2225&lt;=$G$19),AND(G2225&gt;=$H$19,G2225&lt;=$I$19),AND(G2225&gt;=$J$19,G2225&lt;=$K$19),AND(G2225&gt;=$L$19,G2225&lt;=$M$19),AND(G2225&gt;=$N$19,G2225&lt;=$O$19),AND(G2225&gt;=$P$19,G2225&lt;=$Q$19),AND(G2225&gt;=$R$19,G2225&lt;=$S$19),AND(G2225&gt;=$T$19,G2225&lt;=$U$19)),IF(COUNTIF(I1861:I2224,"Plein traitement")=90,"Demi-traitement","Plein traitement"),IF(OR(AND(G2225&gt;=$D$8,G2225&lt;=$E$8),AND(G2225&gt;=$F$8,G2225&lt;=$G$8),AND(G2225&gt;=$H$8,G2225&lt;=$I$8),AND(G2225&gt;=$J$8,G2225&lt;=$K$8),AND(G2225&gt;=$L$8,G2225&lt;=$M$8),AND(G2225&gt;=$N$8,G2225&lt;=$O$8),AND(G2225&gt;=$P$8,G2225&lt;=$Q$8),AND(G2225&gt;=$R$8,G2225&lt;=$S$8),AND(G2225&gt;=$T$8,G2225&lt;=$U$8)),IF(COUNTIF($H$537:H2225,"CMO")&gt;90,"Demi-traitement","Plein traitement"),""))</f>
        <v/>
      </c>
    </row>
    <row r="2226" spans="7:9" x14ac:dyDescent="0.25">
      <c r="G2226" s="1">
        <v>44790</v>
      </c>
      <c r="H2226" t="str">
        <f t="shared" si="38"/>
        <v/>
      </c>
      <c r="I2226" s="2" t="str">
        <f>IF(OR(AND(G2226&gt;=$D$19,G2226&lt;=$E$19),AND(G2226&gt;=$F$19,G2226&lt;=$G$19),AND(G2226&gt;=$H$19,G2226&lt;=$I$19),AND(G2226&gt;=$J$19,G2226&lt;=$K$19),AND(G2226&gt;=$L$19,G2226&lt;=$M$19),AND(G2226&gt;=$N$19,G2226&lt;=$O$19),AND(G2226&gt;=$P$19,G2226&lt;=$Q$19),AND(G2226&gt;=$R$19,G2226&lt;=$S$19),AND(G2226&gt;=$T$19,G2226&lt;=$U$19)),IF(COUNTIF(I1862:I2225,"Plein traitement")=90,"Demi-traitement","Plein traitement"),IF(OR(AND(G2226&gt;=$D$8,G2226&lt;=$E$8),AND(G2226&gt;=$F$8,G2226&lt;=$G$8),AND(G2226&gt;=$H$8,G2226&lt;=$I$8),AND(G2226&gt;=$J$8,G2226&lt;=$K$8),AND(G2226&gt;=$L$8,G2226&lt;=$M$8),AND(G2226&gt;=$N$8,G2226&lt;=$O$8),AND(G2226&gt;=$P$8,G2226&lt;=$Q$8),AND(G2226&gt;=$R$8,G2226&lt;=$S$8),AND(G2226&gt;=$T$8,G2226&lt;=$U$8)),IF(COUNTIF($H$537:H2226,"CMO")&gt;90,"Demi-traitement","Plein traitement"),""))</f>
        <v/>
      </c>
    </row>
    <row r="2227" spans="7:9" x14ac:dyDescent="0.25">
      <c r="G2227" s="1">
        <v>44791</v>
      </c>
      <c r="H2227" t="str">
        <f t="shared" si="38"/>
        <v/>
      </c>
      <c r="I2227" s="2" t="str">
        <f>IF(OR(AND(G2227&gt;=$D$19,G2227&lt;=$E$19),AND(G2227&gt;=$F$19,G2227&lt;=$G$19),AND(G2227&gt;=$H$19,G2227&lt;=$I$19),AND(G2227&gt;=$J$19,G2227&lt;=$K$19),AND(G2227&gt;=$L$19,G2227&lt;=$M$19),AND(G2227&gt;=$N$19,G2227&lt;=$O$19),AND(G2227&gt;=$P$19,G2227&lt;=$Q$19),AND(G2227&gt;=$R$19,G2227&lt;=$S$19),AND(G2227&gt;=$T$19,G2227&lt;=$U$19)),IF(COUNTIF(I1863:I2226,"Plein traitement")=90,"Demi-traitement","Plein traitement"),IF(OR(AND(G2227&gt;=$D$8,G2227&lt;=$E$8),AND(G2227&gt;=$F$8,G2227&lt;=$G$8),AND(G2227&gt;=$H$8,G2227&lt;=$I$8),AND(G2227&gt;=$J$8,G2227&lt;=$K$8),AND(G2227&gt;=$L$8,G2227&lt;=$M$8),AND(G2227&gt;=$N$8,G2227&lt;=$O$8),AND(G2227&gt;=$P$8,G2227&lt;=$Q$8),AND(G2227&gt;=$R$8,G2227&lt;=$S$8),AND(G2227&gt;=$T$8,G2227&lt;=$U$8)),IF(COUNTIF($H$537:H2227,"CMO")&gt;90,"Demi-traitement","Plein traitement"),""))</f>
        <v/>
      </c>
    </row>
    <row r="2228" spans="7:9" x14ac:dyDescent="0.25">
      <c r="G2228" s="1">
        <v>44792</v>
      </c>
      <c r="H2228" t="str">
        <f t="shared" si="38"/>
        <v/>
      </c>
      <c r="I2228" s="2" t="str">
        <f>IF(OR(AND(G2228&gt;=$D$19,G2228&lt;=$E$19),AND(G2228&gt;=$F$19,G2228&lt;=$G$19),AND(G2228&gt;=$H$19,G2228&lt;=$I$19),AND(G2228&gt;=$J$19,G2228&lt;=$K$19),AND(G2228&gt;=$L$19,G2228&lt;=$M$19),AND(G2228&gt;=$N$19,G2228&lt;=$O$19),AND(G2228&gt;=$P$19,G2228&lt;=$Q$19),AND(G2228&gt;=$R$19,G2228&lt;=$S$19),AND(G2228&gt;=$T$19,G2228&lt;=$U$19)),IF(COUNTIF(I1864:I2227,"Plein traitement")=90,"Demi-traitement","Plein traitement"),IF(OR(AND(G2228&gt;=$D$8,G2228&lt;=$E$8),AND(G2228&gt;=$F$8,G2228&lt;=$G$8),AND(G2228&gt;=$H$8,G2228&lt;=$I$8),AND(G2228&gt;=$J$8,G2228&lt;=$K$8),AND(G2228&gt;=$L$8,G2228&lt;=$M$8),AND(G2228&gt;=$N$8,G2228&lt;=$O$8),AND(G2228&gt;=$P$8,G2228&lt;=$Q$8),AND(G2228&gt;=$R$8,G2228&lt;=$S$8),AND(G2228&gt;=$T$8,G2228&lt;=$U$8)),IF(COUNTIF($H$537:H2228,"CMO")&gt;90,"Demi-traitement","Plein traitement"),""))</f>
        <v/>
      </c>
    </row>
    <row r="2229" spans="7:9" x14ac:dyDescent="0.25">
      <c r="G2229" s="1">
        <v>44793</v>
      </c>
      <c r="H2229" t="str">
        <f t="shared" ref="H2229:H2292" si="39">IF(OR(AND(G2229&gt;=$D$8,G2229&lt;=$E$8),AND(G2229&gt;=$F$8,G2229&lt;=$G$8),AND(G2229&gt;=$H$8,G2229&lt;=$I$8),AND(G2229&gt;=$J$8,G2229&lt;=$K$8),AND(G2229&gt;=$L$8,G2229&lt;=$M$8),AND(G2229&gt;=$N$8,G2229&lt;=$O$8),AND(G2229&gt;=$P$8,G2229&lt;=$Q$8),AND(G2229&gt;=$R$8,G2229&lt;=$S$8),AND(G2229&gt;=$T$8,G2229&lt;=$U$8)),"CMO","")</f>
        <v/>
      </c>
      <c r="I2229" s="2" t="str">
        <f>IF(OR(AND(G2229&gt;=$D$19,G2229&lt;=$E$19),AND(G2229&gt;=$F$19,G2229&lt;=$G$19),AND(G2229&gt;=$H$19,G2229&lt;=$I$19),AND(G2229&gt;=$J$19,G2229&lt;=$K$19),AND(G2229&gt;=$L$19,G2229&lt;=$M$19),AND(G2229&gt;=$N$19,G2229&lt;=$O$19),AND(G2229&gt;=$P$19,G2229&lt;=$Q$19),AND(G2229&gt;=$R$19,G2229&lt;=$S$19),AND(G2229&gt;=$T$19,G2229&lt;=$U$19)),IF(COUNTIF(I1865:I2228,"Plein traitement")=90,"Demi-traitement","Plein traitement"),IF(OR(AND(G2229&gt;=$D$8,G2229&lt;=$E$8),AND(G2229&gt;=$F$8,G2229&lt;=$G$8),AND(G2229&gt;=$H$8,G2229&lt;=$I$8),AND(G2229&gt;=$J$8,G2229&lt;=$K$8),AND(G2229&gt;=$L$8,G2229&lt;=$M$8),AND(G2229&gt;=$N$8,G2229&lt;=$O$8),AND(G2229&gt;=$P$8,G2229&lt;=$Q$8),AND(G2229&gt;=$R$8,G2229&lt;=$S$8),AND(G2229&gt;=$T$8,G2229&lt;=$U$8)),IF(COUNTIF($H$537:H2229,"CMO")&gt;90,"Demi-traitement","Plein traitement"),""))</f>
        <v/>
      </c>
    </row>
    <row r="2230" spans="7:9" x14ac:dyDescent="0.25">
      <c r="G2230" s="1">
        <v>44794</v>
      </c>
      <c r="H2230" t="str">
        <f t="shared" si="39"/>
        <v/>
      </c>
      <c r="I2230" s="2" t="str">
        <f>IF(OR(AND(G2230&gt;=$D$19,G2230&lt;=$E$19),AND(G2230&gt;=$F$19,G2230&lt;=$G$19),AND(G2230&gt;=$H$19,G2230&lt;=$I$19),AND(G2230&gt;=$J$19,G2230&lt;=$K$19),AND(G2230&gt;=$L$19,G2230&lt;=$M$19),AND(G2230&gt;=$N$19,G2230&lt;=$O$19),AND(G2230&gt;=$P$19,G2230&lt;=$Q$19),AND(G2230&gt;=$R$19,G2230&lt;=$S$19),AND(G2230&gt;=$T$19,G2230&lt;=$U$19)),IF(COUNTIF(I1866:I2229,"Plein traitement")=90,"Demi-traitement","Plein traitement"),IF(OR(AND(G2230&gt;=$D$8,G2230&lt;=$E$8),AND(G2230&gt;=$F$8,G2230&lt;=$G$8),AND(G2230&gt;=$H$8,G2230&lt;=$I$8),AND(G2230&gt;=$J$8,G2230&lt;=$K$8),AND(G2230&gt;=$L$8,G2230&lt;=$M$8),AND(G2230&gt;=$N$8,G2230&lt;=$O$8),AND(G2230&gt;=$P$8,G2230&lt;=$Q$8),AND(G2230&gt;=$R$8,G2230&lt;=$S$8),AND(G2230&gt;=$T$8,G2230&lt;=$U$8)),IF(COUNTIF($H$537:H2230,"CMO")&gt;90,"Demi-traitement","Plein traitement"),""))</f>
        <v/>
      </c>
    </row>
    <row r="2231" spans="7:9" x14ac:dyDescent="0.25">
      <c r="G2231" s="1">
        <v>44795</v>
      </c>
      <c r="H2231" t="str">
        <f t="shared" si="39"/>
        <v/>
      </c>
      <c r="I2231" s="2" t="str">
        <f>IF(OR(AND(G2231&gt;=$D$19,G2231&lt;=$E$19),AND(G2231&gt;=$F$19,G2231&lt;=$G$19),AND(G2231&gt;=$H$19,G2231&lt;=$I$19),AND(G2231&gt;=$J$19,G2231&lt;=$K$19),AND(G2231&gt;=$L$19,G2231&lt;=$M$19),AND(G2231&gt;=$N$19,G2231&lt;=$O$19),AND(G2231&gt;=$P$19,G2231&lt;=$Q$19),AND(G2231&gt;=$R$19,G2231&lt;=$S$19),AND(G2231&gt;=$T$19,G2231&lt;=$U$19)),IF(COUNTIF(I1867:I2230,"Plein traitement")=90,"Demi-traitement","Plein traitement"),IF(OR(AND(G2231&gt;=$D$8,G2231&lt;=$E$8),AND(G2231&gt;=$F$8,G2231&lt;=$G$8),AND(G2231&gt;=$H$8,G2231&lt;=$I$8),AND(G2231&gt;=$J$8,G2231&lt;=$K$8),AND(G2231&gt;=$L$8,G2231&lt;=$M$8),AND(G2231&gt;=$N$8,G2231&lt;=$O$8),AND(G2231&gt;=$P$8,G2231&lt;=$Q$8),AND(G2231&gt;=$R$8,G2231&lt;=$S$8),AND(G2231&gt;=$T$8,G2231&lt;=$U$8)),IF(COUNTIF($H$537:H2231,"CMO")&gt;90,"Demi-traitement","Plein traitement"),""))</f>
        <v/>
      </c>
    </row>
    <row r="2232" spans="7:9" x14ac:dyDescent="0.25">
      <c r="G2232" s="1">
        <v>44796</v>
      </c>
      <c r="H2232" t="str">
        <f t="shared" si="39"/>
        <v/>
      </c>
      <c r="I2232" s="2" t="str">
        <f>IF(OR(AND(G2232&gt;=$D$19,G2232&lt;=$E$19),AND(G2232&gt;=$F$19,G2232&lt;=$G$19),AND(G2232&gt;=$H$19,G2232&lt;=$I$19),AND(G2232&gt;=$J$19,G2232&lt;=$K$19),AND(G2232&gt;=$L$19,G2232&lt;=$M$19),AND(G2232&gt;=$N$19,G2232&lt;=$O$19),AND(G2232&gt;=$P$19,G2232&lt;=$Q$19),AND(G2232&gt;=$R$19,G2232&lt;=$S$19),AND(G2232&gt;=$T$19,G2232&lt;=$U$19)),IF(COUNTIF(I1868:I2231,"Plein traitement")=90,"Demi-traitement","Plein traitement"),IF(OR(AND(G2232&gt;=$D$8,G2232&lt;=$E$8),AND(G2232&gt;=$F$8,G2232&lt;=$G$8),AND(G2232&gt;=$H$8,G2232&lt;=$I$8),AND(G2232&gt;=$J$8,G2232&lt;=$K$8),AND(G2232&gt;=$L$8,G2232&lt;=$M$8),AND(G2232&gt;=$N$8,G2232&lt;=$O$8),AND(G2232&gt;=$P$8,G2232&lt;=$Q$8),AND(G2232&gt;=$R$8,G2232&lt;=$S$8),AND(G2232&gt;=$T$8,G2232&lt;=$U$8)),IF(COUNTIF($H$537:H2232,"CMO")&gt;90,"Demi-traitement","Plein traitement"),""))</f>
        <v/>
      </c>
    </row>
    <row r="2233" spans="7:9" x14ac:dyDescent="0.25">
      <c r="G2233" s="1">
        <v>44797</v>
      </c>
      <c r="H2233" t="str">
        <f t="shared" si="39"/>
        <v/>
      </c>
      <c r="I2233" s="2" t="str">
        <f>IF(OR(AND(G2233&gt;=$D$19,G2233&lt;=$E$19),AND(G2233&gt;=$F$19,G2233&lt;=$G$19),AND(G2233&gt;=$H$19,G2233&lt;=$I$19),AND(G2233&gt;=$J$19,G2233&lt;=$K$19),AND(G2233&gt;=$L$19,G2233&lt;=$M$19),AND(G2233&gt;=$N$19,G2233&lt;=$O$19),AND(G2233&gt;=$P$19,G2233&lt;=$Q$19),AND(G2233&gt;=$R$19,G2233&lt;=$S$19),AND(G2233&gt;=$T$19,G2233&lt;=$U$19)),IF(COUNTIF(I1869:I2232,"Plein traitement")=90,"Demi-traitement","Plein traitement"),IF(OR(AND(G2233&gt;=$D$8,G2233&lt;=$E$8),AND(G2233&gt;=$F$8,G2233&lt;=$G$8),AND(G2233&gt;=$H$8,G2233&lt;=$I$8),AND(G2233&gt;=$J$8,G2233&lt;=$K$8),AND(G2233&gt;=$L$8,G2233&lt;=$M$8),AND(G2233&gt;=$N$8,G2233&lt;=$O$8),AND(G2233&gt;=$P$8,G2233&lt;=$Q$8),AND(G2233&gt;=$R$8,G2233&lt;=$S$8),AND(G2233&gt;=$T$8,G2233&lt;=$U$8)),IF(COUNTIF($H$537:H2233,"CMO")&gt;90,"Demi-traitement","Plein traitement"),""))</f>
        <v/>
      </c>
    </row>
    <row r="2234" spans="7:9" x14ac:dyDescent="0.25">
      <c r="G2234" s="1">
        <v>44798</v>
      </c>
      <c r="H2234" t="str">
        <f t="shared" si="39"/>
        <v/>
      </c>
      <c r="I2234" s="2" t="str">
        <f>IF(OR(AND(G2234&gt;=$D$19,G2234&lt;=$E$19),AND(G2234&gt;=$F$19,G2234&lt;=$G$19),AND(G2234&gt;=$H$19,G2234&lt;=$I$19),AND(G2234&gt;=$J$19,G2234&lt;=$K$19),AND(G2234&gt;=$L$19,G2234&lt;=$M$19),AND(G2234&gt;=$N$19,G2234&lt;=$O$19),AND(G2234&gt;=$P$19,G2234&lt;=$Q$19),AND(G2234&gt;=$R$19,G2234&lt;=$S$19),AND(G2234&gt;=$T$19,G2234&lt;=$U$19)),IF(COUNTIF(I1870:I2233,"Plein traitement")=90,"Demi-traitement","Plein traitement"),IF(OR(AND(G2234&gt;=$D$8,G2234&lt;=$E$8),AND(G2234&gt;=$F$8,G2234&lt;=$G$8),AND(G2234&gt;=$H$8,G2234&lt;=$I$8),AND(G2234&gt;=$J$8,G2234&lt;=$K$8),AND(G2234&gt;=$L$8,G2234&lt;=$M$8),AND(G2234&gt;=$N$8,G2234&lt;=$O$8),AND(G2234&gt;=$P$8,G2234&lt;=$Q$8),AND(G2234&gt;=$R$8,G2234&lt;=$S$8),AND(G2234&gt;=$T$8,G2234&lt;=$U$8)),IF(COUNTIF($H$537:H2234,"CMO")&gt;90,"Demi-traitement","Plein traitement"),""))</f>
        <v/>
      </c>
    </row>
    <row r="2235" spans="7:9" x14ac:dyDescent="0.25">
      <c r="G2235" s="1">
        <v>44799</v>
      </c>
      <c r="H2235" t="str">
        <f t="shared" si="39"/>
        <v/>
      </c>
      <c r="I2235" s="2" t="str">
        <f>IF(OR(AND(G2235&gt;=$D$19,G2235&lt;=$E$19),AND(G2235&gt;=$F$19,G2235&lt;=$G$19),AND(G2235&gt;=$H$19,G2235&lt;=$I$19),AND(G2235&gt;=$J$19,G2235&lt;=$K$19),AND(G2235&gt;=$L$19,G2235&lt;=$M$19),AND(G2235&gt;=$N$19,G2235&lt;=$O$19),AND(G2235&gt;=$P$19,G2235&lt;=$Q$19),AND(G2235&gt;=$R$19,G2235&lt;=$S$19),AND(G2235&gt;=$T$19,G2235&lt;=$U$19)),IF(COUNTIF(I1871:I2234,"Plein traitement")=90,"Demi-traitement","Plein traitement"),IF(OR(AND(G2235&gt;=$D$8,G2235&lt;=$E$8),AND(G2235&gt;=$F$8,G2235&lt;=$G$8),AND(G2235&gt;=$H$8,G2235&lt;=$I$8),AND(G2235&gt;=$J$8,G2235&lt;=$K$8),AND(G2235&gt;=$L$8,G2235&lt;=$M$8),AND(G2235&gt;=$N$8,G2235&lt;=$O$8),AND(G2235&gt;=$P$8,G2235&lt;=$Q$8),AND(G2235&gt;=$R$8,G2235&lt;=$S$8),AND(G2235&gt;=$T$8,G2235&lt;=$U$8)),IF(COUNTIF($H$537:H2235,"CMO")&gt;90,"Demi-traitement","Plein traitement"),""))</f>
        <v/>
      </c>
    </row>
    <row r="2236" spans="7:9" x14ac:dyDescent="0.25">
      <c r="G2236" s="1">
        <v>44800</v>
      </c>
      <c r="H2236" t="str">
        <f t="shared" si="39"/>
        <v/>
      </c>
      <c r="I2236" s="2" t="str">
        <f>IF(OR(AND(G2236&gt;=$D$19,G2236&lt;=$E$19),AND(G2236&gt;=$F$19,G2236&lt;=$G$19),AND(G2236&gt;=$H$19,G2236&lt;=$I$19),AND(G2236&gt;=$J$19,G2236&lt;=$K$19),AND(G2236&gt;=$L$19,G2236&lt;=$M$19),AND(G2236&gt;=$N$19,G2236&lt;=$O$19),AND(G2236&gt;=$P$19,G2236&lt;=$Q$19),AND(G2236&gt;=$R$19,G2236&lt;=$S$19),AND(G2236&gt;=$T$19,G2236&lt;=$U$19)),IF(COUNTIF(I1872:I2235,"Plein traitement")=90,"Demi-traitement","Plein traitement"),IF(OR(AND(G2236&gt;=$D$8,G2236&lt;=$E$8),AND(G2236&gt;=$F$8,G2236&lt;=$G$8),AND(G2236&gt;=$H$8,G2236&lt;=$I$8),AND(G2236&gt;=$J$8,G2236&lt;=$K$8),AND(G2236&gt;=$L$8,G2236&lt;=$M$8),AND(G2236&gt;=$N$8,G2236&lt;=$O$8),AND(G2236&gt;=$P$8,G2236&lt;=$Q$8),AND(G2236&gt;=$R$8,G2236&lt;=$S$8),AND(G2236&gt;=$T$8,G2236&lt;=$U$8)),IF(COUNTIF($H$537:H2236,"CMO")&gt;90,"Demi-traitement","Plein traitement"),""))</f>
        <v/>
      </c>
    </row>
    <row r="2237" spans="7:9" x14ac:dyDescent="0.25">
      <c r="G2237" s="1">
        <v>44801</v>
      </c>
      <c r="H2237" t="str">
        <f t="shared" si="39"/>
        <v/>
      </c>
      <c r="I2237" s="2" t="str">
        <f>IF(OR(AND(G2237&gt;=$D$19,G2237&lt;=$E$19),AND(G2237&gt;=$F$19,G2237&lt;=$G$19),AND(G2237&gt;=$H$19,G2237&lt;=$I$19),AND(G2237&gt;=$J$19,G2237&lt;=$K$19),AND(G2237&gt;=$L$19,G2237&lt;=$M$19),AND(G2237&gt;=$N$19,G2237&lt;=$O$19),AND(G2237&gt;=$P$19,G2237&lt;=$Q$19),AND(G2237&gt;=$R$19,G2237&lt;=$S$19),AND(G2237&gt;=$T$19,G2237&lt;=$U$19)),IF(COUNTIF(I1873:I2236,"Plein traitement")=90,"Demi-traitement","Plein traitement"),IF(OR(AND(G2237&gt;=$D$8,G2237&lt;=$E$8),AND(G2237&gt;=$F$8,G2237&lt;=$G$8),AND(G2237&gt;=$H$8,G2237&lt;=$I$8),AND(G2237&gt;=$J$8,G2237&lt;=$K$8),AND(G2237&gt;=$L$8,G2237&lt;=$M$8),AND(G2237&gt;=$N$8,G2237&lt;=$O$8),AND(G2237&gt;=$P$8,G2237&lt;=$Q$8),AND(G2237&gt;=$R$8,G2237&lt;=$S$8),AND(G2237&gt;=$T$8,G2237&lt;=$U$8)),IF(COUNTIF($H$537:H2237,"CMO")&gt;90,"Demi-traitement","Plein traitement"),""))</f>
        <v/>
      </c>
    </row>
    <row r="2238" spans="7:9" x14ac:dyDescent="0.25">
      <c r="G2238" s="1">
        <v>44802</v>
      </c>
      <c r="H2238" t="str">
        <f t="shared" si="39"/>
        <v/>
      </c>
      <c r="I2238" s="2" t="str">
        <f>IF(OR(AND(G2238&gt;=$D$19,G2238&lt;=$E$19),AND(G2238&gt;=$F$19,G2238&lt;=$G$19),AND(G2238&gt;=$H$19,G2238&lt;=$I$19),AND(G2238&gt;=$J$19,G2238&lt;=$K$19),AND(G2238&gt;=$L$19,G2238&lt;=$M$19),AND(G2238&gt;=$N$19,G2238&lt;=$O$19),AND(G2238&gt;=$P$19,G2238&lt;=$Q$19),AND(G2238&gt;=$R$19,G2238&lt;=$S$19),AND(G2238&gt;=$T$19,G2238&lt;=$U$19)),IF(COUNTIF(I1874:I2237,"Plein traitement")=90,"Demi-traitement","Plein traitement"),IF(OR(AND(G2238&gt;=$D$8,G2238&lt;=$E$8),AND(G2238&gt;=$F$8,G2238&lt;=$G$8),AND(G2238&gt;=$H$8,G2238&lt;=$I$8),AND(G2238&gt;=$J$8,G2238&lt;=$K$8),AND(G2238&gt;=$L$8,G2238&lt;=$M$8),AND(G2238&gt;=$N$8,G2238&lt;=$O$8),AND(G2238&gt;=$P$8,G2238&lt;=$Q$8),AND(G2238&gt;=$R$8,G2238&lt;=$S$8),AND(G2238&gt;=$T$8,G2238&lt;=$U$8)),IF(COUNTIF($H$537:H2238,"CMO")&gt;90,"Demi-traitement","Plein traitement"),""))</f>
        <v/>
      </c>
    </row>
    <row r="2239" spans="7:9" x14ac:dyDescent="0.25">
      <c r="G2239" s="1">
        <v>44803</v>
      </c>
      <c r="H2239" t="str">
        <f t="shared" si="39"/>
        <v/>
      </c>
      <c r="I2239" s="2" t="str">
        <f>IF(OR(AND(G2239&gt;=$D$19,G2239&lt;=$E$19),AND(G2239&gt;=$F$19,G2239&lt;=$G$19),AND(G2239&gt;=$H$19,G2239&lt;=$I$19),AND(G2239&gt;=$J$19,G2239&lt;=$K$19),AND(G2239&gt;=$L$19,G2239&lt;=$M$19),AND(G2239&gt;=$N$19,G2239&lt;=$O$19),AND(G2239&gt;=$P$19,G2239&lt;=$Q$19),AND(G2239&gt;=$R$19,G2239&lt;=$S$19),AND(G2239&gt;=$T$19,G2239&lt;=$U$19)),IF(COUNTIF(I1875:I2238,"Plein traitement")=90,"Demi-traitement","Plein traitement"),IF(OR(AND(G2239&gt;=$D$8,G2239&lt;=$E$8),AND(G2239&gt;=$F$8,G2239&lt;=$G$8),AND(G2239&gt;=$H$8,G2239&lt;=$I$8),AND(G2239&gt;=$J$8,G2239&lt;=$K$8),AND(G2239&gt;=$L$8,G2239&lt;=$M$8),AND(G2239&gt;=$N$8,G2239&lt;=$O$8),AND(G2239&gt;=$P$8,G2239&lt;=$Q$8),AND(G2239&gt;=$R$8,G2239&lt;=$S$8),AND(G2239&gt;=$T$8,G2239&lt;=$U$8)),IF(COUNTIF($H$537:H2239,"CMO")&gt;90,"Demi-traitement","Plein traitement"),""))</f>
        <v/>
      </c>
    </row>
    <row r="2240" spans="7:9" x14ac:dyDescent="0.25">
      <c r="G2240" s="1">
        <v>44804</v>
      </c>
      <c r="H2240" t="str">
        <f t="shared" si="39"/>
        <v/>
      </c>
      <c r="I2240" s="2" t="str">
        <f>IF(OR(AND(G2240&gt;=$D$19,G2240&lt;=$E$19),AND(G2240&gt;=$F$19,G2240&lt;=$G$19),AND(G2240&gt;=$H$19,G2240&lt;=$I$19),AND(G2240&gt;=$J$19,G2240&lt;=$K$19),AND(G2240&gt;=$L$19,G2240&lt;=$M$19),AND(G2240&gt;=$N$19,G2240&lt;=$O$19),AND(G2240&gt;=$P$19,G2240&lt;=$Q$19),AND(G2240&gt;=$R$19,G2240&lt;=$S$19),AND(G2240&gt;=$T$19,G2240&lt;=$U$19)),IF(COUNTIF(I1876:I2239,"Plein traitement")=90,"Demi-traitement","Plein traitement"),IF(OR(AND(G2240&gt;=$D$8,G2240&lt;=$E$8),AND(G2240&gt;=$F$8,G2240&lt;=$G$8),AND(G2240&gt;=$H$8,G2240&lt;=$I$8),AND(G2240&gt;=$J$8,G2240&lt;=$K$8),AND(G2240&gt;=$L$8,G2240&lt;=$M$8),AND(G2240&gt;=$N$8,G2240&lt;=$O$8),AND(G2240&gt;=$P$8,G2240&lt;=$Q$8),AND(G2240&gt;=$R$8,G2240&lt;=$S$8),AND(G2240&gt;=$T$8,G2240&lt;=$U$8)),IF(COUNTIF($H$537:H2240,"CMO")&gt;90,"Demi-traitement","Plein traitement"),""))</f>
        <v/>
      </c>
    </row>
    <row r="2241" spans="7:9" x14ac:dyDescent="0.25">
      <c r="G2241" s="1">
        <v>44805</v>
      </c>
      <c r="H2241" t="str">
        <f t="shared" si="39"/>
        <v/>
      </c>
      <c r="I2241" s="2" t="str">
        <f>IF(OR(AND(G2241&gt;=$D$19,G2241&lt;=$E$19),AND(G2241&gt;=$F$19,G2241&lt;=$G$19),AND(G2241&gt;=$H$19,G2241&lt;=$I$19),AND(G2241&gt;=$J$19,G2241&lt;=$K$19),AND(G2241&gt;=$L$19,G2241&lt;=$M$19),AND(G2241&gt;=$N$19,G2241&lt;=$O$19),AND(G2241&gt;=$P$19,G2241&lt;=$Q$19),AND(G2241&gt;=$R$19,G2241&lt;=$S$19),AND(G2241&gt;=$T$19,G2241&lt;=$U$19)),IF(COUNTIF(I1877:I2240,"Plein traitement")=90,"Demi-traitement","Plein traitement"),IF(OR(AND(G2241&gt;=$D$8,G2241&lt;=$E$8),AND(G2241&gt;=$F$8,G2241&lt;=$G$8),AND(G2241&gt;=$H$8,G2241&lt;=$I$8),AND(G2241&gt;=$J$8,G2241&lt;=$K$8),AND(G2241&gt;=$L$8,G2241&lt;=$M$8),AND(G2241&gt;=$N$8,G2241&lt;=$O$8),AND(G2241&gt;=$P$8,G2241&lt;=$Q$8),AND(G2241&gt;=$R$8,G2241&lt;=$S$8),AND(G2241&gt;=$T$8,G2241&lt;=$U$8)),IF(COUNTIF($H$537:H2241,"CMO")&gt;90,"Demi-traitement","Plein traitement"),""))</f>
        <v/>
      </c>
    </row>
    <row r="2242" spans="7:9" x14ac:dyDescent="0.25">
      <c r="G2242" s="1">
        <v>44806</v>
      </c>
      <c r="H2242" t="str">
        <f t="shared" si="39"/>
        <v/>
      </c>
      <c r="I2242" s="2" t="str">
        <f>IF(OR(AND(G2242&gt;=$D$19,G2242&lt;=$E$19),AND(G2242&gt;=$F$19,G2242&lt;=$G$19),AND(G2242&gt;=$H$19,G2242&lt;=$I$19),AND(G2242&gt;=$J$19,G2242&lt;=$K$19),AND(G2242&gt;=$L$19,G2242&lt;=$M$19),AND(G2242&gt;=$N$19,G2242&lt;=$O$19),AND(G2242&gt;=$P$19,G2242&lt;=$Q$19),AND(G2242&gt;=$R$19,G2242&lt;=$S$19),AND(G2242&gt;=$T$19,G2242&lt;=$U$19)),IF(COUNTIF(I1878:I2241,"Plein traitement")=90,"Demi-traitement","Plein traitement"),IF(OR(AND(G2242&gt;=$D$8,G2242&lt;=$E$8),AND(G2242&gt;=$F$8,G2242&lt;=$G$8),AND(G2242&gt;=$H$8,G2242&lt;=$I$8),AND(G2242&gt;=$J$8,G2242&lt;=$K$8),AND(G2242&gt;=$L$8,G2242&lt;=$M$8),AND(G2242&gt;=$N$8,G2242&lt;=$O$8),AND(G2242&gt;=$P$8,G2242&lt;=$Q$8),AND(G2242&gt;=$R$8,G2242&lt;=$S$8),AND(G2242&gt;=$T$8,G2242&lt;=$U$8)),IF(COUNTIF($H$537:H2242,"CMO")&gt;90,"Demi-traitement","Plein traitement"),""))</f>
        <v/>
      </c>
    </row>
    <row r="2243" spans="7:9" x14ac:dyDescent="0.25">
      <c r="G2243" s="1">
        <v>44807</v>
      </c>
      <c r="H2243" t="str">
        <f t="shared" si="39"/>
        <v/>
      </c>
      <c r="I2243" s="2" t="str">
        <f>IF(OR(AND(G2243&gt;=$D$19,G2243&lt;=$E$19),AND(G2243&gt;=$F$19,G2243&lt;=$G$19),AND(G2243&gt;=$H$19,G2243&lt;=$I$19),AND(G2243&gt;=$J$19,G2243&lt;=$K$19),AND(G2243&gt;=$L$19,G2243&lt;=$M$19),AND(G2243&gt;=$N$19,G2243&lt;=$O$19),AND(G2243&gt;=$P$19,G2243&lt;=$Q$19),AND(G2243&gt;=$R$19,G2243&lt;=$S$19),AND(G2243&gt;=$T$19,G2243&lt;=$U$19)),IF(COUNTIF(I1879:I2242,"Plein traitement")=90,"Demi-traitement","Plein traitement"),IF(OR(AND(G2243&gt;=$D$8,G2243&lt;=$E$8),AND(G2243&gt;=$F$8,G2243&lt;=$G$8),AND(G2243&gt;=$H$8,G2243&lt;=$I$8),AND(G2243&gt;=$J$8,G2243&lt;=$K$8),AND(G2243&gt;=$L$8,G2243&lt;=$M$8),AND(G2243&gt;=$N$8,G2243&lt;=$O$8),AND(G2243&gt;=$P$8,G2243&lt;=$Q$8),AND(G2243&gt;=$R$8,G2243&lt;=$S$8),AND(G2243&gt;=$T$8,G2243&lt;=$U$8)),IF(COUNTIF($H$537:H2243,"CMO")&gt;90,"Demi-traitement","Plein traitement"),""))</f>
        <v/>
      </c>
    </row>
    <row r="2244" spans="7:9" x14ac:dyDescent="0.25">
      <c r="G2244" s="1">
        <v>44808</v>
      </c>
      <c r="H2244" t="str">
        <f t="shared" si="39"/>
        <v/>
      </c>
      <c r="I2244" s="2" t="str">
        <f>IF(OR(AND(G2244&gt;=$D$19,G2244&lt;=$E$19),AND(G2244&gt;=$F$19,G2244&lt;=$G$19),AND(G2244&gt;=$H$19,G2244&lt;=$I$19),AND(G2244&gt;=$J$19,G2244&lt;=$K$19),AND(G2244&gt;=$L$19,G2244&lt;=$M$19),AND(G2244&gt;=$N$19,G2244&lt;=$O$19),AND(G2244&gt;=$P$19,G2244&lt;=$Q$19),AND(G2244&gt;=$R$19,G2244&lt;=$S$19),AND(G2244&gt;=$T$19,G2244&lt;=$U$19)),IF(COUNTIF(I1880:I2243,"Plein traitement")=90,"Demi-traitement","Plein traitement"),IF(OR(AND(G2244&gt;=$D$8,G2244&lt;=$E$8),AND(G2244&gt;=$F$8,G2244&lt;=$G$8),AND(G2244&gt;=$H$8,G2244&lt;=$I$8),AND(G2244&gt;=$J$8,G2244&lt;=$K$8),AND(G2244&gt;=$L$8,G2244&lt;=$M$8),AND(G2244&gt;=$N$8,G2244&lt;=$O$8),AND(G2244&gt;=$P$8,G2244&lt;=$Q$8),AND(G2244&gt;=$R$8,G2244&lt;=$S$8),AND(G2244&gt;=$T$8,G2244&lt;=$U$8)),IF(COUNTIF($H$537:H2244,"CMO")&gt;90,"Demi-traitement","Plein traitement"),""))</f>
        <v/>
      </c>
    </row>
    <row r="2245" spans="7:9" x14ac:dyDescent="0.25">
      <c r="G2245" s="1">
        <v>44809</v>
      </c>
      <c r="H2245" t="str">
        <f t="shared" si="39"/>
        <v/>
      </c>
      <c r="I2245" s="2" t="str">
        <f>IF(OR(AND(G2245&gt;=$D$19,G2245&lt;=$E$19),AND(G2245&gt;=$F$19,G2245&lt;=$G$19),AND(G2245&gt;=$H$19,G2245&lt;=$I$19),AND(G2245&gt;=$J$19,G2245&lt;=$K$19),AND(G2245&gt;=$L$19,G2245&lt;=$M$19),AND(G2245&gt;=$N$19,G2245&lt;=$O$19),AND(G2245&gt;=$P$19,G2245&lt;=$Q$19),AND(G2245&gt;=$R$19,G2245&lt;=$S$19),AND(G2245&gt;=$T$19,G2245&lt;=$U$19)),IF(COUNTIF(I1881:I2244,"Plein traitement")=90,"Demi-traitement","Plein traitement"),IF(OR(AND(G2245&gt;=$D$8,G2245&lt;=$E$8),AND(G2245&gt;=$F$8,G2245&lt;=$G$8),AND(G2245&gt;=$H$8,G2245&lt;=$I$8),AND(G2245&gt;=$J$8,G2245&lt;=$K$8),AND(G2245&gt;=$L$8,G2245&lt;=$M$8),AND(G2245&gt;=$N$8,G2245&lt;=$O$8),AND(G2245&gt;=$P$8,G2245&lt;=$Q$8),AND(G2245&gt;=$R$8,G2245&lt;=$S$8),AND(G2245&gt;=$T$8,G2245&lt;=$U$8)),IF(COUNTIF($H$537:H2245,"CMO")&gt;90,"Demi-traitement","Plein traitement"),""))</f>
        <v/>
      </c>
    </row>
    <row r="2246" spans="7:9" x14ac:dyDescent="0.25">
      <c r="G2246" s="1">
        <v>44810</v>
      </c>
      <c r="H2246" t="str">
        <f t="shared" si="39"/>
        <v/>
      </c>
      <c r="I2246" s="2" t="str">
        <f>IF(OR(AND(G2246&gt;=$D$19,G2246&lt;=$E$19),AND(G2246&gt;=$F$19,G2246&lt;=$G$19),AND(G2246&gt;=$H$19,G2246&lt;=$I$19),AND(G2246&gt;=$J$19,G2246&lt;=$K$19),AND(G2246&gt;=$L$19,G2246&lt;=$M$19),AND(G2246&gt;=$N$19,G2246&lt;=$O$19),AND(G2246&gt;=$P$19,G2246&lt;=$Q$19),AND(G2246&gt;=$R$19,G2246&lt;=$S$19),AND(G2246&gt;=$T$19,G2246&lt;=$U$19)),IF(COUNTIF(I1882:I2245,"Plein traitement")=90,"Demi-traitement","Plein traitement"),IF(OR(AND(G2246&gt;=$D$8,G2246&lt;=$E$8),AND(G2246&gt;=$F$8,G2246&lt;=$G$8),AND(G2246&gt;=$H$8,G2246&lt;=$I$8),AND(G2246&gt;=$J$8,G2246&lt;=$K$8),AND(G2246&gt;=$L$8,G2246&lt;=$M$8),AND(G2246&gt;=$N$8,G2246&lt;=$O$8),AND(G2246&gt;=$P$8,G2246&lt;=$Q$8),AND(G2246&gt;=$R$8,G2246&lt;=$S$8),AND(G2246&gt;=$T$8,G2246&lt;=$U$8)),IF(COUNTIF($H$537:H2246,"CMO")&gt;90,"Demi-traitement","Plein traitement"),""))</f>
        <v/>
      </c>
    </row>
    <row r="2247" spans="7:9" x14ac:dyDescent="0.25">
      <c r="G2247" s="1">
        <v>44811</v>
      </c>
      <c r="H2247" t="str">
        <f t="shared" si="39"/>
        <v/>
      </c>
      <c r="I2247" s="2" t="str">
        <f>IF(OR(AND(G2247&gt;=$D$19,G2247&lt;=$E$19),AND(G2247&gt;=$F$19,G2247&lt;=$G$19),AND(G2247&gt;=$H$19,G2247&lt;=$I$19),AND(G2247&gt;=$J$19,G2247&lt;=$K$19),AND(G2247&gt;=$L$19,G2247&lt;=$M$19),AND(G2247&gt;=$N$19,G2247&lt;=$O$19),AND(G2247&gt;=$P$19,G2247&lt;=$Q$19),AND(G2247&gt;=$R$19,G2247&lt;=$S$19),AND(G2247&gt;=$T$19,G2247&lt;=$U$19)),IF(COUNTIF(I1883:I2246,"Plein traitement")=90,"Demi-traitement","Plein traitement"),IF(OR(AND(G2247&gt;=$D$8,G2247&lt;=$E$8),AND(G2247&gt;=$F$8,G2247&lt;=$G$8),AND(G2247&gt;=$H$8,G2247&lt;=$I$8),AND(G2247&gt;=$J$8,G2247&lt;=$K$8),AND(G2247&gt;=$L$8,G2247&lt;=$M$8),AND(G2247&gt;=$N$8,G2247&lt;=$O$8),AND(G2247&gt;=$P$8,G2247&lt;=$Q$8),AND(G2247&gt;=$R$8,G2247&lt;=$S$8),AND(G2247&gt;=$T$8,G2247&lt;=$U$8)),IF(COUNTIF($H$537:H2247,"CMO")&gt;90,"Demi-traitement","Plein traitement"),""))</f>
        <v/>
      </c>
    </row>
    <row r="2248" spans="7:9" x14ac:dyDescent="0.25">
      <c r="G2248" s="1">
        <v>44812</v>
      </c>
      <c r="H2248" t="str">
        <f t="shared" si="39"/>
        <v/>
      </c>
      <c r="I2248" s="2" t="str">
        <f>IF(OR(AND(G2248&gt;=$D$19,G2248&lt;=$E$19),AND(G2248&gt;=$F$19,G2248&lt;=$G$19),AND(G2248&gt;=$H$19,G2248&lt;=$I$19),AND(G2248&gt;=$J$19,G2248&lt;=$K$19),AND(G2248&gt;=$L$19,G2248&lt;=$M$19),AND(G2248&gt;=$N$19,G2248&lt;=$O$19),AND(G2248&gt;=$P$19,G2248&lt;=$Q$19),AND(G2248&gt;=$R$19,G2248&lt;=$S$19),AND(G2248&gt;=$T$19,G2248&lt;=$U$19)),IF(COUNTIF(I1884:I2247,"Plein traitement")=90,"Demi-traitement","Plein traitement"),IF(OR(AND(G2248&gt;=$D$8,G2248&lt;=$E$8),AND(G2248&gt;=$F$8,G2248&lt;=$G$8),AND(G2248&gt;=$H$8,G2248&lt;=$I$8),AND(G2248&gt;=$J$8,G2248&lt;=$K$8),AND(G2248&gt;=$L$8,G2248&lt;=$M$8),AND(G2248&gt;=$N$8,G2248&lt;=$O$8),AND(G2248&gt;=$P$8,G2248&lt;=$Q$8),AND(G2248&gt;=$R$8,G2248&lt;=$S$8),AND(G2248&gt;=$T$8,G2248&lt;=$U$8)),IF(COUNTIF($H$537:H2248,"CMO")&gt;90,"Demi-traitement","Plein traitement"),""))</f>
        <v/>
      </c>
    </row>
    <row r="2249" spans="7:9" x14ac:dyDescent="0.25">
      <c r="G2249" s="1">
        <v>44813</v>
      </c>
      <c r="H2249" t="str">
        <f t="shared" si="39"/>
        <v/>
      </c>
      <c r="I2249" s="2" t="str">
        <f>IF(OR(AND(G2249&gt;=$D$19,G2249&lt;=$E$19),AND(G2249&gt;=$F$19,G2249&lt;=$G$19),AND(G2249&gt;=$H$19,G2249&lt;=$I$19),AND(G2249&gt;=$J$19,G2249&lt;=$K$19),AND(G2249&gt;=$L$19,G2249&lt;=$M$19),AND(G2249&gt;=$N$19,G2249&lt;=$O$19),AND(G2249&gt;=$P$19,G2249&lt;=$Q$19),AND(G2249&gt;=$R$19,G2249&lt;=$S$19),AND(G2249&gt;=$T$19,G2249&lt;=$U$19)),IF(COUNTIF(I1885:I2248,"Plein traitement")=90,"Demi-traitement","Plein traitement"),IF(OR(AND(G2249&gt;=$D$8,G2249&lt;=$E$8),AND(G2249&gt;=$F$8,G2249&lt;=$G$8),AND(G2249&gt;=$H$8,G2249&lt;=$I$8),AND(G2249&gt;=$J$8,G2249&lt;=$K$8),AND(G2249&gt;=$L$8,G2249&lt;=$M$8),AND(G2249&gt;=$N$8,G2249&lt;=$O$8),AND(G2249&gt;=$P$8,G2249&lt;=$Q$8),AND(G2249&gt;=$R$8,G2249&lt;=$S$8),AND(G2249&gt;=$T$8,G2249&lt;=$U$8)),IF(COUNTIF($H$537:H2249,"CMO")&gt;90,"Demi-traitement","Plein traitement"),""))</f>
        <v/>
      </c>
    </row>
    <row r="2250" spans="7:9" x14ac:dyDescent="0.25">
      <c r="G2250" s="1">
        <v>44814</v>
      </c>
      <c r="H2250" t="str">
        <f t="shared" si="39"/>
        <v/>
      </c>
      <c r="I2250" s="2" t="str">
        <f>IF(OR(AND(G2250&gt;=$D$19,G2250&lt;=$E$19),AND(G2250&gt;=$F$19,G2250&lt;=$G$19),AND(G2250&gt;=$H$19,G2250&lt;=$I$19),AND(G2250&gt;=$J$19,G2250&lt;=$K$19),AND(G2250&gt;=$L$19,G2250&lt;=$M$19),AND(G2250&gt;=$N$19,G2250&lt;=$O$19),AND(G2250&gt;=$P$19,G2250&lt;=$Q$19),AND(G2250&gt;=$R$19,G2250&lt;=$S$19),AND(G2250&gt;=$T$19,G2250&lt;=$U$19)),IF(COUNTIF(I1886:I2249,"Plein traitement")=90,"Demi-traitement","Plein traitement"),IF(OR(AND(G2250&gt;=$D$8,G2250&lt;=$E$8),AND(G2250&gt;=$F$8,G2250&lt;=$G$8),AND(G2250&gt;=$H$8,G2250&lt;=$I$8),AND(G2250&gt;=$J$8,G2250&lt;=$K$8),AND(G2250&gt;=$L$8,G2250&lt;=$M$8),AND(G2250&gt;=$N$8,G2250&lt;=$O$8),AND(G2250&gt;=$P$8,G2250&lt;=$Q$8),AND(G2250&gt;=$R$8,G2250&lt;=$S$8),AND(G2250&gt;=$T$8,G2250&lt;=$U$8)),IF(COUNTIF($H$537:H2250,"CMO")&gt;90,"Demi-traitement","Plein traitement"),""))</f>
        <v/>
      </c>
    </row>
    <row r="2251" spans="7:9" x14ac:dyDescent="0.25">
      <c r="G2251" s="1">
        <v>44815</v>
      </c>
      <c r="H2251" t="str">
        <f t="shared" si="39"/>
        <v/>
      </c>
      <c r="I2251" s="2" t="str">
        <f>IF(OR(AND(G2251&gt;=$D$19,G2251&lt;=$E$19),AND(G2251&gt;=$F$19,G2251&lt;=$G$19),AND(G2251&gt;=$H$19,G2251&lt;=$I$19),AND(G2251&gt;=$J$19,G2251&lt;=$K$19),AND(G2251&gt;=$L$19,G2251&lt;=$M$19),AND(G2251&gt;=$N$19,G2251&lt;=$O$19),AND(G2251&gt;=$P$19,G2251&lt;=$Q$19),AND(G2251&gt;=$R$19,G2251&lt;=$S$19),AND(G2251&gt;=$T$19,G2251&lt;=$U$19)),IF(COUNTIF(I1887:I2250,"Plein traitement")=90,"Demi-traitement","Plein traitement"),IF(OR(AND(G2251&gt;=$D$8,G2251&lt;=$E$8),AND(G2251&gt;=$F$8,G2251&lt;=$G$8),AND(G2251&gt;=$H$8,G2251&lt;=$I$8),AND(G2251&gt;=$J$8,G2251&lt;=$K$8),AND(G2251&gt;=$L$8,G2251&lt;=$M$8),AND(G2251&gt;=$N$8,G2251&lt;=$O$8),AND(G2251&gt;=$P$8,G2251&lt;=$Q$8),AND(G2251&gt;=$R$8,G2251&lt;=$S$8),AND(G2251&gt;=$T$8,G2251&lt;=$U$8)),IF(COUNTIF($H$537:H2251,"CMO")&gt;90,"Demi-traitement","Plein traitement"),""))</f>
        <v/>
      </c>
    </row>
    <row r="2252" spans="7:9" x14ac:dyDescent="0.25">
      <c r="G2252" s="1">
        <v>44816</v>
      </c>
      <c r="H2252" t="str">
        <f t="shared" si="39"/>
        <v/>
      </c>
      <c r="I2252" s="2" t="str">
        <f>IF(OR(AND(G2252&gt;=$D$19,G2252&lt;=$E$19),AND(G2252&gt;=$F$19,G2252&lt;=$G$19),AND(G2252&gt;=$H$19,G2252&lt;=$I$19),AND(G2252&gt;=$J$19,G2252&lt;=$K$19),AND(G2252&gt;=$L$19,G2252&lt;=$M$19),AND(G2252&gt;=$N$19,G2252&lt;=$O$19),AND(G2252&gt;=$P$19,G2252&lt;=$Q$19),AND(G2252&gt;=$R$19,G2252&lt;=$S$19),AND(G2252&gt;=$T$19,G2252&lt;=$U$19)),IF(COUNTIF(I1888:I2251,"Plein traitement")=90,"Demi-traitement","Plein traitement"),IF(OR(AND(G2252&gt;=$D$8,G2252&lt;=$E$8),AND(G2252&gt;=$F$8,G2252&lt;=$G$8),AND(G2252&gt;=$H$8,G2252&lt;=$I$8),AND(G2252&gt;=$J$8,G2252&lt;=$K$8),AND(G2252&gt;=$L$8,G2252&lt;=$M$8),AND(G2252&gt;=$N$8,G2252&lt;=$O$8),AND(G2252&gt;=$P$8,G2252&lt;=$Q$8),AND(G2252&gt;=$R$8,G2252&lt;=$S$8),AND(G2252&gt;=$T$8,G2252&lt;=$U$8)),IF(COUNTIF($H$537:H2252,"CMO")&gt;90,"Demi-traitement","Plein traitement"),""))</f>
        <v/>
      </c>
    </row>
    <row r="2253" spans="7:9" x14ac:dyDescent="0.25">
      <c r="G2253" s="1">
        <v>44817</v>
      </c>
      <c r="H2253" t="str">
        <f t="shared" si="39"/>
        <v/>
      </c>
      <c r="I2253" s="2" t="str">
        <f>IF(OR(AND(G2253&gt;=$D$19,G2253&lt;=$E$19),AND(G2253&gt;=$F$19,G2253&lt;=$G$19),AND(G2253&gt;=$H$19,G2253&lt;=$I$19),AND(G2253&gt;=$J$19,G2253&lt;=$K$19),AND(G2253&gt;=$L$19,G2253&lt;=$M$19),AND(G2253&gt;=$N$19,G2253&lt;=$O$19),AND(G2253&gt;=$P$19,G2253&lt;=$Q$19),AND(G2253&gt;=$R$19,G2253&lt;=$S$19),AND(G2253&gt;=$T$19,G2253&lt;=$U$19)),IF(COUNTIF(I1889:I2252,"Plein traitement")=90,"Demi-traitement","Plein traitement"),IF(OR(AND(G2253&gt;=$D$8,G2253&lt;=$E$8),AND(G2253&gt;=$F$8,G2253&lt;=$G$8),AND(G2253&gt;=$H$8,G2253&lt;=$I$8),AND(G2253&gt;=$J$8,G2253&lt;=$K$8),AND(G2253&gt;=$L$8,G2253&lt;=$M$8),AND(G2253&gt;=$N$8,G2253&lt;=$O$8),AND(G2253&gt;=$P$8,G2253&lt;=$Q$8),AND(G2253&gt;=$R$8,G2253&lt;=$S$8),AND(G2253&gt;=$T$8,G2253&lt;=$U$8)),IF(COUNTIF($H$537:H2253,"CMO")&gt;90,"Demi-traitement","Plein traitement"),""))</f>
        <v/>
      </c>
    </row>
    <row r="2254" spans="7:9" x14ac:dyDescent="0.25">
      <c r="G2254" s="1">
        <v>44818</v>
      </c>
      <c r="H2254" t="str">
        <f t="shared" si="39"/>
        <v/>
      </c>
      <c r="I2254" s="2" t="str">
        <f>IF(OR(AND(G2254&gt;=$D$19,G2254&lt;=$E$19),AND(G2254&gt;=$F$19,G2254&lt;=$G$19),AND(G2254&gt;=$H$19,G2254&lt;=$I$19),AND(G2254&gt;=$J$19,G2254&lt;=$K$19),AND(G2254&gt;=$L$19,G2254&lt;=$M$19),AND(G2254&gt;=$N$19,G2254&lt;=$O$19),AND(G2254&gt;=$P$19,G2254&lt;=$Q$19),AND(G2254&gt;=$R$19,G2254&lt;=$S$19),AND(G2254&gt;=$T$19,G2254&lt;=$U$19)),IF(COUNTIF(I1890:I2253,"Plein traitement")=90,"Demi-traitement","Plein traitement"),IF(OR(AND(G2254&gt;=$D$8,G2254&lt;=$E$8),AND(G2254&gt;=$F$8,G2254&lt;=$G$8),AND(G2254&gt;=$H$8,G2254&lt;=$I$8),AND(G2254&gt;=$J$8,G2254&lt;=$K$8),AND(G2254&gt;=$L$8,G2254&lt;=$M$8),AND(G2254&gt;=$N$8,G2254&lt;=$O$8),AND(G2254&gt;=$P$8,G2254&lt;=$Q$8),AND(G2254&gt;=$R$8,G2254&lt;=$S$8),AND(G2254&gt;=$T$8,G2254&lt;=$U$8)),IF(COUNTIF($H$537:H2254,"CMO")&gt;90,"Demi-traitement","Plein traitement"),""))</f>
        <v/>
      </c>
    </row>
    <row r="2255" spans="7:9" x14ac:dyDescent="0.25">
      <c r="G2255" s="1">
        <v>44819</v>
      </c>
      <c r="H2255" t="str">
        <f t="shared" si="39"/>
        <v/>
      </c>
      <c r="I2255" s="2" t="str">
        <f>IF(OR(AND(G2255&gt;=$D$19,G2255&lt;=$E$19),AND(G2255&gt;=$F$19,G2255&lt;=$G$19),AND(G2255&gt;=$H$19,G2255&lt;=$I$19),AND(G2255&gt;=$J$19,G2255&lt;=$K$19),AND(G2255&gt;=$L$19,G2255&lt;=$M$19),AND(G2255&gt;=$N$19,G2255&lt;=$O$19),AND(G2255&gt;=$P$19,G2255&lt;=$Q$19),AND(G2255&gt;=$R$19,G2255&lt;=$S$19),AND(G2255&gt;=$T$19,G2255&lt;=$U$19)),IF(COUNTIF(I1891:I2254,"Plein traitement")=90,"Demi-traitement","Plein traitement"),IF(OR(AND(G2255&gt;=$D$8,G2255&lt;=$E$8),AND(G2255&gt;=$F$8,G2255&lt;=$G$8),AND(G2255&gt;=$H$8,G2255&lt;=$I$8),AND(G2255&gt;=$J$8,G2255&lt;=$K$8),AND(G2255&gt;=$L$8,G2255&lt;=$M$8),AND(G2255&gt;=$N$8,G2255&lt;=$O$8),AND(G2255&gt;=$P$8,G2255&lt;=$Q$8),AND(G2255&gt;=$R$8,G2255&lt;=$S$8),AND(G2255&gt;=$T$8,G2255&lt;=$U$8)),IF(COUNTIF($H$537:H2255,"CMO")&gt;90,"Demi-traitement","Plein traitement"),""))</f>
        <v/>
      </c>
    </row>
    <row r="2256" spans="7:9" x14ac:dyDescent="0.25">
      <c r="G2256" s="1">
        <v>44820</v>
      </c>
      <c r="H2256" t="str">
        <f t="shared" si="39"/>
        <v/>
      </c>
      <c r="I2256" s="2" t="str">
        <f>IF(OR(AND(G2256&gt;=$D$19,G2256&lt;=$E$19),AND(G2256&gt;=$F$19,G2256&lt;=$G$19),AND(G2256&gt;=$H$19,G2256&lt;=$I$19),AND(G2256&gt;=$J$19,G2256&lt;=$K$19),AND(G2256&gt;=$L$19,G2256&lt;=$M$19),AND(G2256&gt;=$N$19,G2256&lt;=$O$19),AND(G2256&gt;=$P$19,G2256&lt;=$Q$19),AND(G2256&gt;=$R$19,G2256&lt;=$S$19),AND(G2256&gt;=$T$19,G2256&lt;=$U$19)),IF(COUNTIF(I1892:I2255,"Plein traitement")=90,"Demi-traitement","Plein traitement"),IF(OR(AND(G2256&gt;=$D$8,G2256&lt;=$E$8),AND(G2256&gt;=$F$8,G2256&lt;=$G$8),AND(G2256&gt;=$H$8,G2256&lt;=$I$8),AND(G2256&gt;=$J$8,G2256&lt;=$K$8),AND(G2256&gt;=$L$8,G2256&lt;=$M$8),AND(G2256&gt;=$N$8,G2256&lt;=$O$8),AND(G2256&gt;=$P$8,G2256&lt;=$Q$8),AND(G2256&gt;=$R$8,G2256&lt;=$S$8),AND(G2256&gt;=$T$8,G2256&lt;=$U$8)),IF(COUNTIF($H$537:H2256,"CMO")&gt;90,"Demi-traitement","Plein traitement"),""))</f>
        <v/>
      </c>
    </row>
    <row r="2257" spans="7:9" x14ac:dyDescent="0.25">
      <c r="G2257" s="1">
        <v>44821</v>
      </c>
      <c r="H2257" t="str">
        <f t="shared" si="39"/>
        <v/>
      </c>
      <c r="I2257" s="2" t="str">
        <f>IF(OR(AND(G2257&gt;=$D$19,G2257&lt;=$E$19),AND(G2257&gt;=$F$19,G2257&lt;=$G$19),AND(G2257&gt;=$H$19,G2257&lt;=$I$19),AND(G2257&gt;=$J$19,G2257&lt;=$K$19),AND(G2257&gt;=$L$19,G2257&lt;=$M$19),AND(G2257&gt;=$N$19,G2257&lt;=$O$19),AND(G2257&gt;=$P$19,G2257&lt;=$Q$19),AND(G2257&gt;=$R$19,G2257&lt;=$S$19),AND(G2257&gt;=$T$19,G2257&lt;=$U$19)),IF(COUNTIF(I1893:I2256,"Plein traitement")=90,"Demi-traitement","Plein traitement"),IF(OR(AND(G2257&gt;=$D$8,G2257&lt;=$E$8),AND(G2257&gt;=$F$8,G2257&lt;=$G$8),AND(G2257&gt;=$H$8,G2257&lt;=$I$8),AND(G2257&gt;=$J$8,G2257&lt;=$K$8),AND(G2257&gt;=$L$8,G2257&lt;=$M$8),AND(G2257&gt;=$N$8,G2257&lt;=$O$8),AND(G2257&gt;=$P$8,G2257&lt;=$Q$8),AND(G2257&gt;=$R$8,G2257&lt;=$S$8),AND(G2257&gt;=$T$8,G2257&lt;=$U$8)),IF(COUNTIF($H$537:H2257,"CMO")&gt;90,"Demi-traitement","Plein traitement"),""))</f>
        <v/>
      </c>
    </row>
    <row r="2258" spans="7:9" x14ac:dyDescent="0.25">
      <c r="G2258" s="1">
        <v>44822</v>
      </c>
      <c r="H2258" t="str">
        <f t="shared" si="39"/>
        <v/>
      </c>
      <c r="I2258" s="2" t="str">
        <f>IF(OR(AND(G2258&gt;=$D$19,G2258&lt;=$E$19),AND(G2258&gt;=$F$19,G2258&lt;=$G$19),AND(G2258&gt;=$H$19,G2258&lt;=$I$19),AND(G2258&gt;=$J$19,G2258&lt;=$K$19),AND(G2258&gt;=$L$19,G2258&lt;=$M$19),AND(G2258&gt;=$N$19,G2258&lt;=$O$19),AND(G2258&gt;=$P$19,G2258&lt;=$Q$19),AND(G2258&gt;=$R$19,G2258&lt;=$S$19),AND(G2258&gt;=$T$19,G2258&lt;=$U$19)),IF(COUNTIF(I1894:I2257,"Plein traitement")=90,"Demi-traitement","Plein traitement"),IF(OR(AND(G2258&gt;=$D$8,G2258&lt;=$E$8),AND(G2258&gt;=$F$8,G2258&lt;=$G$8),AND(G2258&gt;=$H$8,G2258&lt;=$I$8),AND(G2258&gt;=$J$8,G2258&lt;=$K$8),AND(G2258&gt;=$L$8,G2258&lt;=$M$8),AND(G2258&gt;=$N$8,G2258&lt;=$O$8),AND(G2258&gt;=$P$8,G2258&lt;=$Q$8),AND(G2258&gt;=$R$8,G2258&lt;=$S$8),AND(G2258&gt;=$T$8,G2258&lt;=$U$8)),IF(COUNTIF($H$537:H2258,"CMO")&gt;90,"Demi-traitement","Plein traitement"),""))</f>
        <v/>
      </c>
    </row>
    <row r="2259" spans="7:9" x14ac:dyDescent="0.25">
      <c r="G2259" s="1">
        <v>44823</v>
      </c>
      <c r="H2259" t="str">
        <f t="shared" si="39"/>
        <v/>
      </c>
      <c r="I2259" s="2" t="str">
        <f>IF(OR(AND(G2259&gt;=$D$19,G2259&lt;=$E$19),AND(G2259&gt;=$F$19,G2259&lt;=$G$19),AND(G2259&gt;=$H$19,G2259&lt;=$I$19),AND(G2259&gt;=$J$19,G2259&lt;=$K$19),AND(G2259&gt;=$L$19,G2259&lt;=$M$19),AND(G2259&gt;=$N$19,G2259&lt;=$O$19),AND(G2259&gt;=$P$19,G2259&lt;=$Q$19),AND(G2259&gt;=$R$19,G2259&lt;=$S$19),AND(G2259&gt;=$T$19,G2259&lt;=$U$19)),IF(COUNTIF(I1895:I2258,"Plein traitement")=90,"Demi-traitement","Plein traitement"),IF(OR(AND(G2259&gt;=$D$8,G2259&lt;=$E$8),AND(G2259&gt;=$F$8,G2259&lt;=$G$8),AND(G2259&gt;=$H$8,G2259&lt;=$I$8),AND(G2259&gt;=$J$8,G2259&lt;=$K$8),AND(G2259&gt;=$L$8,G2259&lt;=$M$8),AND(G2259&gt;=$N$8,G2259&lt;=$O$8),AND(G2259&gt;=$P$8,G2259&lt;=$Q$8),AND(G2259&gt;=$R$8,G2259&lt;=$S$8),AND(G2259&gt;=$T$8,G2259&lt;=$U$8)),IF(COUNTIF($H$537:H2259,"CMO")&gt;90,"Demi-traitement","Plein traitement"),""))</f>
        <v/>
      </c>
    </row>
    <row r="2260" spans="7:9" x14ac:dyDescent="0.25">
      <c r="G2260" s="1">
        <v>44824</v>
      </c>
      <c r="H2260" t="str">
        <f t="shared" si="39"/>
        <v/>
      </c>
      <c r="I2260" s="2" t="str">
        <f>IF(OR(AND(G2260&gt;=$D$19,G2260&lt;=$E$19),AND(G2260&gt;=$F$19,G2260&lt;=$G$19),AND(G2260&gt;=$H$19,G2260&lt;=$I$19),AND(G2260&gt;=$J$19,G2260&lt;=$K$19),AND(G2260&gt;=$L$19,G2260&lt;=$M$19),AND(G2260&gt;=$N$19,G2260&lt;=$O$19),AND(G2260&gt;=$P$19,G2260&lt;=$Q$19),AND(G2260&gt;=$R$19,G2260&lt;=$S$19),AND(G2260&gt;=$T$19,G2260&lt;=$U$19)),IF(COUNTIF(I1896:I2259,"Plein traitement")=90,"Demi-traitement","Plein traitement"),IF(OR(AND(G2260&gt;=$D$8,G2260&lt;=$E$8),AND(G2260&gt;=$F$8,G2260&lt;=$G$8),AND(G2260&gt;=$H$8,G2260&lt;=$I$8),AND(G2260&gt;=$J$8,G2260&lt;=$K$8),AND(G2260&gt;=$L$8,G2260&lt;=$M$8),AND(G2260&gt;=$N$8,G2260&lt;=$O$8),AND(G2260&gt;=$P$8,G2260&lt;=$Q$8),AND(G2260&gt;=$R$8,G2260&lt;=$S$8),AND(G2260&gt;=$T$8,G2260&lt;=$U$8)),IF(COUNTIF($H$537:H2260,"CMO")&gt;90,"Demi-traitement","Plein traitement"),""))</f>
        <v/>
      </c>
    </row>
    <row r="2261" spans="7:9" x14ac:dyDescent="0.25">
      <c r="G2261" s="1">
        <v>44825</v>
      </c>
      <c r="H2261" t="str">
        <f t="shared" si="39"/>
        <v/>
      </c>
      <c r="I2261" s="2" t="str">
        <f>IF(OR(AND(G2261&gt;=$D$19,G2261&lt;=$E$19),AND(G2261&gt;=$F$19,G2261&lt;=$G$19),AND(G2261&gt;=$H$19,G2261&lt;=$I$19),AND(G2261&gt;=$J$19,G2261&lt;=$K$19),AND(G2261&gt;=$L$19,G2261&lt;=$M$19),AND(G2261&gt;=$N$19,G2261&lt;=$O$19),AND(G2261&gt;=$P$19,G2261&lt;=$Q$19),AND(G2261&gt;=$R$19,G2261&lt;=$S$19),AND(G2261&gt;=$T$19,G2261&lt;=$U$19)),IF(COUNTIF(I1897:I2260,"Plein traitement")=90,"Demi-traitement","Plein traitement"),IF(OR(AND(G2261&gt;=$D$8,G2261&lt;=$E$8),AND(G2261&gt;=$F$8,G2261&lt;=$G$8),AND(G2261&gt;=$H$8,G2261&lt;=$I$8),AND(G2261&gt;=$J$8,G2261&lt;=$K$8),AND(G2261&gt;=$L$8,G2261&lt;=$M$8),AND(G2261&gt;=$N$8,G2261&lt;=$O$8),AND(G2261&gt;=$P$8,G2261&lt;=$Q$8),AND(G2261&gt;=$R$8,G2261&lt;=$S$8),AND(G2261&gt;=$T$8,G2261&lt;=$U$8)),IF(COUNTIF($H$537:H2261,"CMO")&gt;90,"Demi-traitement","Plein traitement"),""))</f>
        <v/>
      </c>
    </row>
    <row r="2262" spans="7:9" x14ac:dyDescent="0.25">
      <c r="G2262" s="1">
        <v>44826</v>
      </c>
      <c r="H2262" t="str">
        <f t="shared" si="39"/>
        <v/>
      </c>
      <c r="I2262" s="2" t="str">
        <f>IF(OR(AND(G2262&gt;=$D$19,G2262&lt;=$E$19),AND(G2262&gt;=$F$19,G2262&lt;=$G$19),AND(G2262&gt;=$H$19,G2262&lt;=$I$19),AND(G2262&gt;=$J$19,G2262&lt;=$K$19),AND(G2262&gt;=$L$19,G2262&lt;=$M$19),AND(G2262&gt;=$N$19,G2262&lt;=$O$19),AND(G2262&gt;=$P$19,G2262&lt;=$Q$19),AND(G2262&gt;=$R$19,G2262&lt;=$S$19),AND(G2262&gt;=$T$19,G2262&lt;=$U$19)),IF(COUNTIF(I1898:I2261,"Plein traitement")=90,"Demi-traitement","Plein traitement"),IF(OR(AND(G2262&gt;=$D$8,G2262&lt;=$E$8),AND(G2262&gt;=$F$8,G2262&lt;=$G$8),AND(G2262&gt;=$H$8,G2262&lt;=$I$8),AND(G2262&gt;=$J$8,G2262&lt;=$K$8),AND(G2262&gt;=$L$8,G2262&lt;=$M$8),AND(G2262&gt;=$N$8,G2262&lt;=$O$8),AND(G2262&gt;=$P$8,G2262&lt;=$Q$8),AND(G2262&gt;=$R$8,G2262&lt;=$S$8),AND(G2262&gt;=$T$8,G2262&lt;=$U$8)),IF(COUNTIF($H$537:H2262,"CMO")&gt;90,"Demi-traitement","Plein traitement"),""))</f>
        <v/>
      </c>
    </row>
    <row r="2263" spans="7:9" x14ac:dyDescent="0.25">
      <c r="G2263" s="1">
        <v>44827</v>
      </c>
      <c r="H2263" t="str">
        <f t="shared" si="39"/>
        <v/>
      </c>
      <c r="I2263" s="2" t="str">
        <f>IF(OR(AND(G2263&gt;=$D$19,G2263&lt;=$E$19),AND(G2263&gt;=$F$19,G2263&lt;=$G$19),AND(G2263&gt;=$H$19,G2263&lt;=$I$19),AND(G2263&gt;=$J$19,G2263&lt;=$K$19),AND(G2263&gt;=$L$19,G2263&lt;=$M$19),AND(G2263&gt;=$N$19,G2263&lt;=$O$19),AND(G2263&gt;=$P$19,G2263&lt;=$Q$19),AND(G2263&gt;=$R$19,G2263&lt;=$S$19),AND(G2263&gt;=$T$19,G2263&lt;=$U$19)),IF(COUNTIF(I1899:I2262,"Plein traitement")=90,"Demi-traitement","Plein traitement"),IF(OR(AND(G2263&gt;=$D$8,G2263&lt;=$E$8),AND(G2263&gt;=$F$8,G2263&lt;=$G$8),AND(G2263&gt;=$H$8,G2263&lt;=$I$8),AND(G2263&gt;=$J$8,G2263&lt;=$K$8),AND(G2263&gt;=$L$8,G2263&lt;=$M$8),AND(G2263&gt;=$N$8,G2263&lt;=$O$8),AND(G2263&gt;=$P$8,G2263&lt;=$Q$8),AND(G2263&gt;=$R$8,G2263&lt;=$S$8),AND(G2263&gt;=$T$8,G2263&lt;=$U$8)),IF(COUNTIF($H$537:H2263,"CMO")&gt;90,"Demi-traitement","Plein traitement"),""))</f>
        <v/>
      </c>
    </row>
    <row r="2264" spans="7:9" x14ac:dyDescent="0.25">
      <c r="G2264" s="1">
        <v>44828</v>
      </c>
      <c r="H2264" t="str">
        <f t="shared" si="39"/>
        <v/>
      </c>
      <c r="I2264" s="2" t="str">
        <f>IF(OR(AND(G2264&gt;=$D$19,G2264&lt;=$E$19),AND(G2264&gt;=$F$19,G2264&lt;=$G$19),AND(G2264&gt;=$H$19,G2264&lt;=$I$19),AND(G2264&gt;=$J$19,G2264&lt;=$K$19),AND(G2264&gt;=$L$19,G2264&lt;=$M$19),AND(G2264&gt;=$N$19,G2264&lt;=$O$19),AND(G2264&gt;=$P$19,G2264&lt;=$Q$19),AND(G2264&gt;=$R$19,G2264&lt;=$S$19),AND(G2264&gt;=$T$19,G2264&lt;=$U$19)),IF(COUNTIF(I1900:I2263,"Plein traitement")=90,"Demi-traitement","Plein traitement"),IF(OR(AND(G2264&gt;=$D$8,G2264&lt;=$E$8),AND(G2264&gt;=$F$8,G2264&lt;=$G$8),AND(G2264&gt;=$H$8,G2264&lt;=$I$8),AND(G2264&gt;=$J$8,G2264&lt;=$K$8),AND(G2264&gt;=$L$8,G2264&lt;=$M$8),AND(G2264&gt;=$N$8,G2264&lt;=$O$8),AND(G2264&gt;=$P$8,G2264&lt;=$Q$8),AND(G2264&gt;=$R$8,G2264&lt;=$S$8),AND(G2264&gt;=$T$8,G2264&lt;=$U$8)),IF(COUNTIF($H$537:H2264,"CMO")&gt;90,"Demi-traitement","Plein traitement"),""))</f>
        <v/>
      </c>
    </row>
    <row r="2265" spans="7:9" x14ac:dyDescent="0.25">
      <c r="G2265" s="1">
        <v>44829</v>
      </c>
      <c r="H2265" t="str">
        <f t="shared" si="39"/>
        <v/>
      </c>
      <c r="I2265" s="2" t="str">
        <f>IF(OR(AND(G2265&gt;=$D$19,G2265&lt;=$E$19),AND(G2265&gt;=$F$19,G2265&lt;=$G$19),AND(G2265&gt;=$H$19,G2265&lt;=$I$19),AND(G2265&gt;=$J$19,G2265&lt;=$K$19),AND(G2265&gt;=$L$19,G2265&lt;=$M$19),AND(G2265&gt;=$N$19,G2265&lt;=$O$19),AND(G2265&gt;=$P$19,G2265&lt;=$Q$19),AND(G2265&gt;=$R$19,G2265&lt;=$S$19),AND(G2265&gt;=$T$19,G2265&lt;=$U$19)),IF(COUNTIF(I1901:I2264,"Plein traitement")=90,"Demi-traitement","Plein traitement"),IF(OR(AND(G2265&gt;=$D$8,G2265&lt;=$E$8),AND(G2265&gt;=$F$8,G2265&lt;=$G$8),AND(G2265&gt;=$H$8,G2265&lt;=$I$8),AND(G2265&gt;=$J$8,G2265&lt;=$K$8),AND(G2265&gt;=$L$8,G2265&lt;=$M$8),AND(G2265&gt;=$N$8,G2265&lt;=$O$8),AND(G2265&gt;=$P$8,G2265&lt;=$Q$8),AND(G2265&gt;=$R$8,G2265&lt;=$S$8),AND(G2265&gt;=$T$8,G2265&lt;=$U$8)),IF(COUNTIF($H$537:H2265,"CMO")&gt;90,"Demi-traitement","Plein traitement"),""))</f>
        <v/>
      </c>
    </row>
    <row r="2266" spans="7:9" x14ac:dyDescent="0.25">
      <c r="G2266" s="1">
        <v>44830</v>
      </c>
      <c r="H2266" t="str">
        <f t="shared" si="39"/>
        <v/>
      </c>
      <c r="I2266" s="2" t="str">
        <f>IF(OR(AND(G2266&gt;=$D$19,G2266&lt;=$E$19),AND(G2266&gt;=$F$19,G2266&lt;=$G$19),AND(G2266&gt;=$H$19,G2266&lt;=$I$19),AND(G2266&gt;=$J$19,G2266&lt;=$K$19),AND(G2266&gt;=$L$19,G2266&lt;=$M$19),AND(G2266&gt;=$N$19,G2266&lt;=$O$19),AND(G2266&gt;=$P$19,G2266&lt;=$Q$19),AND(G2266&gt;=$R$19,G2266&lt;=$S$19),AND(G2266&gt;=$T$19,G2266&lt;=$U$19)),IF(COUNTIF(I1902:I2265,"Plein traitement")=90,"Demi-traitement","Plein traitement"),IF(OR(AND(G2266&gt;=$D$8,G2266&lt;=$E$8),AND(G2266&gt;=$F$8,G2266&lt;=$G$8),AND(G2266&gt;=$H$8,G2266&lt;=$I$8),AND(G2266&gt;=$J$8,G2266&lt;=$K$8),AND(G2266&gt;=$L$8,G2266&lt;=$M$8),AND(G2266&gt;=$N$8,G2266&lt;=$O$8),AND(G2266&gt;=$P$8,G2266&lt;=$Q$8),AND(G2266&gt;=$R$8,G2266&lt;=$S$8),AND(G2266&gt;=$T$8,G2266&lt;=$U$8)),IF(COUNTIF($H$537:H2266,"CMO")&gt;90,"Demi-traitement","Plein traitement"),""))</f>
        <v/>
      </c>
    </row>
    <row r="2267" spans="7:9" x14ac:dyDescent="0.25">
      <c r="G2267" s="1">
        <v>44831</v>
      </c>
      <c r="H2267" t="str">
        <f t="shared" si="39"/>
        <v/>
      </c>
      <c r="I2267" s="2" t="str">
        <f>IF(OR(AND(G2267&gt;=$D$19,G2267&lt;=$E$19),AND(G2267&gt;=$F$19,G2267&lt;=$G$19),AND(G2267&gt;=$H$19,G2267&lt;=$I$19),AND(G2267&gt;=$J$19,G2267&lt;=$K$19),AND(G2267&gt;=$L$19,G2267&lt;=$M$19),AND(G2267&gt;=$N$19,G2267&lt;=$O$19),AND(G2267&gt;=$P$19,G2267&lt;=$Q$19),AND(G2267&gt;=$R$19,G2267&lt;=$S$19),AND(G2267&gt;=$T$19,G2267&lt;=$U$19)),IF(COUNTIF(I1903:I2266,"Plein traitement")=90,"Demi-traitement","Plein traitement"),IF(OR(AND(G2267&gt;=$D$8,G2267&lt;=$E$8),AND(G2267&gt;=$F$8,G2267&lt;=$G$8),AND(G2267&gt;=$H$8,G2267&lt;=$I$8),AND(G2267&gt;=$J$8,G2267&lt;=$K$8),AND(G2267&gt;=$L$8,G2267&lt;=$M$8),AND(G2267&gt;=$N$8,G2267&lt;=$O$8),AND(G2267&gt;=$P$8,G2267&lt;=$Q$8),AND(G2267&gt;=$R$8,G2267&lt;=$S$8),AND(G2267&gt;=$T$8,G2267&lt;=$U$8)),IF(COUNTIF($H$537:H2267,"CMO")&gt;90,"Demi-traitement","Plein traitement"),""))</f>
        <v/>
      </c>
    </row>
    <row r="2268" spans="7:9" x14ac:dyDescent="0.25">
      <c r="G2268" s="1">
        <v>44832</v>
      </c>
      <c r="H2268" t="str">
        <f t="shared" si="39"/>
        <v/>
      </c>
      <c r="I2268" s="2" t="str">
        <f>IF(OR(AND(G2268&gt;=$D$19,G2268&lt;=$E$19),AND(G2268&gt;=$F$19,G2268&lt;=$G$19),AND(G2268&gt;=$H$19,G2268&lt;=$I$19),AND(G2268&gt;=$J$19,G2268&lt;=$K$19),AND(G2268&gt;=$L$19,G2268&lt;=$M$19),AND(G2268&gt;=$N$19,G2268&lt;=$O$19),AND(G2268&gt;=$P$19,G2268&lt;=$Q$19),AND(G2268&gt;=$R$19,G2268&lt;=$S$19),AND(G2268&gt;=$T$19,G2268&lt;=$U$19)),IF(COUNTIF(I1904:I2267,"Plein traitement")=90,"Demi-traitement","Plein traitement"),IF(OR(AND(G2268&gt;=$D$8,G2268&lt;=$E$8),AND(G2268&gt;=$F$8,G2268&lt;=$G$8),AND(G2268&gt;=$H$8,G2268&lt;=$I$8),AND(G2268&gt;=$J$8,G2268&lt;=$K$8),AND(G2268&gt;=$L$8,G2268&lt;=$M$8),AND(G2268&gt;=$N$8,G2268&lt;=$O$8),AND(G2268&gt;=$P$8,G2268&lt;=$Q$8),AND(G2268&gt;=$R$8,G2268&lt;=$S$8),AND(G2268&gt;=$T$8,G2268&lt;=$U$8)),IF(COUNTIF($H$537:H2268,"CMO")&gt;90,"Demi-traitement","Plein traitement"),""))</f>
        <v/>
      </c>
    </row>
    <row r="2269" spans="7:9" x14ac:dyDescent="0.25">
      <c r="G2269" s="1">
        <v>44833</v>
      </c>
      <c r="H2269" t="str">
        <f t="shared" si="39"/>
        <v/>
      </c>
      <c r="I2269" s="2" t="str">
        <f>IF(OR(AND(G2269&gt;=$D$19,G2269&lt;=$E$19),AND(G2269&gt;=$F$19,G2269&lt;=$G$19),AND(G2269&gt;=$H$19,G2269&lt;=$I$19),AND(G2269&gt;=$J$19,G2269&lt;=$K$19),AND(G2269&gt;=$L$19,G2269&lt;=$M$19),AND(G2269&gt;=$N$19,G2269&lt;=$O$19),AND(G2269&gt;=$P$19,G2269&lt;=$Q$19),AND(G2269&gt;=$R$19,G2269&lt;=$S$19),AND(G2269&gt;=$T$19,G2269&lt;=$U$19)),IF(COUNTIF(I1905:I2268,"Plein traitement")=90,"Demi-traitement","Plein traitement"),IF(OR(AND(G2269&gt;=$D$8,G2269&lt;=$E$8),AND(G2269&gt;=$F$8,G2269&lt;=$G$8),AND(G2269&gt;=$H$8,G2269&lt;=$I$8),AND(G2269&gt;=$J$8,G2269&lt;=$K$8),AND(G2269&gt;=$L$8,G2269&lt;=$M$8),AND(G2269&gt;=$N$8,G2269&lt;=$O$8),AND(G2269&gt;=$P$8,G2269&lt;=$Q$8),AND(G2269&gt;=$R$8,G2269&lt;=$S$8),AND(G2269&gt;=$T$8,G2269&lt;=$U$8)),IF(COUNTIF($H$537:H2269,"CMO")&gt;90,"Demi-traitement","Plein traitement"),""))</f>
        <v/>
      </c>
    </row>
    <row r="2270" spans="7:9" x14ac:dyDescent="0.25">
      <c r="G2270" s="1">
        <v>44834</v>
      </c>
      <c r="H2270" t="str">
        <f t="shared" si="39"/>
        <v/>
      </c>
      <c r="I2270" s="2" t="str">
        <f>IF(OR(AND(G2270&gt;=$D$19,G2270&lt;=$E$19),AND(G2270&gt;=$F$19,G2270&lt;=$G$19),AND(G2270&gt;=$H$19,G2270&lt;=$I$19),AND(G2270&gt;=$J$19,G2270&lt;=$K$19),AND(G2270&gt;=$L$19,G2270&lt;=$M$19),AND(G2270&gt;=$N$19,G2270&lt;=$O$19),AND(G2270&gt;=$P$19,G2270&lt;=$Q$19),AND(G2270&gt;=$R$19,G2270&lt;=$S$19),AND(G2270&gt;=$T$19,G2270&lt;=$U$19)),IF(COUNTIF(I1906:I2269,"Plein traitement")=90,"Demi-traitement","Plein traitement"),IF(OR(AND(G2270&gt;=$D$8,G2270&lt;=$E$8),AND(G2270&gt;=$F$8,G2270&lt;=$G$8),AND(G2270&gt;=$H$8,G2270&lt;=$I$8),AND(G2270&gt;=$J$8,G2270&lt;=$K$8),AND(G2270&gt;=$L$8,G2270&lt;=$M$8),AND(G2270&gt;=$N$8,G2270&lt;=$O$8),AND(G2270&gt;=$P$8,G2270&lt;=$Q$8),AND(G2270&gt;=$R$8,G2270&lt;=$S$8),AND(G2270&gt;=$T$8,G2270&lt;=$U$8)),IF(COUNTIF($H$537:H2270,"CMO")&gt;90,"Demi-traitement","Plein traitement"),""))</f>
        <v/>
      </c>
    </row>
    <row r="2271" spans="7:9" x14ac:dyDescent="0.25">
      <c r="G2271" s="1">
        <v>44835</v>
      </c>
      <c r="H2271" t="str">
        <f t="shared" si="39"/>
        <v/>
      </c>
      <c r="I2271" s="2" t="str">
        <f>IF(OR(AND(G2271&gt;=$D$19,G2271&lt;=$E$19),AND(G2271&gt;=$F$19,G2271&lt;=$G$19),AND(G2271&gt;=$H$19,G2271&lt;=$I$19),AND(G2271&gt;=$J$19,G2271&lt;=$K$19),AND(G2271&gt;=$L$19,G2271&lt;=$M$19),AND(G2271&gt;=$N$19,G2271&lt;=$O$19),AND(G2271&gt;=$P$19,G2271&lt;=$Q$19),AND(G2271&gt;=$R$19,G2271&lt;=$S$19),AND(G2271&gt;=$T$19,G2271&lt;=$U$19)),IF(COUNTIF(I1907:I2270,"Plein traitement")=90,"Demi-traitement","Plein traitement"),IF(OR(AND(G2271&gt;=$D$8,G2271&lt;=$E$8),AND(G2271&gt;=$F$8,G2271&lt;=$G$8),AND(G2271&gt;=$H$8,G2271&lt;=$I$8),AND(G2271&gt;=$J$8,G2271&lt;=$K$8),AND(G2271&gt;=$L$8,G2271&lt;=$M$8),AND(G2271&gt;=$N$8,G2271&lt;=$O$8),AND(G2271&gt;=$P$8,G2271&lt;=$Q$8),AND(G2271&gt;=$R$8,G2271&lt;=$S$8),AND(G2271&gt;=$T$8,G2271&lt;=$U$8)),IF(COUNTIF($H$537:H2271,"CMO")&gt;90,"Demi-traitement","Plein traitement"),""))</f>
        <v/>
      </c>
    </row>
    <row r="2272" spans="7:9" x14ac:dyDescent="0.25">
      <c r="G2272" s="1">
        <v>44836</v>
      </c>
      <c r="H2272" t="str">
        <f t="shared" si="39"/>
        <v/>
      </c>
      <c r="I2272" s="2" t="str">
        <f>IF(OR(AND(G2272&gt;=$D$19,G2272&lt;=$E$19),AND(G2272&gt;=$F$19,G2272&lt;=$G$19),AND(G2272&gt;=$H$19,G2272&lt;=$I$19),AND(G2272&gt;=$J$19,G2272&lt;=$K$19),AND(G2272&gt;=$L$19,G2272&lt;=$M$19),AND(G2272&gt;=$N$19,G2272&lt;=$O$19),AND(G2272&gt;=$P$19,G2272&lt;=$Q$19),AND(G2272&gt;=$R$19,G2272&lt;=$S$19),AND(G2272&gt;=$T$19,G2272&lt;=$U$19)),IF(COUNTIF(I1908:I2271,"Plein traitement")=90,"Demi-traitement","Plein traitement"),IF(OR(AND(G2272&gt;=$D$8,G2272&lt;=$E$8),AND(G2272&gt;=$F$8,G2272&lt;=$G$8),AND(G2272&gt;=$H$8,G2272&lt;=$I$8),AND(G2272&gt;=$J$8,G2272&lt;=$K$8),AND(G2272&gt;=$L$8,G2272&lt;=$M$8),AND(G2272&gt;=$N$8,G2272&lt;=$O$8),AND(G2272&gt;=$P$8,G2272&lt;=$Q$8),AND(G2272&gt;=$R$8,G2272&lt;=$S$8),AND(G2272&gt;=$T$8,G2272&lt;=$U$8)),IF(COUNTIF($H$537:H2272,"CMO")&gt;90,"Demi-traitement","Plein traitement"),""))</f>
        <v/>
      </c>
    </row>
    <row r="2273" spans="7:9" x14ac:dyDescent="0.25">
      <c r="G2273" s="1">
        <v>44837</v>
      </c>
      <c r="H2273" t="str">
        <f t="shared" si="39"/>
        <v/>
      </c>
      <c r="I2273" s="2" t="str">
        <f>IF(OR(AND(G2273&gt;=$D$19,G2273&lt;=$E$19),AND(G2273&gt;=$F$19,G2273&lt;=$G$19),AND(G2273&gt;=$H$19,G2273&lt;=$I$19),AND(G2273&gt;=$J$19,G2273&lt;=$K$19),AND(G2273&gt;=$L$19,G2273&lt;=$M$19),AND(G2273&gt;=$N$19,G2273&lt;=$O$19),AND(G2273&gt;=$P$19,G2273&lt;=$Q$19),AND(G2273&gt;=$R$19,G2273&lt;=$S$19),AND(G2273&gt;=$T$19,G2273&lt;=$U$19)),IF(COUNTIF(I1909:I2272,"Plein traitement")=90,"Demi-traitement","Plein traitement"),IF(OR(AND(G2273&gt;=$D$8,G2273&lt;=$E$8),AND(G2273&gt;=$F$8,G2273&lt;=$G$8),AND(G2273&gt;=$H$8,G2273&lt;=$I$8),AND(G2273&gt;=$J$8,G2273&lt;=$K$8),AND(G2273&gt;=$L$8,G2273&lt;=$M$8),AND(G2273&gt;=$N$8,G2273&lt;=$O$8),AND(G2273&gt;=$P$8,G2273&lt;=$Q$8),AND(G2273&gt;=$R$8,G2273&lt;=$S$8),AND(G2273&gt;=$T$8,G2273&lt;=$U$8)),IF(COUNTIF($H$537:H2273,"CMO")&gt;90,"Demi-traitement","Plein traitement"),""))</f>
        <v/>
      </c>
    </row>
    <row r="2274" spans="7:9" x14ac:dyDescent="0.25">
      <c r="G2274" s="1">
        <v>44838</v>
      </c>
      <c r="H2274" t="str">
        <f t="shared" si="39"/>
        <v/>
      </c>
      <c r="I2274" s="2" t="str">
        <f>IF(OR(AND(G2274&gt;=$D$19,G2274&lt;=$E$19),AND(G2274&gt;=$F$19,G2274&lt;=$G$19),AND(G2274&gt;=$H$19,G2274&lt;=$I$19),AND(G2274&gt;=$J$19,G2274&lt;=$K$19),AND(G2274&gt;=$L$19,G2274&lt;=$M$19),AND(G2274&gt;=$N$19,G2274&lt;=$O$19),AND(G2274&gt;=$P$19,G2274&lt;=$Q$19),AND(G2274&gt;=$R$19,G2274&lt;=$S$19),AND(G2274&gt;=$T$19,G2274&lt;=$U$19)),IF(COUNTIF(I1910:I2273,"Plein traitement")=90,"Demi-traitement","Plein traitement"),IF(OR(AND(G2274&gt;=$D$8,G2274&lt;=$E$8),AND(G2274&gt;=$F$8,G2274&lt;=$G$8),AND(G2274&gt;=$H$8,G2274&lt;=$I$8),AND(G2274&gt;=$J$8,G2274&lt;=$K$8),AND(G2274&gt;=$L$8,G2274&lt;=$M$8),AND(G2274&gt;=$N$8,G2274&lt;=$O$8),AND(G2274&gt;=$P$8,G2274&lt;=$Q$8),AND(G2274&gt;=$R$8,G2274&lt;=$S$8),AND(G2274&gt;=$T$8,G2274&lt;=$U$8)),IF(COUNTIF($H$537:H2274,"CMO")&gt;90,"Demi-traitement","Plein traitement"),""))</f>
        <v/>
      </c>
    </row>
    <row r="2275" spans="7:9" x14ac:dyDescent="0.25">
      <c r="G2275" s="1">
        <v>44839</v>
      </c>
      <c r="H2275" t="str">
        <f t="shared" si="39"/>
        <v/>
      </c>
      <c r="I2275" s="2" t="str">
        <f>IF(OR(AND(G2275&gt;=$D$19,G2275&lt;=$E$19),AND(G2275&gt;=$F$19,G2275&lt;=$G$19),AND(G2275&gt;=$H$19,G2275&lt;=$I$19),AND(G2275&gt;=$J$19,G2275&lt;=$K$19),AND(G2275&gt;=$L$19,G2275&lt;=$M$19),AND(G2275&gt;=$N$19,G2275&lt;=$O$19),AND(G2275&gt;=$P$19,G2275&lt;=$Q$19),AND(G2275&gt;=$R$19,G2275&lt;=$S$19),AND(G2275&gt;=$T$19,G2275&lt;=$U$19)),IF(COUNTIF(I1911:I2274,"Plein traitement")=90,"Demi-traitement","Plein traitement"),IF(OR(AND(G2275&gt;=$D$8,G2275&lt;=$E$8),AND(G2275&gt;=$F$8,G2275&lt;=$G$8),AND(G2275&gt;=$H$8,G2275&lt;=$I$8),AND(G2275&gt;=$J$8,G2275&lt;=$K$8),AND(G2275&gt;=$L$8,G2275&lt;=$M$8),AND(G2275&gt;=$N$8,G2275&lt;=$O$8),AND(G2275&gt;=$P$8,G2275&lt;=$Q$8),AND(G2275&gt;=$R$8,G2275&lt;=$S$8),AND(G2275&gt;=$T$8,G2275&lt;=$U$8)),IF(COUNTIF($H$537:H2275,"CMO")&gt;90,"Demi-traitement","Plein traitement"),""))</f>
        <v/>
      </c>
    </row>
    <row r="2276" spans="7:9" x14ac:dyDescent="0.25">
      <c r="G2276" s="1">
        <v>44840</v>
      </c>
      <c r="H2276" t="str">
        <f t="shared" si="39"/>
        <v/>
      </c>
      <c r="I2276" s="2" t="str">
        <f>IF(OR(AND(G2276&gt;=$D$19,G2276&lt;=$E$19),AND(G2276&gt;=$F$19,G2276&lt;=$G$19),AND(G2276&gt;=$H$19,G2276&lt;=$I$19),AND(G2276&gt;=$J$19,G2276&lt;=$K$19),AND(G2276&gt;=$L$19,G2276&lt;=$M$19),AND(G2276&gt;=$N$19,G2276&lt;=$O$19),AND(G2276&gt;=$P$19,G2276&lt;=$Q$19),AND(G2276&gt;=$R$19,G2276&lt;=$S$19),AND(G2276&gt;=$T$19,G2276&lt;=$U$19)),IF(COUNTIF(I1912:I2275,"Plein traitement")=90,"Demi-traitement","Plein traitement"),IF(OR(AND(G2276&gt;=$D$8,G2276&lt;=$E$8),AND(G2276&gt;=$F$8,G2276&lt;=$G$8),AND(G2276&gt;=$H$8,G2276&lt;=$I$8),AND(G2276&gt;=$J$8,G2276&lt;=$K$8),AND(G2276&gt;=$L$8,G2276&lt;=$M$8),AND(G2276&gt;=$N$8,G2276&lt;=$O$8),AND(G2276&gt;=$P$8,G2276&lt;=$Q$8),AND(G2276&gt;=$R$8,G2276&lt;=$S$8),AND(G2276&gt;=$T$8,G2276&lt;=$U$8)),IF(COUNTIF($H$537:H2276,"CMO")&gt;90,"Demi-traitement","Plein traitement"),""))</f>
        <v/>
      </c>
    </row>
    <row r="2277" spans="7:9" x14ac:dyDescent="0.25">
      <c r="G2277" s="1">
        <v>44841</v>
      </c>
      <c r="H2277" t="str">
        <f t="shared" si="39"/>
        <v/>
      </c>
      <c r="I2277" s="2" t="str">
        <f>IF(OR(AND(G2277&gt;=$D$19,G2277&lt;=$E$19),AND(G2277&gt;=$F$19,G2277&lt;=$G$19),AND(G2277&gt;=$H$19,G2277&lt;=$I$19),AND(G2277&gt;=$J$19,G2277&lt;=$K$19),AND(G2277&gt;=$L$19,G2277&lt;=$M$19),AND(G2277&gt;=$N$19,G2277&lt;=$O$19),AND(G2277&gt;=$P$19,G2277&lt;=$Q$19),AND(G2277&gt;=$R$19,G2277&lt;=$S$19),AND(G2277&gt;=$T$19,G2277&lt;=$U$19)),IF(COUNTIF(I1913:I2276,"Plein traitement")=90,"Demi-traitement","Plein traitement"),IF(OR(AND(G2277&gt;=$D$8,G2277&lt;=$E$8),AND(G2277&gt;=$F$8,G2277&lt;=$G$8),AND(G2277&gt;=$H$8,G2277&lt;=$I$8),AND(G2277&gt;=$J$8,G2277&lt;=$K$8),AND(G2277&gt;=$L$8,G2277&lt;=$M$8),AND(G2277&gt;=$N$8,G2277&lt;=$O$8),AND(G2277&gt;=$P$8,G2277&lt;=$Q$8),AND(G2277&gt;=$R$8,G2277&lt;=$S$8),AND(G2277&gt;=$T$8,G2277&lt;=$U$8)),IF(COUNTIF($H$537:H2277,"CMO")&gt;90,"Demi-traitement","Plein traitement"),""))</f>
        <v/>
      </c>
    </row>
    <row r="2278" spans="7:9" x14ac:dyDescent="0.25">
      <c r="G2278" s="1">
        <v>44842</v>
      </c>
      <c r="H2278" t="str">
        <f t="shared" si="39"/>
        <v/>
      </c>
      <c r="I2278" s="2" t="str">
        <f>IF(OR(AND(G2278&gt;=$D$19,G2278&lt;=$E$19),AND(G2278&gt;=$F$19,G2278&lt;=$G$19),AND(G2278&gt;=$H$19,G2278&lt;=$I$19),AND(G2278&gt;=$J$19,G2278&lt;=$K$19),AND(G2278&gt;=$L$19,G2278&lt;=$M$19),AND(G2278&gt;=$N$19,G2278&lt;=$O$19),AND(G2278&gt;=$P$19,G2278&lt;=$Q$19),AND(G2278&gt;=$R$19,G2278&lt;=$S$19),AND(G2278&gt;=$T$19,G2278&lt;=$U$19)),IF(COUNTIF(I1914:I2277,"Plein traitement")=90,"Demi-traitement","Plein traitement"),IF(OR(AND(G2278&gt;=$D$8,G2278&lt;=$E$8),AND(G2278&gt;=$F$8,G2278&lt;=$G$8),AND(G2278&gt;=$H$8,G2278&lt;=$I$8),AND(G2278&gt;=$J$8,G2278&lt;=$K$8),AND(G2278&gt;=$L$8,G2278&lt;=$M$8),AND(G2278&gt;=$N$8,G2278&lt;=$O$8),AND(G2278&gt;=$P$8,G2278&lt;=$Q$8),AND(G2278&gt;=$R$8,G2278&lt;=$S$8),AND(G2278&gt;=$T$8,G2278&lt;=$U$8)),IF(COUNTIF($H$537:H2278,"CMO")&gt;90,"Demi-traitement","Plein traitement"),""))</f>
        <v/>
      </c>
    </row>
    <row r="2279" spans="7:9" x14ac:dyDescent="0.25">
      <c r="G2279" s="1">
        <v>44843</v>
      </c>
      <c r="H2279" t="str">
        <f t="shared" si="39"/>
        <v/>
      </c>
      <c r="I2279" s="2" t="str">
        <f>IF(OR(AND(G2279&gt;=$D$19,G2279&lt;=$E$19),AND(G2279&gt;=$F$19,G2279&lt;=$G$19),AND(G2279&gt;=$H$19,G2279&lt;=$I$19),AND(G2279&gt;=$J$19,G2279&lt;=$K$19),AND(G2279&gt;=$L$19,G2279&lt;=$M$19),AND(G2279&gt;=$N$19,G2279&lt;=$O$19),AND(G2279&gt;=$P$19,G2279&lt;=$Q$19),AND(G2279&gt;=$R$19,G2279&lt;=$S$19),AND(G2279&gt;=$T$19,G2279&lt;=$U$19)),IF(COUNTIF(I1915:I2278,"Plein traitement")=90,"Demi-traitement","Plein traitement"),IF(OR(AND(G2279&gt;=$D$8,G2279&lt;=$E$8),AND(G2279&gt;=$F$8,G2279&lt;=$G$8),AND(G2279&gt;=$H$8,G2279&lt;=$I$8),AND(G2279&gt;=$J$8,G2279&lt;=$K$8),AND(G2279&gt;=$L$8,G2279&lt;=$M$8),AND(G2279&gt;=$N$8,G2279&lt;=$O$8),AND(G2279&gt;=$P$8,G2279&lt;=$Q$8),AND(G2279&gt;=$R$8,G2279&lt;=$S$8),AND(G2279&gt;=$T$8,G2279&lt;=$U$8)),IF(COUNTIF($H$537:H2279,"CMO")&gt;90,"Demi-traitement","Plein traitement"),""))</f>
        <v/>
      </c>
    </row>
    <row r="2280" spans="7:9" x14ac:dyDescent="0.25">
      <c r="G2280" s="1">
        <v>44844</v>
      </c>
      <c r="H2280" t="str">
        <f t="shared" si="39"/>
        <v/>
      </c>
      <c r="I2280" s="2" t="str">
        <f>IF(OR(AND(G2280&gt;=$D$19,G2280&lt;=$E$19),AND(G2280&gt;=$F$19,G2280&lt;=$G$19),AND(G2280&gt;=$H$19,G2280&lt;=$I$19),AND(G2280&gt;=$J$19,G2280&lt;=$K$19),AND(G2280&gt;=$L$19,G2280&lt;=$M$19),AND(G2280&gt;=$N$19,G2280&lt;=$O$19),AND(G2280&gt;=$P$19,G2280&lt;=$Q$19),AND(G2280&gt;=$R$19,G2280&lt;=$S$19),AND(G2280&gt;=$T$19,G2280&lt;=$U$19)),IF(COUNTIF(I1916:I2279,"Plein traitement")=90,"Demi-traitement","Plein traitement"),IF(OR(AND(G2280&gt;=$D$8,G2280&lt;=$E$8),AND(G2280&gt;=$F$8,G2280&lt;=$G$8),AND(G2280&gt;=$H$8,G2280&lt;=$I$8),AND(G2280&gt;=$J$8,G2280&lt;=$K$8),AND(G2280&gt;=$L$8,G2280&lt;=$M$8),AND(G2280&gt;=$N$8,G2280&lt;=$O$8),AND(G2280&gt;=$P$8,G2280&lt;=$Q$8),AND(G2280&gt;=$R$8,G2280&lt;=$S$8),AND(G2280&gt;=$T$8,G2280&lt;=$U$8)),IF(COUNTIF($H$537:H2280,"CMO")&gt;90,"Demi-traitement","Plein traitement"),""))</f>
        <v/>
      </c>
    </row>
    <row r="2281" spans="7:9" x14ac:dyDescent="0.25">
      <c r="G2281" s="1">
        <v>44845</v>
      </c>
      <c r="H2281" t="str">
        <f t="shared" si="39"/>
        <v/>
      </c>
      <c r="I2281" s="2" t="str">
        <f>IF(OR(AND(G2281&gt;=$D$19,G2281&lt;=$E$19),AND(G2281&gt;=$F$19,G2281&lt;=$G$19),AND(G2281&gt;=$H$19,G2281&lt;=$I$19),AND(G2281&gt;=$J$19,G2281&lt;=$K$19),AND(G2281&gt;=$L$19,G2281&lt;=$M$19),AND(G2281&gt;=$N$19,G2281&lt;=$O$19),AND(G2281&gt;=$P$19,G2281&lt;=$Q$19),AND(G2281&gt;=$R$19,G2281&lt;=$S$19),AND(G2281&gt;=$T$19,G2281&lt;=$U$19)),IF(COUNTIF(I1917:I2280,"Plein traitement")=90,"Demi-traitement","Plein traitement"),IF(OR(AND(G2281&gt;=$D$8,G2281&lt;=$E$8),AND(G2281&gt;=$F$8,G2281&lt;=$G$8),AND(G2281&gt;=$H$8,G2281&lt;=$I$8),AND(G2281&gt;=$J$8,G2281&lt;=$K$8),AND(G2281&gt;=$L$8,G2281&lt;=$M$8),AND(G2281&gt;=$N$8,G2281&lt;=$O$8),AND(G2281&gt;=$P$8,G2281&lt;=$Q$8),AND(G2281&gt;=$R$8,G2281&lt;=$S$8),AND(G2281&gt;=$T$8,G2281&lt;=$U$8)),IF(COUNTIF($H$537:H2281,"CMO")&gt;90,"Demi-traitement","Plein traitement"),""))</f>
        <v/>
      </c>
    </row>
    <row r="2282" spans="7:9" x14ac:dyDescent="0.25">
      <c r="G2282" s="1">
        <v>44846</v>
      </c>
      <c r="H2282" t="str">
        <f t="shared" si="39"/>
        <v/>
      </c>
      <c r="I2282" s="2" t="str">
        <f>IF(OR(AND(G2282&gt;=$D$19,G2282&lt;=$E$19),AND(G2282&gt;=$F$19,G2282&lt;=$G$19),AND(G2282&gt;=$H$19,G2282&lt;=$I$19),AND(G2282&gt;=$J$19,G2282&lt;=$K$19),AND(G2282&gt;=$L$19,G2282&lt;=$M$19),AND(G2282&gt;=$N$19,G2282&lt;=$O$19),AND(G2282&gt;=$P$19,G2282&lt;=$Q$19),AND(G2282&gt;=$R$19,G2282&lt;=$S$19),AND(G2282&gt;=$T$19,G2282&lt;=$U$19)),IF(COUNTIF(I1918:I2281,"Plein traitement")=90,"Demi-traitement","Plein traitement"),IF(OR(AND(G2282&gt;=$D$8,G2282&lt;=$E$8),AND(G2282&gt;=$F$8,G2282&lt;=$G$8),AND(G2282&gt;=$H$8,G2282&lt;=$I$8),AND(G2282&gt;=$J$8,G2282&lt;=$K$8),AND(G2282&gt;=$L$8,G2282&lt;=$M$8),AND(G2282&gt;=$N$8,G2282&lt;=$O$8),AND(G2282&gt;=$P$8,G2282&lt;=$Q$8),AND(G2282&gt;=$R$8,G2282&lt;=$S$8),AND(G2282&gt;=$T$8,G2282&lt;=$U$8)),IF(COUNTIF($H$537:H2282,"CMO")&gt;90,"Demi-traitement","Plein traitement"),""))</f>
        <v/>
      </c>
    </row>
    <row r="2283" spans="7:9" x14ac:dyDescent="0.25">
      <c r="G2283" s="1">
        <v>44847</v>
      </c>
      <c r="H2283" t="str">
        <f t="shared" si="39"/>
        <v/>
      </c>
      <c r="I2283" s="2" t="str">
        <f>IF(OR(AND(G2283&gt;=$D$19,G2283&lt;=$E$19),AND(G2283&gt;=$F$19,G2283&lt;=$G$19),AND(G2283&gt;=$H$19,G2283&lt;=$I$19),AND(G2283&gt;=$J$19,G2283&lt;=$K$19),AND(G2283&gt;=$L$19,G2283&lt;=$M$19),AND(G2283&gt;=$N$19,G2283&lt;=$O$19),AND(G2283&gt;=$P$19,G2283&lt;=$Q$19),AND(G2283&gt;=$R$19,G2283&lt;=$S$19),AND(G2283&gt;=$T$19,G2283&lt;=$U$19)),IF(COUNTIF(I1919:I2282,"Plein traitement")=90,"Demi-traitement","Plein traitement"),IF(OR(AND(G2283&gt;=$D$8,G2283&lt;=$E$8),AND(G2283&gt;=$F$8,G2283&lt;=$G$8),AND(G2283&gt;=$H$8,G2283&lt;=$I$8),AND(G2283&gt;=$J$8,G2283&lt;=$K$8),AND(G2283&gt;=$L$8,G2283&lt;=$M$8),AND(G2283&gt;=$N$8,G2283&lt;=$O$8),AND(G2283&gt;=$P$8,G2283&lt;=$Q$8),AND(G2283&gt;=$R$8,G2283&lt;=$S$8),AND(G2283&gt;=$T$8,G2283&lt;=$U$8)),IF(COUNTIF($H$537:H2283,"CMO")&gt;90,"Demi-traitement","Plein traitement"),""))</f>
        <v/>
      </c>
    </row>
    <row r="2284" spans="7:9" x14ac:dyDescent="0.25">
      <c r="G2284" s="1">
        <v>44848</v>
      </c>
      <c r="H2284" t="str">
        <f t="shared" si="39"/>
        <v/>
      </c>
      <c r="I2284" s="2" t="str">
        <f>IF(OR(AND(G2284&gt;=$D$19,G2284&lt;=$E$19),AND(G2284&gt;=$F$19,G2284&lt;=$G$19),AND(G2284&gt;=$H$19,G2284&lt;=$I$19),AND(G2284&gt;=$J$19,G2284&lt;=$K$19),AND(G2284&gt;=$L$19,G2284&lt;=$M$19),AND(G2284&gt;=$N$19,G2284&lt;=$O$19),AND(G2284&gt;=$P$19,G2284&lt;=$Q$19),AND(G2284&gt;=$R$19,G2284&lt;=$S$19),AND(G2284&gt;=$T$19,G2284&lt;=$U$19)),IF(COUNTIF(I1920:I2283,"Plein traitement")=90,"Demi-traitement","Plein traitement"),IF(OR(AND(G2284&gt;=$D$8,G2284&lt;=$E$8),AND(G2284&gt;=$F$8,G2284&lt;=$G$8),AND(G2284&gt;=$H$8,G2284&lt;=$I$8),AND(G2284&gt;=$J$8,G2284&lt;=$K$8),AND(G2284&gt;=$L$8,G2284&lt;=$M$8),AND(G2284&gt;=$N$8,G2284&lt;=$O$8),AND(G2284&gt;=$P$8,G2284&lt;=$Q$8),AND(G2284&gt;=$R$8,G2284&lt;=$S$8),AND(G2284&gt;=$T$8,G2284&lt;=$U$8)),IF(COUNTIF($H$537:H2284,"CMO")&gt;90,"Demi-traitement","Plein traitement"),""))</f>
        <v/>
      </c>
    </row>
    <row r="2285" spans="7:9" x14ac:dyDescent="0.25">
      <c r="G2285" s="1">
        <v>44849</v>
      </c>
      <c r="H2285" t="str">
        <f t="shared" si="39"/>
        <v/>
      </c>
      <c r="I2285" s="2" t="str">
        <f>IF(OR(AND(G2285&gt;=$D$19,G2285&lt;=$E$19),AND(G2285&gt;=$F$19,G2285&lt;=$G$19),AND(G2285&gt;=$H$19,G2285&lt;=$I$19),AND(G2285&gt;=$J$19,G2285&lt;=$K$19),AND(G2285&gt;=$L$19,G2285&lt;=$M$19),AND(G2285&gt;=$N$19,G2285&lt;=$O$19),AND(G2285&gt;=$P$19,G2285&lt;=$Q$19),AND(G2285&gt;=$R$19,G2285&lt;=$S$19),AND(G2285&gt;=$T$19,G2285&lt;=$U$19)),IF(COUNTIF(I1921:I2284,"Plein traitement")=90,"Demi-traitement","Plein traitement"),IF(OR(AND(G2285&gt;=$D$8,G2285&lt;=$E$8),AND(G2285&gt;=$F$8,G2285&lt;=$G$8),AND(G2285&gt;=$H$8,G2285&lt;=$I$8),AND(G2285&gt;=$J$8,G2285&lt;=$K$8),AND(G2285&gt;=$L$8,G2285&lt;=$M$8),AND(G2285&gt;=$N$8,G2285&lt;=$O$8),AND(G2285&gt;=$P$8,G2285&lt;=$Q$8),AND(G2285&gt;=$R$8,G2285&lt;=$S$8),AND(G2285&gt;=$T$8,G2285&lt;=$U$8)),IF(COUNTIF($H$537:H2285,"CMO")&gt;90,"Demi-traitement","Plein traitement"),""))</f>
        <v/>
      </c>
    </row>
    <row r="2286" spans="7:9" x14ac:dyDescent="0.25">
      <c r="G2286" s="1">
        <v>44850</v>
      </c>
      <c r="H2286" t="str">
        <f t="shared" si="39"/>
        <v/>
      </c>
      <c r="I2286" s="2" t="str">
        <f>IF(OR(AND(G2286&gt;=$D$19,G2286&lt;=$E$19),AND(G2286&gt;=$F$19,G2286&lt;=$G$19),AND(G2286&gt;=$H$19,G2286&lt;=$I$19),AND(G2286&gt;=$J$19,G2286&lt;=$K$19),AND(G2286&gt;=$L$19,G2286&lt;=$M$19),AND(G2286&gt;=$N$19,G2286&lt;=$O$19),AND(G2286&gt;=$P$19,G2286&lt;=$Q$19),AND(G2286&gt;=$R$19,G2286&lt;=$S$19),AND(G2286&gt;=$T$19,G2286&lt;=$U$19)),IF(COUNTIF(I1922:I2285,"Plein traitement")=90,"Demi-traitement","Plein traitement"),IF(OR(AND(G2286&gt;=$D$8,G2286&lt;=$E$8),AND(G2286&gt;=$F$8,G2286&lt;=$G$8),AND(G2286&gt;=$H$8,G2286&lt;=$I$8),AND(G2286&gt;=$J$8,G2286&lt;=$K$8),AND(G2286&gt;=$L$8,G2286&lt;=$M$8),AND(G2286&gt;=$N$8,G2286&lt;=$O$8),AND(G2286&gt;=$P$8,G2286&lt;=$Q$8),AND(G2286&gt;=$R$8,G2286&lt;=$S$8),AND(G2286&gt;=$T$8,G2286&lt;=$U$8)),IF(COUNTIF($H$537:H2286,"CMO")&gt;90,"Demi-traitement","Plein traitement"),""))</f>
        <v/>
      </c>
    </row>
    <row r="2287" spans="7:9" x14ac:dyDescent="0.25">
      <c r="G2287" s="1">
        <v>44851</v>
      </c>
      <c r="H2287" t="str">
        <f t="shared" si="39"/>
        <v/>
      </c>
      <c r="I2287" s="2" t="str">
        <f>IF(OR(AND(G2287&gt;=$D$19,G2287&lt;=$E$19),AND(G2287&gt;=$F$19,G2287&lt;=$G$19),AND(G2287&gt;=$H$19,G2287&lt;=$I$19),AND(G2287&gt;=$J$19,G2287&lt;=$K$19),AND(G2287&gt;=$L$19,G2287&lt;=$M$19),AND(G2287&gt;=$N$19,G2287&lt;=$O$19),AND(G2287&gt;=$P$19,G2287&lt;=$Q$19),AND(G2287&gt;=$R$19,G2287&lt;=$S$19),AND(G2287&gt;=$T$19,G2287&lt;=$U$19)),IF(COUNTIF(I1923:I2286,"Plein traitement")=90,"Demi-traitement","Plein traitement"),IF(OR(AND(G2287&gt;=$D$8,G2287&lt;=$E$8),AND(G2287&gt;=$F$8,G2287&lt;=$G$8),AND(G2287&gt;=$H$8,G2287&lt;=$I$8),AND(G2287&gt;=$J$8,G2287&lt;=$K$8),AND(G2287&gt;=$L$8,G2287&lt;=$M$8),AND(G2287&gt;=$N$8,G2287&lt;=$O$8),AND(G2287&gt;=$P$8,G2287&lt;=$Q$8),AND(G2287&gt;=$R$8,G2287&lt;=$S$8),AND(G2287&gt;=$T$8,G2287&lt;=$U$8)),IF(COUNTIF($H$537:H2287,"CMO")&gt;90,"Demi-traitement","Plein traitement"),""))</f>
        <v/>
      </c>
    </row>
    <row r="2288" spans="7:9" x14ac:dyDescent="0.25">
      <c r="G2288" s="1">
        <v>44852</v>
      </c>
      <c r="H2288" t="str">
        <f t="shared" si="39"/>
        <v/>
      </c>
      <c r="I2288" s="2" t="str">
        <f>IF(OR(AND(G2288&gt;=$D$19,G2288&lt;=$E$19),AND(G2288&gt;=$F$19,G2288&lt;=$G$19),AND(G2288&gt;=$H$19,G2288&lt;=$I$19),AND(G2288&gt;=$J$19,G2288&lt;=$K$19),AND(G2288&gt;=$L$19,G2288&lt;=$M$19),AND(G2288&gt;=$N$19,G2288&lt;=$O$19),AND(G2288&gt;=$P$19,G2288&lt;=$Q$19),AND(G2288&gt;=$R$19,G2288&lt;=$S$19),AND(G2288&gt;=$T$19,G2288&lt;=$U$19)),IF(COUNTIF(I1924:I2287,"Plein traitement")=90,"Demi-traitement","Plein traitement"),IF(OR(AND(G2288&gt;=$D$8,G2288&lt;=$E$8),AND(G2288&gt;=$F$8,G2288&lt;=$G$8),AND(G2288&gt;=$H$8,G2288&lt;=$I$8),AND(G2288&gt;=$J$8,G2288&lt;=$K$8),AND(G2288&gt;=$L$8,G2288&lt;=$M$8),AND(G2288&gt;=$N$8,G2288&lt;=$O$8),AND(G2288&gt;=$P$8,G2288&lt;=$Q$8),AND(G2288&gt;=$R$8,G2288&lt;=$S$8),AND(G2288&gt;=$T$8,G2288&lt;=$U$8)),IF(COUNTIF($H$537:H2288,"CMO")&gt;90,"Demi-traitement","Plein traitement"),""))</f>
        <v/>
      </c>
    </row>
    <row r="2289" spans="7:9" x14ac:dyDescent="0.25">
      <c r="G2289" s="1">
        <v>44853</v>
      </c>
      <c r="H2289" t="str">
        <f t="shared" si="39"/>
        <v/>
      </c>
      <c r="I2289" s="2" t="str">
        <f>IF(OR(AND(G2289&gt;=$D$19,G2289&lt;=$E$19),AND(G2289&gt;=$F$19,G2289&lt;=$G$19),AND(G2289&gt;=$H$19,G2289&lt;=$I$19),AND(G2289&gt;=$J$19,G2289&lt;=$K$19),AND(G2289&gt;=$L$19,G2289&lt;=$M$19),AND(G2289&gt;=$N$19,G2289&lt;=$O$19),AND(G2289&gt;=$P$19,G2289&lt;=$Q$19),AND(G2289&gt;=$R$19,G2289&lt;=$S$19),AND(G2289&gt;=$T$19,G2289&lt;=$U$19)),IF(COUNTIF(I1925:I2288,"Plein traitement")=90,"Demi-traitement","Plein traitement"),IF(OR(AND(G2289&gt;=$D$8,G2289&lt;=$E$8),AND(G2289&gt;=$F$8,G2289&lt;=$G$8),AND(G2289&gt;=$H$8,G2289&lt;=$I$8),AND(G2289&gt;=$J$8,G2289&lt;=$K$8),AND(G2289&gt;=$L$8,G2289&lt;=$M$8),AND(G2289&gt;=$N$8,G2289&lt;=$O$8),AND(G2289&gt;=$P$8,G2289&lt;=$Q$8),AND(G2289&gt;=$R$8,G2289&lt;=$S$8),AND(G2289&gt;=$T$8,G2289&lt;=$U$8)),IF(COUNTIF($H$537:H2289,"CMO")&gt;90,"Demi-traitement","Plein traitement"),""))</f>
        <v/>
      </c>
    </row>
    <row r="2290" spans="7:9" x14ac:dyDescent="0.25">
      <c r="G2290" s="1">
        <v>44854</v>
      </c>
      <c r="H2290" t="str">
        <f t="shared" si="39"/>
        <v/>
      </c>
      <c r="I2290" s="2" t="str">
        <f>IF(OR(AND(G2290&gt;=$D$19,G2290&lt;=$E$19),AND(G2290&gt;=$F$19,G2290&lt;=$G$19),AND(G2290&gt;=$H$19,G2290&lt;=$I$19),AND(G2290&gt;=$J$19,G2290&lt;=$K$19),AND(G2290&gt;=$L$19,G2290&lt;=$M$19),AND(G2290&gt;=$N$19,G2290&lt;=$O$19),AND(G2290&gt;=$P$19,G2290&lt;=$Q$19),AND(G2290&gt;=$R$19,G2290&lt;=$S$19),AND(G2290&gt;=$T$19,G2290&lt;=$U$19)),IF(COUNTIF(I1926:I2289,"Plein traitement")=90,"Demi-traitement","Plein traitement"),IF(OR(AND(G2290&gt;=$D$8,G2290&lt;=$E$8),AND(G2290&gt;=$F$8,G2290&lt;=$G$8),AND(G2290&gt;=$H$8,G2290&lt;=$I$8),AND(G2290&gt;=$J$8,G2290&lt;=$K$8),AND(G2290&gt;=$L$8,G2290&lt;=$M$8),AND(G2290&gt;=$N$8,G2290&lt;=$O$8),AND(G2290&gt;=$P$8,G2290&lt;=$Q$8),AND(G2290&gt;=$R$8,G2290&lt;=$S$8),AND(G2290&gt;=$T$8,G2290&lt;=$U$8)),IF(COUNTIF($H$537:H2290,"CMO")&gt;90,"Demi-traitement","Plein traitement"),""))</f>
        <v/>
      </c>
    </row>
    <row r="2291" spans="7:9" x14ac:dyDescent="0.25">
      <c r="G2291" s="1">
        <v>44855</v>
      </c>
      <c r="H2291" t="str">
        <f t="shared" si="39"/>
        <v/>
      </c>
      <c r="I2291" s="2" t="str">
        <f>IF(OR(AND(G2291&gt;=$D$19,G2291&lt;=$E$19),AND(G2291&gt;=$F$19,G2291&lt;=$G$19),AND(G2291&gt;=$H$19,G2291&lt;=$I$19),AND(G2291&gt;=$J$19,G2291&lt;=$K$19),AND(G2291&gt;=$L$19,G2291&lt;=$M$19),AND(G2291&gt;=$N$19,G2291&lt;=$O$19),AND(G2291&gt;=$P$19,G2291&lt;=$Q$19),AND(G2291&gt;=$R$19,G2291&lt;=$S$19),AND(G2291&gt;=$T$19,G2291&lt;=$U$19)),IF(COUNTIF(I1927:I2290,"Plein traitement")=90,"Demi-traitement","Plein traitement"),IF(OR(AND(G2291&gt;=$D$8,G2291&lt;=$E$8),AND(G2291&gt;=$F$8,G2291&lt;=$G$8),AND(G2291&gt;=$H$8,G2291&lt;=$I$8),AND(G2291&gt;=$J$8,G2291&lt;=$K$8),AND(G2291&gt;=$L$8,G2291&lt;=$M$8),AND(G2291&gt;=$N$8,G2291&lt;=$O$8),AND(G2291&gt;=$P$8,G2291&lt;=$Q$8),AND(G2291&gt;=$R$8,G2291&lt;=$S$8),AND(G2291&gt;=$T$8,G2291&lt;=$U$8)),IF(COUNTIF($H$537:H2291,"CMO")&gt;90,"Demi-traitement","Plein traitement"),""))</f>
        <v/>
      </c>
    </row>
    <row r="2292" spans="7:9" x14ac:dyDescent="0.25">
      <c r="G2292" s="1">
        <v>44856</v>
      </c>
      <c r="H2292" t="str">
        <f t="shared" si="39"/>
        <v/>
      </c>
      <c r="I2292" s="2" t="str">
        <f>IF(OR(AND(G2292&gt;=$D$19,G2292&lt;=$E$19),AND(G2292&gt;=$F$19,G2292&lt;=$G$19),AND(G2292&gt;=$H$19,G2292&lt;=$I$19),AND(G2292&gt;=$J$19,G2292&lt;=$K$19),AND(G2292&gt;=$L$19,G2292&lt;=$M$19),AND(G2292&gt;=$N$19,G2292&lt;=$O$19),AND(G2292&gt;=$P$19,G2292&lt;=$Q$19),AND(G2292&gt;=$R$19,G2292&lt;=$S$19),AND(G2292&gt;=$T$19,G2292&lt;=$U$19)),IF(COUNTIF(I1928:I2291,"Plein traitement")=90,"Demi-traitement","Plein traitement"),IF(OR(AND(G2292&gt;=$D$8,G2292&lt;=$E$8),AND(G2292&gt;=$F$8,G2292&lt;=$G$8),AND(G2292&gt;=$H$8,G2292&lt;=$I$8),AND(G2292&gt;=$J$8,G2292&lt;=$K$8),AND(G2292&gt;=$L$8,G2292&lt;=$M$8),AND(G2292&gt;=$N$8,G2292&lt;=$O$8),AND(G2292&gt;=$P$8,G2292&lt;=$Q$8),AND(G2292&gt;=$R$8,G2292&lt;=$S$8),AND(G2292&gt;=$T$8,G2292&lt;=$U$8)),IF(COUNTIF($H$537:H2292,"CMO")&gt;90,"Demi-traitement","Plein traitement"),""))</f>
        <v/>
      </c>
    </row>
    <row r="2293" spans="7:9" x14ac:dyDescent="0.25">
      <c r="G2293" s="1">
        <v>44857</v>
      </c>
      <c r="H2293" t="str">
        <f t="shared" ref="H2293:H2356" si="40">IF(OR(AND(G2293&gt;=$D$8,G2293&lt;=$E$8),AND(G2293&gt;=$F$8,G2293&lt;=$G$8),AND(G2293&gt;=$H$8,G2293&lt;=$I$8),AND(G2293&gt;=$J$8,G2293&lt;=$K$8),AND(G2293&gt;=$L$8,G2293&lt;=$M$8),AND(G2293&gt;=$N$8,G2293&lt;=$O$8),AND(G2293&gt;=$P$8,G2293&lt;=$Q$8),AND(G2293&gt;=$R$8,G2293&lt;=$S$8),AND(G2293&gt;=$T$8,G2293&lt;=$U$8)),"CMO","")</f>
        <v/>
      </c>
      <c r="I2293" s="2" t="str">
        <f>IF(OR(AND(G2293&gt;=$D$19,G2293&lt;=$E$19),AND(G2293&gt;=$F$19,G2293&lt;=$G$19),AND(G2293&gt;=$H$19,G2293&lt;=$I$19),AND(G2293&gt;=$J$19,G2293&lt;=$K$19),AND(G2293&gt;=$L$19,G2293&lt;=$M$19),AND(G2293&gt;=$N$19,G2293&lt;=$O$19),AND(G2293&gt;=$P$19,G2293&lt;=$Q$19),AND(G2293&gt;=$R$19,G2293&lt;=$S$19),AND(G2293&gt;=$T$19,G2293&lt;=$U$19)),IF(COUNTIF(I1929:I2292,"Plein traitement")=90,"Demi-traitement","Plein traitement"),IF(OR(AND(G2293&gt;=$D$8,G2293&lt;=$E$8),AND(G2293&gt;=$F$8,G2293&lt;=$G$8),AND(G2293&gt;=$H$8,G2293&lt;=$I$8),AND(G2293&gt;=$J$8,G2293&lt;=$K$8),AND(G2293&gt;=$L$8,G2293&lt;=$M$8),AND(G2293&gt;=$N$8,G2293&lt;=$O$8),AND(G2293&gt;=$P$8,G2293&lt;=$Q$8),AND(G2293&gt;=$R$8,G2293&lt;=$S$8),AND(G2293&gt;=$T$8,G2293&lt;=$U$8)),IF(COUNTIF($H$537:H2293,"CMO")&gt;90,"Demi-traitement","Plein traitement"),""))</f>
        <v/>
      </c>
    </row>
    <row r="2294" spans="7:9" x14ac:dyDescent="0.25">
      <c r="G2294" s="1">
        <v>44858</v>
      </c>
      <c r="H2294" t="str">
        <f t="shared" si="40"/>
        <v/>
      </c>
      <c r="I2294" s="2" t="str">
        <f>IF(OR(AND(G2294&gt;=$D$19,G2294&lt;=$E$19),AND(G2294&gt;=$F$19,G2294&lt;=$G$19),AND(G2294&gt;=$H$19,G2294&lt;=$I$19),AND(G2294&gt;=$J$19,G2294&lt;=$K$19),AND(G2294&gt;=$L$19,G2294&lt;=$M$19),AND(G2294&gt;=$N$19,G2294&lt;=$O$19),AND(G2294&gt;=$P$19,G2294&lt;=$Q$19),AND(G2294&gt;=$R$19,G2294&lt;=$S$19),AND(G2294&gt;=$T$19,G2294&lt;=$U$19)),IF(COUNTIF(I1930:I2293,"Plein traitement")=90,"Demi-traitement","Plein traitement"),IF(OR(AND(G2294&gt;=$D$8,G2294&lt;=$E$8),AND(G2294&gt;=$F$8,G2294&lt;=$G$8),AND(G2294&gt;=$H$8,G2294&lt;=$I$8),AND(G2294&gt;=$J$8,G2294&lt;=$K$8),AND(G2294&gt;=$L$8,G2294&lt;=$M$8),AND(G2294&gt;=$N$8,G2294&lt;=$O$8),AND(G2294&gt;=$P$8,G2294&lt;=$Q$8),AND(G2294&gt;=$R$8,G2294&lt;=$S$8),AND(G2294&gt;=$T$8,G2294&lt;=$U$8)),IF(COUNTIF($H$537:H2294,"CMO")&gt;90,"Demi-traitement","Plein traitement"),""))</f>
        <v/>
      </c>
    </row>
    <row r="2295" spans="7:9" x14ac:dyDescent="0.25">
      <c r="G2295" s="1">
        <v>44859</v>
      </c>
      <c r="H2295" t="str">
        <f t="shared" si="40"/>
        <v/>
      </c>
      <c r="I2295" s="2" t="str">
        <f>IF(OR(AND(G2295&gt;=$D$19,G2295&lt;=$E$19),AND(G2295&gt;=$F$19,G2295&lt;=$G$19),AND(G2295&gt;=$H$19,G2295&lt;=$I$19),AND(G2295&gt;=$J$19,G2295&lt;=$K$19),AND(G2295&gt;=$L$19,G2295&lt;=$M$19),AND(G2295&gt;=$N$19,G2295&lt;=$O$19),AND(G2295&gt;=$P$19,G2295&lt;=$Q$19),AND(G2295&gt;=$R$19,G2295&lt;=$S$19),AND(G2295&gt;=$T$19,G2295&lt;=$U$19)),IF(COUNTIF(I1931:I2294,"Plein traitement")=90,"Demi-traitement","Plein traitement"),IF(OR(AND(G2295&gt;=$D$8,G2295&lt;=$E$8),AND(G2295&gt;=$F$8,G2295&lt;=$G$8),AND(G2295&gt;=$H$8,G2295&lt;=$I$8),AND(G2295&gt;=$J$8,G2295&lt;=$K$8),AND(G2295&gt;=$L$8,G2295&lt;=$M$8),AND(G2295&gt;=$N$8,G2295&lt;=$O$8),AND(G2295&gt;=$P$8,G2295&lt;=$Q$8),AND(G2295&gt;=$R$8,G2295&lt;=$S$8),AND(G2295&gt;=$T$8,G2295&lt;=$U$8)),IF(COUNTIF($H$537:H2295,"CMO")&gt;90,"Demi-traitement","Plein traitement"),""))</f>
        <v/>
      </c>
    </row>
    <row r="2296" spans="7:9" x14ac:dyDescent="0.25">
      <c r="G2296" s="1">
        <v>44860</v>
      </c>
      <c r="H2296" t="str">
        <f t="shared" si="40"/>
        <v/>
      </c>
      <c r="I2296" s="2" t="str">
        <f>IF(OR(AND(G2296&gt;=$D$19,G2296&lt;=$E$19),AND(G2296&gt;=$F$19,G2296&lt;=$G$19),AND(G2296&gt;=$H$19,G2296&lt;=$I$19),AND(G2296&gt;=$J$19,G2296&lt;=$K$19),AND(G2296&gt;=$L$19,G2296&lt;=$M$19),AND(G2296&gt;=$N$19,G2296&lt;=$O$19),AND(G2296&gt;=$P$19,G2296&lt;=$Q$19),AND(G2296&gt;=$R$19,G2296&lt;=$S$19),AND(G2296&gt;=$T$19,G2296&lt;=$U$19)),IF(COUNTIF(I1932:I2295,"Plein traitement")=90,"Demi-traitement","Plein traitement"),IF(OR(AND(G2296&gt;=$D$8,G2296&lt;=$E$8),AND(G2296&gt;=$F$8,G2296&lt;=$G$8),AND(G2296&gt;=$H$8,G2296&lt;=$I$8),AND(G2296&gt;=$J$8,G2296&lt;=$K$8),AND(G2296&gt;=$L$8,G2296&lt;=$M$8),AND(G2296&gt;=$N$8,G2296&lt;=$O$8),AND(G2296&gt;=$P$8,G2296&lt;=$Q$8),AND(G2296&gt;=$R$8,G2296&lt;=$S$8),AND(G2296&gt;=$T$8,G2296&lt;=$U$8)),IF(COUNTIF($H$537:H2296,"CMO")&gt;90,"Demi-traitement","Plein traitement"),""))</f>
        <v/>
      </c>
    </row>
    <row r="2297" spans="7:9" x14ac:dyDescent="0.25">
      <c r="G2297" s="1">
        <v>44861</v>
      </c>
      <c r="H2297" t="str">
        <f t="shared" si="40"/>
        <v/>
      </c>
      <c r="I2297" s="2" t="str">
        <f>IF(OR(AND(G2297&gt;=$D$19,G2297&lt;=$E$19),AND(G2297&gt;=$F$19,G2297&lt;=$G$19),AND(G2297&gt;=$H$19,G2297&lt;=$I$19),AND(G2297&gt;=$J$19,G2297&lt;=$K$19),AND(G2297&gt;=$L$19,G2297&lt;=$M$19),AND(G2297&gt;=$N$19,G2297&lt;=$O$19),AND(G2297&gt;=$P$19,G2297&lt;=$Q$19),AND(G2297&gt;=$R$19,G2297&lt;=$S$19),AND(G2297&gt;=$T$19,G2297&lt;=$U$19)),IF(COUNTIF(I1933:I2296,"Plein traitement")=90,"Demi-traitement","Plein traitement"),IF(OR(AND(G2297&gt;=$D$8,G2297&lt;=$E$8),AND(G2297&gt;=$F$8,G2297&lt;=$G$8),AND(G2297&gt;=$H$8,G2297&lt;=$I$8),AND(G2297&gt;=$J$8,G2297&lt;=$K$8),AND(G2297&gt;=$L$8,G2297&lt;=$M$8),AND(G2297&gt;=$N$8,G2297&lt;=$O$8),AND(G2297&gt;=$P$8,G2297&lt;=$Q$8),AND(G2297&gt;=$R$8,G2297&lt;=$S$8),AND(G2297&gt;=$T$8,G2297&lt;=$U$8)),IF(COUNTIF($H$537:H2297,"CMO")&gt;90,"Demi-traitement","Plein traitement"),""))</f>
        <v/>
      </c>
    </row>
    <row r="2298" spans="7:9" x14ac:dyDescent="0.25">
      <c r="G2298" s="1">
        <v>44862</v>
      </c>
      <c r="H2298" t="str">
        <f t="shared" si="40"/>
        <v/>
      </c>
      <c r="I2298" s="2" t="str">
        <f>IF(OR(AND(G2298&gt;=$D$19,G2298&lt;=$E$19),AND(G2298&gt;=$F$19,G2298&lt;=$G$19),AND(G2298&gt;=$H$19,G2298&lt;=$I$19),AND(G2298&gt;=$J$19,G2298&lt;=$K$19),AND(G2298&gt;=$L$19,G2298&lt;=$M$19),AND(G2298&gt;=$N$19,G2298&lt;=$O$19),AND(G2298&gt;=$P$19,G2298&lt;=$Q$19),AND(G2298&gt;=$R$19,G2298&lt;=$S$19),AND(G2298&gt;=$T$19,G2298&lt;=$U$19)),IF(COUNTIF(I1934:I2297,"Plein traitement")=90,"Demi-traitement","Plein traitement"),IF(OR(AND(G2298&gt;=$D$8,G2298&lt;=$E$8),AND(G2298&gt;=$F$8,G2298&lt;=$G$8),AND(G2298&gt;=$H$8,G2298&lt;=$I$8),AND(G2298&gt;=$J$8,G2298&lt;=$K$8),AND(G2298&gt;=$L$8,G2298&lt;=$M$8),AND(G2298&gt;=$N$8,G2298&lt;=$O$8),AND(G2298&gt;=$P$8,G2298&lt;=$Q$8),AND(G2298&gt;=$R$8,G2298&lt;=$S$8),AND(G2298&gt;=$T$8,G2298&lt;=$U$8)),IF(COUNTIF($H$537:H2298,"CMO")&gt;90,"Demi-traitement","Plein traitement"),""))</f>
        <v/>
      </c>
    </row>
    <row r="2299" spans="7:9" x14ac:dyDescent="0.25">
      <c r="G2299" s="1">
        <v>44863</v>
      </c>
      <c r="H2299" t="str">
        <f t="shared" si="40"/>
        <v/>
      </c>
      <c r="I2299" s="2" t="str">
        <f>IF(OR(AND(G2299&gt;=$D$19,G2299&lt;=$E$19),AND(G2299&gt;=$F$19,G2299&lt;=$G$19),AND(G2299&gt;=$H$19,G2299&lt;=$I$19),AND(G2299&gt;=$J$19,G2299&lt;=$K$19),AND(G2299&gt;=$L$19,G2299&lt;=$M$19),AND(G2299&gt;=$N$19,G2299&lt;=$O$19),AND(G2299&gt;=$P$19,G2299&lt;=$Q$19),AND(G2299&gt;=$R$19,G2299&lt;=$S$19),AND(G2299&gt;=$T$19,G2299&lt;=$U$19)),IF(COUNTIF(I1935:I2298,"Plein traitement")=90,"Demi-traitement","Plein traitement"),IF(OR(AND(G2299&gt;=$D$8,G2299&lt;=$E$8),AND(G2299&gt;=$F$8,G2299&lt;=$G$8),AND(G2299&gt;=$H$8,G2299&lt;=$I$8),AND(G2299&gt;=$J$8,G2299&lt;=$K$8),AND(G2299&gt;=$L$8,G2299&lt;=$M$8),AND(G2299&gt;=$N$8,G2299&lt;=$O$8),AND(G2299&gt;=$P$8,G2299&lt;=$Q$8),AND(G2299&gt;=$R$8,G2299&lt;=$S$8),AND(G2299&gt;=$T$8,G2299&lt;=$U$8)),IF(COUNTIF($H$537:H2299,"CMO")&gt;90,"Demi-traitement","Plein traitement"),""))</f>
        <v/>
      </c>
    </row>
    <row r="2300" spans="7:9" x14ac:dyDescent="0.25">
      <c r="G2300" s="1">
        <v>44864</v>
      </c>
      <c r="H2300" t="str">
        <f t="shared" si="40"/>
        <v/>
      </c>
      <c r="I2300" s="2" t="str">
        <f>IF(OR(AND(G2300&gt;=$D$19,G2300&lt;=$E$19),AND(G2300&gt;=$F$19,G2300&lt;=$G$19),AND(G2300&gt;=$H$19,G2300&lt;=$I$19),AND(G2300&gt;=$J$19,G2300&lt;=$K$19),AND(G2300&gt;=$L$19,G2300&lt;=$M$19),AND(G2300&gt;=$N$19,G2300&lt;=$O$19),AND(G2300&gt;=$P$19,G2300&lt;=$Q$19),AND(G2300&gt;=$R$19,G2300&lt;=$S$19),AND(G2300&gt;=$T$19,G2300&lt;=$U$19)),IF(COUNTIF(I1936:I2299,"Plein traitement")=90,"Demi-traitement","Plein traitement"),IF(OR(AND(G2300&gt;=$D$8,G2300&lt;=$E$8),AND(G2300&gt;=$F$8,G2300&lt;=$G$8),AND(G2300&gt;=$H$8,G2300&lt;=$I$8),AND(G2300&gt;=$J$8,G2300&lt;=$K$8),AND(G2300&gt;=$L$8,G2300&lt;=$M$8),AND(G2300&gt;=$N$8,G2300&lt;=$O$8),AND(G2300&gt;=$P$8,G2300&lt;=$Q$8),AND(G2300&gt;=$R$8,G2300&lt;=$S$8),AND(G2300&gt;=$T$8,G2300&lt;=$U$8)),IF(COUNTIF($H$537:H2300,"CMO")&gt;90,"Demi-traitement","Plein traitement"),""))</f>
        <v/>
      </c>
    </row>
    <row r="2301" spans="7:9" x14ac:dyDescent="0.25">
      <c r="G2301" s="1">
        <v>44865</v>
      </c>
      <c r="H2301" t="str">
        <f t="shared" si="40"/>
        <v/>
      </c>
      <c r="I2301" s="2" t="str">
        <f>IF(OR(AND(G2301&gt;=$D$19,G2301&lt;=$E$19),AND(G2301&gt;=$F$19,G2301&lt;=$G$19),AND(G2301&gt;=$H$19,G2301&lt;=$I$19),AND(G2301&gt;=$J$19,G2301&lt;=$K$19),AND(G2301&gt;=$L$19,G2301&lt;=$M$19),AND(G2301&gt;=$N$19,G2301&lt;=$O$19),AND(G2301&gt;=$P$19,G2301&lt;=$Q$19),AND(G2301&gt;=$R$19,G2301&lt;=$S$19),AND(G2301&gt;=$T$19,G2301&lt;=$U$19)),IF(COUNTIF(I1937:I2300,"Plein traitement")=90,"Demi-traitement","Plein traitement"),IF(OR(AND(G2301&gt;=$D$8,G2301&lt;=$E$8),AND(G2301&gt;=$F$8,G2301&lt;=$G$8),AND(G2301&gt;=$H$8,G2301&lt;=$I$8),AND(G2301&gt;=$J$8,G2301&lt;=$K$8),AND(G2301&gt;=$L$8,G2301&lt;=$M$8),AND(G2301&gt;=$N$8,G2301&lt;=$O$8),AND(G2301&gt;=$P$8,G2301&lt;=$Q$8),AND(G2301&gt;=$R$8,G2301&lt;=$S$8),AND(G2301&gt;=$T$8,G2301&lt;=$U$8)),IF(COUNTIF($H$537:H2301,"CMO")&gt;90,"Demi-traitement","Plein traitement"),""))</f>
        <v/>
      </c>
    </row>
    <row r="2302" spans="7:9" x14ac:dyDescent="0.25">
      <c r="G2302" s="1">
        <v>44866</v>
      </c>
      <c r="H2302" t="str">
        <f t="shared" si="40"/>
        <v/>
      </c>
      <c r="I2302" s="2" t="str">
        <f>IF(OR(AND(G2302&gt;=$D$19,G2302&lt;=$E$19),AND(G2302&gt;=$F$19,G2302&lt;=$G$19),AND(G2302&gt;=$H$19,G2302&lt;=$I$19),AND(G2302&gt;=$J$19,G2302&lt;=$K$19),AND(G2302&gt;=$L$19,G2302&lt;=$M$19),AND(G2302&gt;=$N$19,G2302&lt;=$O$19),AND(G2302&gt;=$P$19,G2302&lt;=$Q$19),AND(G2302&gt;=$R$19,G2302&lt;=$S$19),AND(G2302&gt;=$T$19,G2302&lt;=$U$19)),IF(COUNTIF(I1938:I2301,"Plein traitement")=90,"Demi-traitement","Plein traitement"),IF(OR(AND(G2302&gt;=$D$8,G2302&lt;=$E$8),AND(G2302&gt;=$F$8,G2302&lt;=$G$8),AND(G2302&gt;=$H$8,G2302&lt;=$I$8),AND(G2302&gt;=$J$8,G2302&lt;=$K$8),AND(G2302&gt;=$L$8,G2302&lt;=$M$8),AND(G2302&gt;=$N$8,G2302&lt;=$O$8),AND(G2302&gt;=$P$8,G2302&lt;=$Q$8),AND(G2302&gt;=$R$8,G2302&lt;=$S$8),AND(G2302&gt;=$T$8,G2302&lt;=$U$8)),IF(COUNTIF($H$537:H2302,"CMO")&gt;90,"Demi-traitement","Plein traitement"),""))</f>
        <v/>
      </c>
    </row>
    <row r="2303" spans="7:9" x14ac:dyDescent="0.25">
      <c r="G2303" s="1">
        <v>44867</v>
      </c>
      <c r="H2303" t="str">
        <f t="shared" si="40"/>
        <v/>
      </c>
      <c r="I2303" s="2" t="str">
        <f>IF(OR(AND(G2303&gt;=$D$19,G2303&lt;=$E$19),AND(G2303&gt;=$F$19,G2303&lt;=$G$19),AND(G2303&gt;=$H$19,G2303&lt;=$I$19),AND(G2303&gt;=$J$19,G2303&lt;=$K$19),AND(G2303&gt;=$L$19,G2303&lt;=$M$19),AND(G2303&gt;=$N$19,G2303&lt;=$O$19),AND(G2303&gt;=$P$19,G2303&lt;=$Q$19),AND(G2303&gt;=$R$19,G2303&lt;=$S$19),AND(G2303&gt;=$T$19,G2303&lt;=$U$19)),IF(COUNTIF(I1939:I2302,"Plein traitement")=90,"Demi-traitement","Plein traitement"),IF(OR(AND(G2303&gt;=$D$8,G2303&lt;=$E$8),AND(G2303&gt;=$F$8,G2303&lt;=$G$8),AND(G2303&gt;=$H$8,G2303&lt;=$I$8),AND(G2303&gt;=$J$8,G2303&lt;=$K$8),AND(G2303&gt;=$L$8,G2303&lt;=$M$8),AND(G2303&gt;=$N$8,G2303&lt;=$O$8),AND(G2303&gt;=$P$8,G2303&lt;=$Q$8),AND(G2303&gt;=$R$8,G2303&lt;=$S$8),AND(G2303&gt;=$T$8,G2303&lt;=$U$8)),IF(COUNTIF($H$537:H2303,"CMO")&gt;90,"Demi-traitement","Plein traitement"),""))</f>
        <v/>
      </c>
    </row>
    <row r="2304" spans="7:9" x14ac:dyDescent="0.25">
      <c r="G2304" s="1">
        <v>44868</v>
      </c>
      <c r="H2304" t="str">
        <f t="shared" si="40"/>
        <v/>
      </c>
      <c r="I2304" s="2" t="str">
        <f>IF(OR(AND(G2304&gt;=$D$19,G2304&lt;=$E$19),AND(G2304&gt;=$F$19,G2304&lt;=$G$19),AND(G2304&gt;=$H$19,G2304&lt;=$I$19),AND(G2304&gt;=$J$19,G2304&lt;=$K$19),AND(G2304&gt;=$L$19,G2304&lt;=$M$19),AND(G2304&gt;=$N$19,G2304&lt;=$O$19),AND(G2304&gt;=$P$19,G2304&lt;=$Q$19),AND(G2304&gt;=$R$19,G2304&lt;=$S$19),AND(G2304&gt;=$T$19,G2304&lt;=$U$19)),IF(COUNTIF(I1940:I2303,"Plein traitement")=90,"Demi-traitement","Plein traitement"),IF(OR(AND(G2304&gt;=$D$8,G2304&lt;=$E$8),AND(G2304&gt;=$F$8,G2304&lt;=$G$8),AND(G2304&gt;=$H$8,G2304&lt;=$I$8),AND(G2304&gt;=$J$8,G2304&lt;=$K$8),AND(G2304&gt;=$L$8,G2304&lt;=$M$8),AND(G2304&gt;=$N$8,G2304&lt;=$O$8),AND(G2304&gt;=$P$8,G2304&lt;=$Q$8),AND(G2304&gt;=$R$8,G2304&lt;=$S$8),AND(G2304&gt;=$T$8,G2304&lt;=$U$8)),IF(COUNTIF($H$537:H2304,"CMO")&gt;90,"Demi-traitement","Plein traitement"),""))</f>
        <v/>
      </c>
    </row>
    <row r="2305" spans="7:9" x14ac:dyDescent="0.25">
      <c r="G2305" s="1">
        <v>44869</v>
      </c>
      <c r="H2305" t="str">
        <f t="shared" si="40"/>
        <v/>
      </c>
      <c r="I2305" s="2" t="str">
        <f>IF(OR(AND(G2305&gt;=$D$19,G2305&lt;=$E$19),AND(G2305&gt;=$F$19,G2305&lt;=$G$19),AND(G2305&gt;=$H$19,G2305&lt;=$I$19),AND(G2305&gt;=$J$19,G2305&lt;=$K$19),AND(G2305&gt;=$L$19,G2305&lt;=$M$19),AND(G2305&gt;=$N$19,G2305&lt;=$O$19),AND(G2305&gt;=$P$19,G2305&lt;=$Q$19),AND(G2305&gt;=$R$19,G2305&lt;=$S$19),AND(G2305&gt;=$T$19,G2305&lt;=$U$19)),IF(COUNTIF(I1941:I2304,"Plein traitement")=90,"Demi-traitement","Plein traitement"),IF(OR(AND(G2305&gt;=$D$8,G2305&lt;=$E$8),AND(G2305&gt;=$F$8,G2305&lt;=$G$8),AND(G2305&gt;=$H$8,G2305&lt;=$I$8),AND(G2305&gt;=$J$8,G2305&lt;=$K$8),AND(G2305&gt;=$L$8,G2305&lt;=$M$8),AND(G2305&gt;=$N$8,G2305&lt;=$O$8),AND(G2305&gt;=$P$8,G2305&lt;=$Q$8),AND(G2305&gt;=$R$8,G2305&lt;=$S$8),AND(G2305&gt;=$T$8,G2305&lt;=$U$8)),IF(COUNTIF($H$537:H2305,"CMO")&gt;90,"Demi-traitement","Plein traitement"),""))</f>
        <v/>
      </c>
    </row>
    <row r="2306" spans="7:9" x14ac:dyDescent="0.25">
      <c r="G2306" s="1">
        <v>44870</v>
      </c>
      <c r="H2306" t="str">
        <f t="shared" si="40"/>
        <v/>
      </c>
      <c r="I2306" s="2" t="str">
        <f>IF(OR(AND(G2306&gt;=$D$19,G2306&lt;=$E$19),AND(G2306&gt;=$F$19,G2306&lt;=$G$19),AND(G2306&gt;=$H$19,G2306&lt;=$I$19),AND(G2306&gt;=$J$19,G2306&lt;=$K$19),AND(G2306&gt;=$L$19,G2306&lt;=$M$19),AND(G2306&gt;=$N$19,G2306&lt;=$O$19),AND(G2306&gt;=$P$19,G2306&lt;=$Q$19),AND(G2306&gt;=$R$19,G2306&lt;=$S$19),AND(G2306&gt;=$T$19,G2306&lt;=$U$19)),IF(COUNTIF(I1942:I2305,"Plein traitement")=90,"Demi-traitement","Plein traitement"),IF(OR(AND(G2306&gt;=$D$8,G2306&lt;=$E$8),AND(G2306&gt;=$F$8,G2306&lt;=$G$8),AND(G2306&gt;=$H$8,G2306&lt;=$I$8),AND(G2306&gt;=$J$8,G2306&lt;=$K$8),AND(G2306&gt;=$L$8,G2306&lt;=$M$8),AND(G2306&gt;=$N$8,G2306&lt;=$O$8),AND(G2306&gt;=$P$8,G2306&lt;=$Q$8),AND(G2306&gt;=$R$8,G2306&lt;=$S$8),AND(G2306&gt;=$T$8,G2306&lt;=$U$8)),IF(COUNTIF($H$537:H2306,"CMO")&gt;90,"Demi-traitement","Plein traitement"),""))</f>
        <v/>
      </c>
    </row>
    <row r="2307" spans="7:9" x14ac:dyDescent="0.25">
      <c r="G2307" s="1">
        <v>44871</v>
      </c>
      <c r="H2307" t="str">
        <f t="shared" si="40"/>
        <v/>
      </c>
      <c r="I2307" s="2" t="str">
        <f>IF(OR(AND(G2307&gt;=$D$19,G2307&lt;=$E$19),AND(G2307&gt;=$F$19,G2307&lt;=$G$19),AND(G2307&gt;=$H$19,G2307&lt;=$I$19),AND(G2307&gt;=$J$19,G2307&lt;=$K$19),AND(G2307&gt;=$L$19,G2307&lt;=$M$19),AND(G2307&gt;=$N$19,G2307&lt;=$O$19),AND(G2307&gt;=$P$19,G2307&lt;=$Q$19),AND(G2307&gt;=$R$19,G2307&lt;=$S$19),AND(G2307&gt;=$T$19,G2307&lt;=$U$19)),IF(COUNTIF(I1943:I2306,"Plein traitement")=90,"Demi-traitement","Plein traitement"),IF(OR(AND(G2307&gt;=$D$8,G2307&lt;=$E$8),AND(G2307&gt;=$F$8,G2307&lt;=$G$8),AND(G2307&gt;=$H$8,G2307&lt;=$I$8),AND(G2307&gt;=$J$8,G2307&lt;=$K$8),AND(G2307&gt;=$L$8,G2307&lt;=$M$8),AND(G2307&gt;=$N$8,G2307&lt;=$O$8),AND(G2307&gt;=$P$8,G2307&lt;=$Q$8),AND(G2307&gt;=$R$8,G2307&lt;=$S$8),AND(G2307&gt;=$T$8,G2307&lt;=$U$8)),IF(COUNTIF($H$537:H2307,"CMO")&gt;90,"Demi-traitement","Plein traitement"),""))</f>
        <v/>
      </c>
    </row>
    <row r="2308" spans="7:9" x14ac:dyDescent="0.25">
      <c r="G2308" s="1">
        <v>44872</v>
      </c>
      <c r="H2308" t="str">
        <f t="shared" si="40"/>
        <v/>
      </c>
      <c r="I2308" s="2" t="str">
        <f>IF(OR(AND(G2308&gt;=$D$19,G2308&lt;=$E$19),AND(G2308&gt;=$F$19,G2308&lt;=$G$19),AND(G2308&gt;=$H$19,G2308&lt;=$I$19),AND(G2308&gt;=$J$19,G2308&lt;=$K$19),AND(G2308&gt;=$L$19,G2308&lt;=$M$19),AND(G2308&gt;=$N$19,G2308&lt;=$O$19),AND(G2308&gt;=$P$19,G2308&lt;=$Q$19),AND(G2308&gt;=$R$19,G2308&lt;=$S$19),AND(G2308&gt;=$T$19,G2308&lt;=$U$19)),IF(COUNTIF(I1944:I2307,"Plein traitement")=90,"Demi-traitement","Plein traitement"),IF(OR(AND(G2308&gt;=$D$8,G2308&lt;=$E$8),AND(G2308&gt;=$F$8,G2308&lt;=$G$8),AND(G2308&gt;=$H$8,G2308&lt;=$I$8),AND(G2308&gt;=$J$8,G2308&lt;=$K$8),AND(G2308&gt;=$L$8,G2308&lt;=$M$8),AND(G2308&gt;=$N$8,G2308&lt;=$O$8),AND(G2308&gt;=$P$8,G2308&lt;=$Q$8),AND(G2308&gt;=$R$8,G2308&lt;=$S$8),AND(G2308&gt;=$T$8,G2308&lt;=$U$8)),IF(COUNTIF($H$537:H2308,"CMO")&gt;90,"Demi-traitement","Plein traitement"),""))</f>
        <v/>
      </c>
    </row>
    <row r="2309" spans="7:9" x14ac:dyDescent="0.25">
      <c r="G2309" s="1">
        <v>44873</v>
      </c>
      <c r="H2309" t="str">
        <f t="shared" si="40"/>
        <v/>
      </c>
      <c r="I2309" s="2" t="str">
        <f>IF(OR(AND(G2309&gt;=$D$19,G2309&lt;=$E$19),AND(G2309&gt;=$F$19,G2309&lt;=$G$19),AND(G2309&gt;=$H$19,G2309&lt;=$I$19),AND(G2309&gt;=$J$19,G2309&lt;=$K$19),AND(G2309&gt;=$L$19,G2309&lt;=$M$19),AND(G2309&gt;=$N$19,G2309&lt;=$O$19),AND(G2309&gt;=$P$19,G2309&lt;=$Q$19),AND(G2309&gt;=$R$19,G2309&lt;=$S$19),AND(G2309&gt;=$T$19,G2309&lt;=$U$19)),IF(COUNTIF(I1945:I2308,"Plein traitement")=90,"Demi-traitement","Plein traitement"),IF(OR(AND(G2309&gt;=$D$8,G2309&lt;=$E$8),AND(G2309&gt;=$F$8,G2309&lt;=$G$8),AND(G2309&gt;=$H$8,G2309&lt;=$I$8),AND(G2309&gt;=$J$8,G2309&lt;=$K$8),AND(G2309&gt;=$L$8,G2309&lt;=$M$8),AND(G2309&gt;=$N$8,G2309&lt;=$O$8),AND(G2309&gt;=$P$8,G2309&lt;=$Q$8),AND(G2309&gt;=$R$8,G2309&lt;=$S$8),AND(G2309&gt;=$T$8,G2309&lt;=$U$8)),IF(COUNTIF($H$537:H2309,"CMO")&gt;90,"Demi-traitement","Plein traitement"),""))</f>
        <v/>
      </c>
    </row>
    <row r="2310" spans="7:9" x14ac:dyDescent="0.25">
      <c r="G2310" s="1">
        <v>44874</v>
      </c>
      <c r="H2310" t="str">
        <f t="shared" si="40"/>
        <v/>
      </c>
      <c r="I2310" s="2" t="str">
        <f>IF(OR(AND(G2310&gt;=$D$19,G2310&lt;=$E$19),AND(G2310&gt;=$F$19,G2310&lt;=$G$19),AND(G2310&gt;=$H$19,G2310&lt;=$I$19),AND(G2310&gt;=$J$19,G2310&lt;=$K$19),AND(G2310&gt;=$L$19,G2310&lt;=$M$19),AND(G2310&gt;=$N$19,G2310&lt;=$O$19),AND(G2310&gt;=$P$19,G2310&lt;=$Q$19),AND(G2310&gt;=$R$19,G2310&lt;=$S$19),AND(G2310&gt;=$T$19,G2310&lt;=$U$19)),IF(COUNTIF(I1946:I2309,"Plein traitement")=90,"Demi-traitement","Plein traitement"),IF(OR(AND(G2310&gt;=$D$8,G2310&lt;=$E$8),AND(G2310&gt;=$F$8,G2310&lt;=$G$8),AND(G2310&gt;=$H$8,G2310&lt;=$I$8),AND(G2310&gt;=$J$8,G2310&lt;=$K$8),AND(G2310&gt;=$L$8,G2310&lt;=$M$8),AND(G2310&gt;=$N$8,G2310&lt;=$O$8),AND(G2310&gt;=$P$8,G2310&lt;=$Q$8),AND(G2310&gt;=$R$8,G2310&lt;=$S$8),AND(G2310&gt;=$T$8,G2310&lt;=$U$8)),IF(COUNTIF($H$537:H2310,"CMO")&gt;90,"Demi-traitement","Plein traitement"),""))</f>
        <v/>
      </c>
    </row>
    <row r="2311" spans="7:9" x14ac:dyDescent="0.25">
      <c r="G2311" s="1">
        <v>44875</v>
      </c>
      <c r="H2311" t="str">
        <f t="shared" si="40"/>
        <v/>
      </c>
      <c r="I2311" s="2" t="str">
        <f>IF(OR(AND(G2311&gt;=$D$19,G2311&lt;=$E$19),AND(G2311&gt;=$F$19,G2311&lt;=$G$19),AND(G2311&gt;=$H$19,G2311&lt;=$I$19),AND(G2311&gt;=$J$19,G2311&lt;=$K$19),AND(G2311&gt;=$L$19,G2311&lt;=$M$19),AND(G2311&gt;=$N$19,G2311&lt;=$O$19),AND(G2311&gt;=$P$19,G2311&lt;=$Q$19),AND(G2311&gt;=$R$19,G2311&lt;=$S$19),AND(G2311&gt;=$T$19,G2311&lt;=$U$19)),IF(COUNTIF(I1947:I2310,"Plein traitement")=90,"Demi-traitement","Plein traitement"),IF(OR(AND(G2311&gt;=$D$8,G2311&lt;=$E$8),AND(G2311&gt;=$F$8,G2311&lt;=$G$8),AND(G2311&gt;=$H$8,G2311&lt;=$I$8),AND(G2311&gt;=$J$8,G2311&lt;=$K$8),AND(G2311&gt;=$L$8,G2311&lt;=$M$8),AND(G2311&gt;=$N$8,G2311&lt;=$O$8),AND(G2311&gt;=$P$8,G2311&lt;=$Q$8),AND(G2311&gt;=$R$8,G2311&lt;=$S$8),AND(G2311&gt;=$T$8,G2311&lt;=$U$8)),IF(COUNTIF($H$537:H2311,"CMO")&gt;90,"Demi-traitement","Plein traitement"),""))</f>
        <v/>
      </c>
    </row>
    <row r="2312" spans="7:9" x14ac:dyDescent="0.25">
      <c r="G2312" s="1">
        <v>44876</v>
      </c>
      <c r="H2312" t="str">
        <f t="shared" si="40"/>
        <v/>
      </c>
      <c r="I2312" s="2" t="str">
        <f>IF(OR(AND(G2312&gt;=$D$19,G2312&lt;=$E$19),AND(G2312&gt;=$F$19,G2312&lt;=$G$19),AND(G2312&gt;=$H$19,G2312&lt;=$I$19),AND(G2312&gt;=$J$19,G2312&lt;=$K$19),AND(G2312&gt;=$L$19,G2312&lt;=$M$19),AND(G2312&gt;=$N$19,G2312&lt;=$O$19),AND(G2312&gt;=$P$19,G2312&lt;=$Q$19),AND(G2312&gt;=$R$19,G2312&lt;=$S$19),AND(G2312&gt;=$T$19,G2312&lt;=$U$19)),IF(COUNTIF(I1948:I2311,"Plein traitement")=90,"Demi-traitement","Plein traitement"),IF(OR(AND(G2312&gt;=$D$8,G2312&lt;=$E$8),AND(G2312&gt;=$F$8,G2312&lt;=$G$8),AND(G2312&gt;=$H$8,G2312&lt;=$I$8),AND(G2312&gt;=$J$8,G2312&lt;=$K$8),AND(G2312&gt;=$L$8,G2312&lt;=$M$8),AND(G2312&gt;=$N$8,G2312&lt;=$O$8),AND(G2312&gt;=$P$8,G2312&lt;=$Q$8),AND(G2312&gt;=$R$8,G2312&lt;=$S$8),AND(G2312&gt;=$T$8,G2312&lt;=$U$8)),IF(COUNTIF($H$537:H2312,"CMO")&gt;90,"Demi-traitement","Plein traitement"),""))</f>
        <v/>
      </c>
    </row>
    <row r="2313" spans="7:9" x14ac:dyDescent="0.25">
      <c r="G2313" s="1">
        <v>44877</v>
      </c>
      <c r="H2313" t="str">
        <f t="shared" si="40"/>
        <v/>
      </c>
      <c r="I2313" s="2" t="str">
        <f>IF(OR(AND(G2313&gt;=$D$19,G2313&lt;=$E$19),AND(G2313&gt;=$F$19,G2313&lt;=$G$19),AND(G2313&gt;=$H$19,G2313&lt;=$I$19),AND(G2313&gt;=$J$19,G2313&lt;=$K$19),AND(G2313&gt;=$L$19,G2313&lt;=$M$19),AND(G2313&gt;=$N$19,G2313&lt;=$O$19),AND(G2313&gt;=$P$19,G2313&lt;=$Q$19),AND(G2313&gt;=$R$19,G2313&lt;=$S$19),AND(G2313&gt;=$T$19,G2313&lt;=$U$19)),IF(COUNTIF(I1949:I2312,"Plein traitement")=90,"Demi-traitement","Plein traitement"),IF(OR(AND(G2313&gt;=$D$8,G2313&lt;=$E$8),AND(G2313&gt;=$F$8,G2313&lt;=$G$8),AND(G2313&gt;=$H$8,G2313&lt;=$I$8),AND(G2313&gt;=$J$8,G2313&lt;=$K$8),AND(G2313&gt;=$L$8,G2313&lt;=$M$8),AND(G2313&gt;=$N$8,G2313&lt;=$O$8),AND(G2313&gt;=$P$8,G2313&lt;=$Q$8),AND(G2313&gt;=$R$8,G2313&lt;=$S$8),AND(G2313&gt;=$T$8,G2313&lt;=$U$8)),IF(COUNTIF($H$537:H2313,"CMO")&gt;90,"Demi-traitement","Plein traitement"),""))</f>
        <v/>
      </c>
    </row>
    <row r="2314" spans="7:9" x14ac:dyDescent="0.25">
      <c r="G2314" s="1">
        <v>44878</v>
      </c>
      <c r="H2314" t="str">
        <f t="shared" si="40"/>
        <v/>
      </c>
      <c r="I2314" s="2" t="str">
        <f>IF(OR(AND(G2314&gt;=$D$19,G2314&lt;=$E$19),AND(G2314&gt;=$F$19,G2314&lt;=$G$19),AND(G2314&gt;=$H$19,G2314&lt;=$I$19),AND(G2314&gt;=$J$19,G2314&lt;=$K$19),AND(G2314&gt;=$L$19,G2314&lt;=$M$19),AND(G2314&gt;=$N$19,G2314&lt;=$O$19),AND(G2314&gt;=$P$19,G2314&lt;=$Q$19),AND(G2314&gt;=$R$19,G2314&lt;=$S$19),AND(G2314&gt;=$T$19,G2314&lt;=$U$19)),IF(COUNTIF(I1950:I2313,"Plein traitement")=90,"Demi-traitement","Plein traitement"),IF(OR(AND(G2314&gt;=$D$8,G2314&lt;=$E$8),AND(G2314&gt;=$F$8,G2314&lt;=$G$8),AND(G2314&gt;=$H$8,G2314&lt;=$I$8),AND(G2314&gt;=$J$8,G2314&lt;=$K$8),AND(G2314&gt;=$L$8,G2314&lt;=$M$8),AND(G2314&gt;=$N$8,G2314&lt;=$O$8),AND(G2314&gt;=$P$8,G2314&lt;=$Q$8),AND(G2314&gt;=$R$8,G2314&lt;=$S$8),AND(G2314&gt;=$T$8,G2314&lt;=$U$8)),IF(COUNTIF($H$537:H2314,"CMO")&gt;90,"Demi-traitement","Plein traitement"),""))</f>
        <v/>
      </c>
    </row>
    <row r="2315" spans="7:9" x14ac:dyDescent="0.25">
      <c r="G2315" s="1">
        <v>44879</v>
      </c>
      <c r="H2315" t="str">
        <f t="shared" si="40"/>
        <v/>
      </c>
      <c r="I2315" s="2" t="str">
        <f>IF(OR(AND(G2315&gt;=$D$19,G2315&lt;=$E$19),AND(G2315&gt;=$F$19,G2315&lt;=$G$19),AND(G2315&gt;=$H$19,G2315&lt;=$I$19),AND(G2315&gt;=$J$19,G2315&lt;=$K$19),AND(G2315&gt;=$L$19,G2315&lt;=$M$19),AND(G2315&gt;=$N$19,G2315&lt;=$O$19),AND(G2315&gt;=$P$19,G2315&lt;=$Q$19),AND(G2315&gt;=$R$19,G2315&lt;=$S$19),AND(G2315&gt;=$T$19,G2315&lt;=$U$19)),IF(COUNTIF(I1951:I2314,"Plein traitement")=90,"Demi-traitement","Plein traitement"),IF(OR(AND(G2315&gt;=$D$8,G2315&lt;=$E$8),AND(G2315&gt;=$F$8,G2315&lt;=$G$8),AND(G2315&gt;=$H$8,G2315&lt;=$I$8),AND(G2315&gt;=$J$8,G2315&lt;=$K$8),AND(G2315&gt;=$L$8,G2315&lt;=$M$8),AND(G2315&gt;=$N$8,G2315&lt;=$O$8),AND(G2315&gt;=$P$8,G2315&lt;=$Q$8),AND(G2315&gt;=$R$8,G2315&lt;=$S$8),AND(G2315&gt;=$T$8,G2315&lt;=$U$8)),IF(COUNTIF($H$537:H2315,"CMO")&gt;90,"Demi-traitement","Plein traitement"),""))</f>
        <v/>
      </c>
    </row>
    <row r="2316" spans="7:9" x14ac:dyDescent="0.25">
      <c r="G2316" s="1">
        <v>44880</v>
      </c>
      <c r="H2316" t="str">
        <f t="shared" si="40"/>
        <v/>
      </c>
      <c r="I2316" s="2" t="str">
        <f>IF(OR(AND(G2316&gt;=$D$19,G2316&lt;=$E$19),AND(G2316&gt;=$F$19,G2316&lt;=$G$19),AND(G2316&gt;=$H$19,G2316&lt;=$I$19),AND(G2316&gt;=$J$19,G2316&lt;=$K$19),AND(G2316&gt;=$L$19,G2316&lt;=$M$19),AND(G2316&gt;=$N$19,G2316&lt;=$O$19),AND(G2316&gt;=$P$19,G2316&lt;=$Q$19),AND(G2316&gt;=$R$19,G2316&lt;=$S$19),AND(G2316&gt;=$T$19,G2316&lt;=$U$19)),IF(COUNTIF(I1952:I2315,"Plein traitement")=90,"Demi-traitement","Plein traitement"),IF(OR(AND(G2316&gt;=$D$8,G2316&lt;=$E$8),AND(G2316&gt;=$F$8,G2316&lt;=$G$8),AND(G2316&gt;=$H$8,G2316&lt;=$I$8),AND(G2316&gt;=$J$8,G2316&lt;=$K$8),AND(G2316&gt;=$L$8,G2316&lt;=$M$8),AND(G2316&gt;=$N$8,G2316&lt;=$O$8),AND(G2316&gt;=$P$8,G2316&lt;=$Q$8),AND(G2316&gt;=$R$8,G2316&lt;=$S$8),AND(G2316&gt;=$T$8,G2316&lt;=$U$8)),IF(COUNTIF($H$537:H2316,"CMO")&gt;90,"Demi-traitement","Plein traitement"),""))</f>
        <v/>
      </c>
    </row>
    <row r="2317" spans="7:9" x14ac:dyDescent="0.25">
      <c r="G2317" s="1">
        <v>44881</v>
      </c>
      <c r="H2317" t="str">
        <f t="shared" si="40"/>
        <v/>
      </c>
      <c r="I2317" s="2" t="str">
        <f>IF(OR(AND(G2317&gt;=$D$19,G2317&lt;=$E$19),AND(G2317&gt;=$F$19,G2317&lt;=$G$19),AND(G2317&gt;=$H$19,G2317&lt;=$I$19),AND(G2317&gt;=$J$19,G2317&lt;=$K$19),AND(G2317&gt;=$L$19,G2317&lt;=$M$19),AND(G2317&gt;=$N$19,G2317&lt;=$O$19),AND(G2317&gt;=$P$19,G2317&lt;=$Q$19),AND(G2317&gt;=$R$19,G2317&lt;=$S$19),AND(G2317&gt;=$T$19,G2317&lt;=$U$19)),IF(COUNTIF(I1953:I2316,"Plein traitement")=90,"Demi-traitement","Plein traitement"),IF(OR(AND(G2317&gt;=$D$8,G2317&lt;=$E$8),AND(G2317&gt;=$F$8,G2317&lt;=$G$8),AND(G2317&gt;=$H$8,G2317&lt;=$I$8),AND(G2317&gt;=$J$8,G2317&lt;=$K$8),AND(G2317&gt;=$L$8,G2317&lt;=$M$8),AND(G2317&gt;=$N$8,G2317&lt;=$O$8),AND(G2317&gt;=$P$8,G2317&lt;=$Q$8),AND(G2317&gt;=$R$8,G2317&lt;=$S$8),AND(G2317&gt;=$T$8,G2317&lt;=$U$8)),IF(COUNTIF($H$537:H2317,"CMO")&gt;90,"Demi-traitement","Plein traitement"),""))</f>
        <v/>
      </c>
    </row>
    <row r="2318" spans="7:9" x14ac:dyDescent="0.25">
      <c r="G2318" s="1">
        <v>44882</v>
      </c>
      <c r="H2318" t="str">
        <f t="shared" si="40"/>
        <v/>
      </c>
      <c r="I2318" s="2" t="str">
        <f>IF(OR(AND(G2318&gt;=$D$19,G2318&lt;=$E$19),AND(G2318&gt;=$F$19,G2318&lt;=$G$19),AND(G2318&gt;=$H$19,G2318&lt;=$I$19),AND(G2318&gt;=$J$19,G2318&lt;=$K$19),AND(G2318&gt;=$L$19,G2318&lt;=$M$19),AND(G2318&gt;=$N$19,G2318&lt;=$O$19),AND(G2318&gt;=$P$19,G2318&lt;=$Q$19),AND(G2318&gt;=$R$19,G2318&lt;=$S$19),AND(G2318&gt;=$T$19,G2318&lt;=$U$19)),IF(COUNTIF(I1954:I2317,"Plein traitement")=90,"Demi-traitement","Plein traitement"),IF(OR(AND(G2318&gt;=$D$8,G2318&lt;=$E$8),AND(G2318&gt;=$F$8,G2318&lt;=$G$8),AND(G2318&gt;=$H$8,G2318&lt;=$I$8),AND(G2318&gt;=$J$8,G2318&lt;=$K$8),AND(G2318&gt;=$L$8,G2318&lt;=$M$8),AND(G2318&gt;=$N$8,G2318&lt;=$O$8),AND(G2318&gt;=$P$8,G2318&lt;=$Q$8),AND(G2318&gt;=$R$8,G2318&lt;=$S$8),AND(G2318&gt;=$T$8,G2318&lt;=$U$8)),IF(COUNTIF($H$537:H2318,"CMO")&gt;90,"Demi-traitement","Plein traitement"),""))</f>
        <v/>
      </c>
    </row>
    <row r="2319" spans="7:9" x14ac:dyDescent="0.25">
      <c r="G2319" s="1">
        <v>44883</v>
      </c>
      <c r="H2319" t="str">
        <f t="shared" si="40"/>
        <v/>
      </c>
      <c r="I2319" s="2" t="str">
        <f>IF(OR(AND(G2319&gt;=$D$19,G2319&lt;=$E$19),AND(G2319&gt;=$F$19,G2319&lt;=$G$19),AND(G2319&gt;=$H$19,G2319&lt;=$I$19),AND(G2319&gt;=$J$19,G2319&lt;=$K$19),AND(G2319&gt;=$L$19,G2319&lt;=$M$19),AND(G2319&gt;=$N$19,G2319&lt;=$O$19),AND(G2319&gt;=$P$19,G2319&lt;=$Q$19),AND(G2319&gt;=$R$19,G2319&lt;=$S$19),AND(G2319&gt;=$T$19,G2319&lt;=$U$19)),IF(COUNTIF(I1955:I2318,"Plein traitement")=90,"Demi-traitement","Plein traitement"),IF(OR(AND(G2319&gt;=$D$8,G2319&lt;=$E$8),AND(G2319&gt;=$F$8,G2319&lt;=$G$8),AND(G2319&gt;=$H$8,G2319&lt;=$I$8),AND(G2319&gt;=$J$8,G2319&lt;=$K$8),AND(G2319&gt;=$L$8,G2319&lt;=$M$8),AND(G2319&gt;=$N$8,G2319&lt;=$O$8),AND(G2319&gt;=$P$8,G2319&lt;=$Q$8),AND(G2319&gt;=$R$8,G2319&lt;=$S$8),AND(G2319&gt;=$T$8,G2319&lt;=$U$8)),IF(COUNTIF($H$537:H2319,"CMO")&gt;90,"Demi-traitement","Plein traitement"),""))</f>
        <v/>
      </c>
    </row>
    <row r="2320" spans="7:9" x14ac:dyDescent="0.25">
      <c r="G2320" s="1">
        <v>44884</v>
      </c>
      <c r="H2320" t="str">
        <f t="shared" si="40"/>
        <v/>
      </c>
      <c r="I2320" s="2" t="str">
        <f>IF(OR(AND(G2320&gt;=$D$19,G2320&lt;=$E$19),AND(G2320&gt;=$F$19,G2320&lt;=$G$19),AND(G2320&gt;=$H$19,G2320&lt;=$I$19),AND(G2320&gt;=$J$19,G2320&lt;=$K$19),AND(G2320&gt;=$L$19,G2320&lt;=$M$19),AND(G2320&gt;=$N$19,G2320&lt;=$O$19),AND(G2320&gt;=$P$19,G2320&lt;=$Q$19),AND(G2320&gt;=$R$19,G2320&lt;=$S$19),AND(G2320&gt;=$T$19,G2320&lt;=$U$19)),IF(COUNTIF(I1956:I2319,"Plein traitement")=90,"Demi-traitement","Plein traitement"),IF(OR(AND(G2320&gt;=$D$8,G2320&lt;=$E$8),AND(G2320&gt;=$F$8,G2320&lt;=$G$8),AND(G2320&gt;=$H$8,G2320&lt;=$I$8),AND(G2320&gt;=$J$8,G2320&lt;=$K$8),AND(G2320&gt;=$L$8,G2320&lt;=$M$8),AND(G2320&gt;=$N$8,G2320&lt;=$O$8),AND(G2320&gt;=$P$8,G2320&lt;=$Q$8),AND(G2320&gt;=$R$8,G2320&lt;=$S$8),AND(G2320&gt;=$T$8,G2320&lt;=$U$8)),IF(COUNTIF($H$537:H2320,"CMO")&gt;90,"Demi-traitement","Plein traitement"),""))</f>
        <v/>
      </c>
    </row>
    <row r="2321" spans="7:9" x14ac:dyDescent="0.25">
      <c r="G2321" s="1">
        <v>44885</v>
      </c>
      <c r="H2321" t="str">
        <f t="shared" si="40"/>
        <v/>
      </c>
      <c r="I2321" s="2" t="str">
        <f>IF(OR(AND(G2321&gt;=$D$19,G2321&lt;=$E$19),AND(G2321&gt;=$F$19,G2321&lt;=$G$19),AND(G2321&gt;=$H$19,G2321&lt;=$I$19),AND(G2321&gt;=$J$19,G2321&lt;=$K$19),AND(G2321&gt;=$L$19,G2321&lt;=$M$19),AND(G2321&gt;=$N$19,G2321&lt;=$O$19),AND(G2321&gt;=$P$19,G2321&lt;=$Q$19),AND(G2321&gt;=$R$19,G2321&lt;=$S$19),AND(G2321&gt;=$T$19,G2321&lt;=$U$19)),IF(COUNTIF(I1957:I2320,"Plein traitement")=90,"Demi-traitement","Plein traitement"),IF(OR(AND(G2321&gt;=$D$8,G2321&lt;=$E$8),AND(G2321&gt;=$F$8,G2321&lt;=$G$8),AND(G2321&gt;=$H$8,G2321&lt;=$I$8),AND(G2321&gt;=$J$8,G2321&lt;=$K$8),AND(G2321&gt;=$L$8,G2321&lt;=$M$8),AND(G2321&gt;=$N$8,G2321&lt;=$O$8),AND(G2321&gt;=$P$8,G2321&lt;=$Q$8),AND(G2321&gt;=$R$8,G2321&lt;=$S$8),AND(G2321&gt;=$T$8,G2321&lt;=$U$8)),IF(COUNTIF($H$537:H2321,"CMO")&gt;90,"Demi-traitement","Plein traitement"),""))</f>
        <v/>
      </c>
    </row>
    <row r="2322" spans="7:9" x14ac:dyDescent="0.25">
      <c r="G2322" s="1">
        <v>44886</v>
      </c>
      <c r="H2322" t="str">
        <f t="shared" si="40"/>
        <v/>
      </c>
      <c r="I2322" s="2" t="str">
        <f>IF(OR(AND(G2322&gt;=$D$19,G2322&lt;=$E$19),AND(G2322&gt;=$F$19,G2322&lt;=$G$19),AND(G2322&gt;=$H$19,G2322&lt;=$I$19),AND(G2322&gt;=$J$19,G2322&lt;=$K$19),AND(G2322&gt;=$L$19,G2322&lt;=$M$19),AND(G2322&gt;=$N$19,G2322&lt;=$O$19),AND(G2322&gt;=$P$19,G2322&lt;=$Q$19),AND(G2322&gt;=$R$19,G2322&lt;=$S$19),AND(G2322&gt;=$T$19,G2322&lt;=$U$19)),IF(COUNTIF(I1958:I2321,"Plein traitement")=90,"Demi-traitement","Plein traitement"),IF(OR(AND(G2322&gt;=$D$8,G2322&lt;=$E$8),AND(G2322&gt;=$F$8,G2322&lt;=$G$8),AND(G2322&gt;=$H$8,G2322&lt;=$I$8),AND(G2322&gt;=$J$8,G2322&lt;=$K$8),AND(G2322&gt;=$L$8,G2322&lt;=$M$8),AND(G2322&gt;=$N$8,G2322&lt;=$O$8),AND(G2322&gt;=$P$8,G2322&lt;=$Q$8),AND(G2322&gt;=$R$8,G2322&lt;=$S$8),AND(G2322&gt;=$T$8,G2322&lt;=$U$8)),IF(COUNTIF($H$537:H2322,"CMO")&gt;90,"Demi-traitement","Plein traitement"),""))</f>
        <v/>
      </c>
    </row>
    <row r="2323" spans="7:9" x14ac:dyDescent="0.25">
      <c r="G2323" s="1">
        <v>44887</v>
      </c>
      <c r="H2323" t="str">
        <f t="shared" si="40"/>
        <v/>
      </c>
      <c r="I2323" s="2" t="str">
        <f>IF(OR(AND(G2323&gt;=$D$19,G2323&lt;=$E$19),AND(G2323&gt;=$F$19,G2323&lt;=$G$19),AND(G2323&gt;=$H$19,G2323&lt;=$I$19),AND(G2323&gt;=$J$19,G2323&lt;=$K$19),AND(G2323&gt;=$L$19,G2323&lt;=$M$19),AND(G2323&gt;=$N$19,G2323&lt;=$O$19),AND(G2323&gt;=$P$19,G2323&lt;=$Q$19),AND(G2323&gt;=$R$19,G2323&lt;=$S$19),AND(G2323&gt;=$T$19,G2323&lt;=$U$19)),IF(COUNTIF(I1959:I2322,"Plein traitement")=90,"Demi-traitement","Plein traitement"),IF(OR(AND(G2323&gt;=$D$8,G2323&lt;=$E$8),AND(G2323&gt;=$F$8,G2323&lt;=$G$8),AND(G2323&gt;=$H$8,G2323&lt;=$I$8),AND(G2323&gt;=$J$8,G2323&lt;=$K$8),AND(G2323&gt;=$L$8,G2323&lt;=$M$8),AND(G2323&gt;=$N$8,G2323&lt;=$O$8),AND(G2323&gt;=$P$8,G2323&lt;=$Q$8),AND(G2323&gt;=$R$8,G2323&lt;=$S$8),AND(G2323&gt;=$T$8,G2323&lt;=$U$8)),IF(COUNTIF($H$537:H2323,"CMO")&gt;90,"Demi-traitement","Plein traitement"),""))</f>
        <v/>
      </c>
    </row>
    <row r="2324" spans="7:9" x14ac:dyDescent="0.25">
      <c r="G2324" s="1">
        <v>44888</v>
      </c>
      <c r="H2324" t="str">
        <f t="shared" si="40"/>
        <v/>
      </c>
      <c r="I2324" s="2" t="str">
        <f>IF(OR(AND(G2324&gt;=$D$19,G2324&lt;=$E$19),AND(G2324&gt;=$F$19,G2324&lt;=$G$19),AND(G2324&gt;=$H$19,G2324&lt;=$I$19),AND(G2324&gt;=$J$19,G2324&lt;=$K$19),AND(G2324&gt;=$L$19,G2324&lt;=$M$19),AND(G2324&gt;=$N$19,G2324&lt;=$O$19),AND(G2324&gt;=$P$19,G2324&lt;=$Q$19),AND(G2324&gt;=$R$19,G2324&lt;=$S$19),AND(G2324&gt;=$T$19,G2324&lt;=$U$19)),IF(COUNTIF(I1960:I2323,"Plein traitement")=90,"Demi-traitement","Plein traitement"),IF(OR(AND(G2324&gt;=$D$8,G2324&lt;=$E$8),AND(G2324&gt;=$F$8,G2324&lt;=$G$8),AND(G2324&gt;=$H$8,G2324&lt;=$I$8),AND(G2324&gt;=$J$8,G2324&lt;=$K$8),AND(G2324&gt;=$L$8,G2324&lt;=$M$8),AND(G2324&gt;=$N$8,G2324&lt;=$O$8),AND(G2324&gt;=$P$8,G2324&lt;=$Q$8),AND(G2324&gt;=$R$8,G2324&lt;=$S$8),AND(G2324&gt;=$T$8,G2324&lt;=$U$8)),IF(COUNTIF($H$537:H2324,"CMO")&gt;90,"Demi-traitement","Plein traitement"),""))</f>
        <v/>
      </c>
    </row>
    <row r="2325" spans="7:9" x14ac:dyDescent="0.25">
      <c r="G2325" s="1">
        <v>44889</v>
      </c>
      <c r="H2325" t="str">
        <f t="shared" si="40"/>
        <v/>
      </c>
      <c r="I2325" s="2" t="str">
        <f>IF(OR(AND(G2325&gt;=$D$19,G2325&lt;=$E$19),AND(G2325&gt;=$F$19,G2325&lt;=$G$19),AND(G2325&gt;=$H$19,G2325&lt;=$I$19),AND(G2325&gt;=$J$19,G2325&lt;=$K$19),AND(G2325&gt;=$L$19,G2325&lt;=$M$19),AND(G2325&gt;=$N$19,G2325&lt;=$O$19),AND(G2325&gt;=$P$19,G2325&lt;=$Q$19),AND(G2325&gt;=$R$19,G2325&lt;=$S$19),AND(G2325&gt;=$T$19,G2325&lt;=$U$19)),IF(COUNTIF(I1961:I2324,"Plein traitement")=90,"Demi-traitement","Plein traitement"),IF(OR(AND(G2325&gt;=$D$8,G2325&lt;=$E$8),AND(G2325&gt;=$F$8,G2325&lt;=$G$8),AND(G2325&gt;=$H$8,G2325&lt;=$I$8),AND(G2325&gt;=$J$8,G2325&lt;=$K$8),AND(G2325&gt;=$L$8,G2325&lt;=$M$8),AND(G2325&gt;=$N$8,G2325&lt;=$O$8),AND(G2325&gt;=$P$8,G2325&lt;=$Q$8),AND(G2325&gt;=$R$8,G2325&lt;=$S$8),AND(G2325&gt;=$T$8,G2325&lt;=$U$8)),IF(COUNTIF($H$537:H2325,"CMO")&gt;90,"Demi-traitement","Plein traitement"),""))</f>
        <v/>
      </c>
    </row>
    <row r="2326" spans="7:9" x14ac:dyDescent="0.25">
      <c r="G2326" s="1">
        <v>44890</v>
      </c>
      <c r="H2326" t="str">
        <f t="shared" si="40"/>
        <v/>
      </c>
      <c r="I2326" s="2" t="str">
        <f>IF(OR(AND(G2326&gt;=$D$19,G2326&lt;=$E$19),AND(G2326&gt;=$F$19,G2326&lt;=$G$19),AND(G2326&gt;=$H$19,G2326&lt;=$I$19),AND(G2326&gt;=$J$19,G2326&lt;=$K$19),AND(G2326&gt;=$L$19,G2326&lt;=$M$19),AND(G2326&gt;=$N$19,G2326&lt;=$O$19),AND(G2326&gt;=$P$19,G2326&lt;=$Q$19),AND(G2326&gt;=$R$19,G2326&lt;=$S$19),AND(G2326&gt;=$T$19,G2326&lt;=$U$19)),IF(COUNTIF(I1962:I2325,"Plein traitement")=90,"Demi-traitement","Plein traitement"),IF(OR(AND(G2326&gt;=$D$8,G2326&lt;=$E$8),AND(G2326&gt;=$F$8,G2326&lt;=$G$8),AND(G2326&gt;=$H$8,G2326&lt;=$I$8),AND(G2326&gt;=$J$8,G2326&lt;=$K$8),AND(G2326&gt;=$L$8,G2326&lt;=$M$8),AND(G2326&gt;=$N$8,G2326&lt;=$O$8),AND(G2326&gt;=$P$8,G2326&lt;=$Q$8),AND(G2326&gt;=$R$8,G2326&lt;=$S$8),AND(G2326&gt;=$T$8,G2326&lt;=$U$8)),IF(COUNTIF($H$537:H2326,"CMO")&gt;90,"Demi-traitement","Plein traitement"),""))</f>
        <v/>
      </c>
    </row>
    <row r="2327" spans="7:9" x14ac:dyDescent="0.25">
      <c r="G2327" s="1">
        <v>44891</v>
      </c>
      <c r="H2327" t="str">
        <f t="shared" si="40"/>
        <v/>
      </c>
      <c r="I2327" s="2" t="str">
        <f>IF(OR(AND(G2327&gt;=$D$19,G2327&lt;=$E$19),AND(G2327&gt;=$F$19,G2327&lt;=$G$19),AND(G2327&gt;=$H$19,G2327&lt;=$I$19),AND(G2327&gt;=$J$19,G2327&lt;=$K$19),AND(G2327&gt;=$L$19,G2327&lt;=$M$19),AND(G2327&gt;=$N$19,G2327&lt;=$O$19),AND(G2327&gt;=$P$19,G2327&lt;=$Q$19),AND(G2327&gt;=$R$19,G2327&lt;=$S$19),AND(G2327&gt;=$T$19,G2327&lt;=$U$19)),IF(COUNTIF(I1963:I2326,"Plein traitement")=90,"Demi-traitement","Plein traitement"),IF(OR(AND(G2327&gt;=$D$8,G2327&lt;=$E$8),AND(G2327&gt;=$F$8,G2327&lt;=$G$8),AND(G2327&gt;=$H$8,G2327&lt;=$I$8),AND(G2327&gt;=$J$8,G2327&lt;=$K$8),AND(G2327&gt;=$L$8,G2327&lt;=$M$8),AND(G2327&gt;=$N$8,G2327&lt;=$O$8),AND(G2327&gt;=$P$8,G2327&lt;=$Q$8),AND(G2327&gt;=$R$8,G2327&lt;=$S$8),AND(G2327&gt;=$T$8,G2327&lt;=$U$8)),IF(COUNTIF($H$537:H2327,"CMO")&gt;90,"Demi-traitement","Plein traitement"),""))</f>
        <v/>
      </c>
    </row>
    <row r="2328" spans="7:9" x14ac:dyDescent="0.25">
      <c r="G2328" s="1">
        <v>44892</v>
      </c>
      <c r="H2328" t="str">
        <f t="shared" si="40"/>
        <v/>
      </c>
      <c r="I2328" s="2" t="str">
        <f>IF(OR(AND(G2328&gt;=$D$19,G2328&lt;=$E$19),AND(G2328&gt;=$F$19,G2328&lt;=$G$19),AND(G2328&gt;=$H$19,G2328&lt;=$I$19),AND(G2328&gt;=$J$19,G2328&lt;=$K$19),AND(G2328&gt;=$L$19,G2328&lt;=$M$19),AND(G2328&gt;=$N$19,G2328&lt;=$O$19),AND(G2328&gt;=$P$19,G2328&lt;=$Q$19),AND(G2328&gt;=$R$19,G2328&lt;=$S$19),AND(G2328&gt;=$T$19,G2328&lt;=$U$19)),IF(COUNTIF(I1964:I2327,"Plein traitement")=90,"Demi-traitement","Plein traitement"),IF(OR(AND(G2328&gt;=$D$8,G2328&lt;=$E$8),AND(G2328&gt;=$F$8,G2328&lt;=$G$8),AND(G2328&gt;=$H$8,G2328&lt;=$I$8),AND(G2328&gt;=$J$8,G2328&lt;=$K$8),AND(G2328&gt;=$L$8,G2328&lt;=$M$8),AND(G2328&gt;=$N$8,G2328&lt;=$O$8),AND(G2328&gt;=$P$8,G2328&lt;=$Q$8),AND(G2328&gt;=$R$8,G2328&lt;=$S$8),AND(G2328&gt;=$T$8,G2328&lt;=$U$8)),IF(COUNTIF($H$537:H2328,"CMO")&gt;90,"Demi-traitement","Plein traitement"),""))</f>
        <v/>
      </c>
    </row>
    <row r="2329" spans="7:9" x14ac:dyDescent="0.25">
      <c r="G2329" s="1">
        <v>44893</v>
      </c>
      <c r="H2329" t="str">
        <f t="shared" si="40"/>
        <v/>
      </c>
      <c r="I2329" s="2" t="str">
        <f>IF(OR(AND(G2329&gt;=$D$19,G2329&lt;=$E$19),AND(G2329&gt;=$F$19,G2329&lt;=$G$19),AND(G2329&gt;=$H$19,G2329&lt;=$I$19),AND(G2329&gt;=$J$19,G2329&lt;=$K$19),AND(G2329&gt;=$L$19,G2329&lt;=$M$19),AND(G2329&gt;=$N$19,G2329&lt;=$O$19),AND(G2329&gt;=$P$19,G2329&lt;=$Q$19),AND(G2329&gt;=$R$19,G2329&lt;=$S$19),AND(G2329&gt;=$T$19,G2329&lt;=$U$19)),IF(COUNTIF(I1965:I2328,"Plein traitement")=90,"Demi-traitement","Plein traitement"),IF(OR(AND(G2329&gt;=$D$8,G2329&lt;=$E$8),AND(G2329&gt;=$F$8,G2329&lt;=$G$8),AND(G2329&gt;=$H$8,G2329&lt;=$I$8),AND(G2329&gt;=$J$8,G2329&lt;=$K$8),AND(G2329&gt;=$L$8,G2329&lt;=$M$8),AND(G2329&gt;=$N$8,G2329&lt;=$O$8),AND(G2329&gt;=$P$8,G2329&lt;=$Q$8),AND(G2329&gt;=$R$8,G2329&lt;=$S$8),AND(G2329&gt;=$T$8,G2329&lt;=$U$8)),IF(COUNTIF($H$537:H2329,"CMO")&gt;90,"Demi-traitement","Plein traitement"),""))</f>
        <v/>
      </c>
    </row>
    <row r="2330" spans="7:9" x14ac:dyDescent="0.25">
      <c r="G2330" s="1">
        <v>44894</v>
      </c>
      <c r="H2330" t="str">
        <f t="shared" si="40"/>
        <v/>
      </c>
      <c r="I2330" s="2" t="str">
        <f>IF(OR(AND(G2330&gt;=$D$19,G2330&lt;=$E$19),AND(G2330&gt;=$F$19,G2330&lt;=$G$19),AND(G2330&gt;=$H$19,G2330&lt;=$I$19),AND(G2330&gt;=$J$19,G2330&lt;=$K$19),AND(G2330&gt;=$L$19,G2330&lt;=$M$19),AND(G2330&gt;=$N$19,G2330&lt;=$O$19),AND(G2330&gt;=$P$19,G2330&lt;=$Q$19),AND(G2330&gt;=$R$19,G2330&lt;=$S$19),AND(G2330&gt;=$T$19,G2330&lt;=$U$19)),IF(COUNTIF(I1966:I2329,"Plein traitement")=90,"Demi-traitement","Plein traitement"),IF(OR(AND(G2330&gt;=$D$8,G2330&lt;=$E$8),AND(G2330&gt;=$F$8,G2330&lt;=$G$8),AND(G2330&gt;=$H$8,G2330&lt;=$I$8),AND(G2330&gt;=$J$8,G2330&lt;=$K$8),AND(G2330&gt;=$L$8,G2330&lt;=$M$8),AND(G2330&gt;=$N$8,G2330&lt;=$O$8),AND(G2330&gt;=$P$8,G2330&lt;=$Q$8),AND(G2330&gt;=$R$8,G2330&lt;=$S$8),AND(G2330&gt;=$T$8,G2330&lt;=$U$8)),IF(COUNTIF($H$537:H2330,"CMO")&gt;90,"Demi-traitement","Plein traitement"),""))</f>
        <v/>
      </c>
    </row>
    <row r="2331" spans="7:9" x14ac:dyDescent="0.25">
      <c r="G2331" s="1">
        <v>44895</v>
      </c>
      <c r="H2331" t="str">
        <f t="shared" si="40"/>
        <v/>
      </c>
      <c r="I2331" s="2" t="str">
        <f>IF(OR(AND(G2331&gt;=$D$19,G2331&lt;=$E$19),AND(G2331&gt;=$F$19,G2331&lt;=$G$19),AND(G2331&gt;=$H$19,G2331&lt;=$I$19),AND(G2331&gt;=$J$19,G2331&lt;=$K$19),AND(G2331&gt;=$L$19,G2331&lt;=$M$19),AND(G2331&gt;=$N$19,G2331&lt;=$O$19),AND(G2331&gt;=$P$19,G2331&lt;=$Q$19),AND(G2331&gt;=$R$19,G2331&lt;=$S$19),AND(G2331&gt;=$T$19,G2331&lt;=$U$19)),IF(COUNTIF(I1967:I2330,"Plein traitement")=90,"Demi-traitement","Plein traitement"),IF(OR(AND(G2331&gt;=$D$8,G2331&lt;=$E$8),AND(G2331&gt;=$F$8,G2331&lt;=$G$8),AND(G2331&gt;=$H$8,G2331&lt;=$I$8),AND(G2331&gt;=$J$8,G2331&lt;=$K$8),AND(G2331&gt;=$L$8,G2331&lt;=$M$8),AND(G2331&gt;=$N$8,G2331&lt;=$O$8),AND(G2331&gt;=$P$8,G2331&lt;=$Q$8),AND(G2331&gt;=$R$8,G2331&lt;=$S$8),AND(G2331&gt;=$T$8,G2331&lt;=$U$8)),IF(COUNTIF($H$537:H2331,"CMO")&gt;90,"Demi-traitement","Plein traitement"),""))</f>
        <v/>
      </c>
    </row>
    <row r="2332" spans="7:9" x14ac:dyDescent="0.25">
      <c r="G2332" s="1">
        <v>44896</v>
      </c>
      <c r="H2332" t="str">
        <f t="shared" si="40"/>
        <v/>
      </c>
      <c r="I2332" s="2" t="str">
        <f>IF(OR(AND(G2332&gt;=$D$19,G2332&lt;=$E$19),AND(G2332&gt;=$F$19,G2332&lt;=$G$19),AND(G2332&gt;=$H$19,G2332&lt;=$I$19),AND(G2332&gt;=$J$19,G2332&lt;=$K$19),AND(G2332&gt;=$L$19,G2332&lt;=$M$19),AND(G2332&gt;=$N$19,G2332&lt;=$O$19),AND(G2332&gt;=$P$19,G2332&lt;=$Q$19),AND(G2332&gt;=$R$19,G2332&lt;=$S$19),AND(G2332&gt;=$T$19,G2332&lt;=$U$19)),IF(COUNTIF(I1968:I2331,"Plein traitement")=90,"Demi-traitement","Plein traitement"),IF(OR(AND(G2332&gt;=$D$8,G2332&lt;=$E$8),AND(G2332&gt;=$F$8,G2332&lt;=$G$8),AND(G2332&gt;=$H$8,G2332&lt;=$I$8),AND(G2332&gt;=$J$8,G2332&lt;=$K$8),AND(G2332&gt;=$L$8,G2332&lt;=$M$8),AND(G2332&gt;=$N$8,G2332&lt;=$O$8),AND(G2332&gt;=$P$8,G2332&lt;=$Q$8),AND(G2332&gt;=$R$8,G2332&lt;=$S$8),AND(G2332&gt;=$T$8,G2332&lt;=$U$8)),IF(COUNTIF($H$537:H2332,"CMO")&gt;90,"Demi-traitement","Plein traitement"),""))</f>
        <v/>
      </c>
    </row>
    <row r="2333" spans="7:9" x14ac:dyDescent="0.25">
      <c r="G2333" s="1">
        <v>44897</v>
      </c>
      <c r="H2333" t="str">
        <f t="shared" si="40"/>
        <v/>
      </c>
      <c r="I2333" s="2" t="str">
        <f>IF(OR(AND(G2333&gt;=$D$19,G2333&lt;=$E$19),AND(G2333&gt;=$F$19,G2333&lt;=$G$19),AND(G2333&gt;=$H$19,G2333&lt;=$I$19),AND(G2333&gt;=$J$19,G2333&lt;=$K$19),AND(G2333&gt;=$L$19,G2333&lt;=$M$19),AND(G2333&gt;=$N$19,G2333&lt;=$O$19),AND(G2333&gt;=$P$19,G2333&lt;=$Q$19),AND(G2333&gt;=$R$19,G2333&lt;=$S$19),AND(G2333&gt;=$T$19,G2333&lt;=$U$19)),IF(COUNTIF(I1969:I2332,"Plein traitement")=90,"Demi-traitement","Plein traitement"),IF(OR(AND(G2333&gt;=$D$8,G2333&lt;=$E$8),AND(G2333&gt;=$F$8,G2333&lt;=$G$8),AND(G2333&gt;=$H$8,G2333&lt;=$I$8),AND(G2333&gt;=$J$8,G2333&lt;=$K$8),AND(G2333&gt;=$L$8,G2333&lt;=$M$8),AND(G2333&gt;=$N$8,G2333&lt;=$O$8),AND(G2333&gt;=$P$8,G2333&lt;=$Q$8),AND(G2333&gt;=$R$8,G2333&lt;=$S$8),AND(G2333&gt;=$T$8,G2333&lt;=$U$8)),IF(COUNTIF($H$537:H2333,"CMO")&gt;90,"Demi-traitement","Plein traitement"),""))</f>
        <v/>
      </c>
    </row>
    <row r="2334" spans="7:9" x14ac:dyDescent="0.25">
      <c r="G2334" s="1">
        <v>44898</v>
      </c>
      <c r="H2334" t="str">
        <f t="shared" si="40"/>
        <v/>
      </c>
      <c r="I2334" s="2" t="str">
        <f>IF(OR(AND(G2334&gt;=$D$19,G2334&lt;=$E$19),AND(G2334&gt;=$F$19,G2334&lt;=$G$19),AND(G2334&gt;=$H$19,G2334&lt;=$I$19),AND(G2334&gt;=$J$19,G2334&lt;=$K$19),AND(G2334&gt;=$L$19,G2334&lt;=$M$19),AND(G2334&gt;=$N$19,G2334&lt;=$O$19),AND(G2334&gt;=$P$19,G2334&lt;=$Q$19),AND(G2334&gt;=$R$19,G2334&lt;=$S$19),AND(G2334&gt;=$T$19,G2334&lt;=$U$19)),IF(COUNTIF(I1970:I2333,"Plein traitement")=90,"Demi-traitement","Plein traitement"),IF(OR(AND(G2334&gt;=$D$8,G2334&lt;=$E$8),AND(G2334&gt;=$F$8,G2334&lt;=$G$8),AND(G2334&gt;=$H$8,G2334&lt;=$I$8),AND(G2334&gt;=$J$8,G2334&lt;=$K$8),AND(G2334&gt;=$L$8,G2334&lt;=$M$8),AND(G2334&gt;=$N$8,G2334&lt;=$O$8),AND(G2334&gt;=$P$8,G2334&lt;=$Q$8),AND(G2334&gt;=$R$8,G2334&lt;=$S$8),AND(G2334&gt;=$T$8,G2334&lt;=$U$8)),IF(COUNTIF($H$537:H2334,"CMO")&gt;90,"Demi-traitement","Plein traitement"),""))</f>
        <v/>
      </c>
    </row>
    <row r="2335" spans="7:9" x14ac:dyDescent="0.25">
      <c r="G2335" s="1">
        <v>44899</v>
      </c>
      <c r="H2335" t="str">
        <f t="shared" si="40"/>
        <v/>
      </c>
      <c r="I2335" s="2" t="str">
        <f>IF(OR(AND(G2335&gt;=$D$19,G2335&lt;=$E$19),AND(G2335&gt;=$F$19,G2335&lt;=$G$19),AND(G2335&gt;=$H$19,G2335&lt;=$I$19),AND(G2335&gt;=$J$19,G2335&lt;=$K$19),AND(G2335&gt;=$L$19,G2335&lt;=$M$19),AND(G2335&gt;=$N$19,G2335&lt;=$O$19),AND(G2335&gt;=$P$19,G2335&lt;=$Q$19),AND(G2335&gt;=$R$19,G2335&lt;=$S$19),AND(G2335&gt;=$T$19,G2335&lt;=$U$19)),IF(COUNTIF(I1971:I2334,"Plein traitement")=90,"Demi-traitement","Plein traitement"),IF(OR(AND(G2335&gt;=$D$8,G2335&lt;=$E$8),AND(G2335&gt;=$F$8,G2335&lt;=$G$8),AND(G2335&gt;=$H$8,G2335&lt;=$I$8),AND(G2335&gt;=$J$8,G2335&lt;=$K$8),AND(G2335&gt;=$L$8,G2335&lt;=$M$8),AND(G2335&gt;=$N$8,G2335&lt;=$O$8),AND(G2335&gt;=$P$8,G2335&lt;=$Q$8),AND(G2335&gt;=$R$8,G2335&lt;=$S$8),AND(G2335&gt;=$T$8,G2335&lt;=$U$8)),IF(COUNTIF($H$537:H2335,"CMO")&gt;90,"Demi-traitement","Plein traitement"),""))</f>
        <v/>
      </c>
    </row>
    <row r="2336" spans="7:9" x14ac:dyDescent="0.25">
      <c r="G2336" s="1">
        <v>44900</v>
      </c>
      <c r="H2336" t="str">
        <f t="shared" si="40"/>
        <v/>
      </c>
      <c r="I2336" s="2" t="str">
        <f>IF(OR(AND(G2336&gt;=$D$19,G2336&lt;=$E$19),AND(G2336&gt;=$F$19,G2336&lt;=$G$19),AND(G2336&gt;=$H$19,G2336&lt;=$I$19),AND(G2336&gt;=$J$19,G2336&lt;=$K$19),AND(G2336&gt;=$L$19,G2336&lt;=$M$19),AND(G2336&gt;=$N$19,G2336&lt;=$O$19),AND(G2336&gt;=$P$19,G2336&lt;=$Q$19),AND(G2336&gt;=$R$19,G2336&lt;=$S$19),AND(G2336&gt;=$T$19,G2336&lt;=$U$19)),IF(COUNTIF(I1972:I2335,"Plein traitement")=90,"Demi-traitement","Plein traitement"),IF(OR(AND(G2336&gt;=$D$8,G2336&lt;=$E$8),AND(G2336&gt;=$F$8,G2336&lt;=$G$8),AND(G2336&gt;=$H$8,G2336&lt;=$I$8),AND(G2336&gt;=$J$8,G2336&lt;=$K$8),AND(G2336&gt;=$L$8,G2336&lt;=$M$8),AND(G2336&gt;=$N$8,G2336&lt;=$O$8),AND(G2336&gt;=$P$8,G2336&lt;=$Q$8),AND(G2336&gt;=$R$8,G2336&lt;=$S$8),AND(G2336&gt;=$T$8,G2336&lt;=$U$8)),IF(COUNTIF($H$537:H2336,"CMO")&gt;90,"Demi-traitement","Plein traitement"),""))</f>
        <v/>
      </c>
    </row>
    <row r="2337" spans="7:9" x14ac:dyDescent="0.25">
      <c r="G2337" s="1">
        <v>44901</v>
      </c>
      <c r="H2337" t="str">
        <f t="shared" si="40"/>
        <v/>
      </c>
      <c r="I2337" s="2" t="str">
        <f>IF(OR(AND(G2337&gt;=$D$19,G2337&lt;=$E$19),AND(G2337&gt;=$F$19,G2337&lt;=$G$19),AND(G2337&gt;=$H$19,G2337&lt;=$I$19),AND(G2337&gt;=$J$19,G2337&lt;=$K$19),AND(G2337&gt;=$L$19,G2337&lt;=$M$19),AND(G2337&gt;=$N$19,G2337&lt;=$O$19),AND(G2337&gt;=$P$19,G2337&lt;=$Q$19),AND(G2337&gt;=$R$19,G2337&lt;=$S$19),AND(G2337&gt;=$T$19,G2337&lt;=$U$19)),IF(COUNTIF(I1973:I2336,"Plein traitement")=90,"Demi-traitement","Plein traitement"),IF(OR(AND(G2337&gt;=$D$8,G2337&lt;=$E$8),AND(G2337&gt;=$F$8,G2337&lt;=$G$8),AND(G2337&gt;=$H$8,G2337&lt;=$I$8),AND(G2337&gt;=$J$8,G2337&lt;=$K$8),AND(G2337&gt;=$L$8,G2337&lt;=$M$8),AND(G2337&gt;=$N$8,G2337&lt;=$O$8),AND(G2337&gt;=$P$8,G2337&lt;=$Q$8),AND(G2337&gt;=$R$8,G2337&lt;=$S$8),AND(G2337&gt;=$T$8,G2337&lt;=$U$8)),IF(COUNTIF($H$537:H2337,"CMO")&gt;90,"Demi-traitement","Plein traitement"),""))</f>
        <v/>
      </c>
    </row>
    <row r="2338" spans="7:9" x14ac:dyDescent="0.25">
      <c r="G2338" s="1">
        <v>44902</v>
      </c>
      <c r="H2338" t="str">
        <f t="shared" si="40"/>
        <v/>
      </c>
      <c r="I2338" s="2" t="str">
        <f>IF(OR(AND(G2338&gt;=$D$19,G2338&lt;=$E$19),AND(G2338&gt;=$F$19,G2338&lt;=$G$19),AND(G2338&gt;=$H$19,G2338&lt;=$I$19),AND(G2338&gt;=$J$19,G2338&lt;=$K$19),AND(G2338&gt;=$L$19,G2338&lt;=$M$19),AND(G2338&gt;=$N$19,G2338&lt;=$O$19),AND(G2338&gt;=$P$19,G2338&lt;=$Q$19),AND(G2338&gt;=$R$19,G2338&lt;=$S$19),AND(G2338&gt;=$T$19,G2338&lt;=$U$19)),IF(COUNTIF(I1974:I2337,"Plein traitement")=90,"Demi-traitement","Plein traitement"),IF(OR(AND(G2338&gt;=$D$8,G2338&lt;=$E$8),AND(G2338&gt;=$F$8,G2338&lt;=$G$8),AND(G2338&gt;=$H$8,G2338&lt;=$I$8),AND(G2338&gt;=$J$8,G2338&lt;=$K$8),AND(G2338&gt;=$L$8,G2338&lt;=$M$8),AND(G2338&gt;=$N$8,G2338&lt;=$O$8),AND(G2338&gt;=$P$8,G2338&lt;=$Q$8),AND(G2338&gt;=$R$8,G2338&lt;=$S$8),AND(G2338&gt;=$T$8,G2338&lt;=$U$8)),IF(COUNTIF($H$537:H2338,"CMO")&gt;90,"Demi-traitement","Plein traitement"),""))</f>
        <v/>
      </c>
    </row>
    <row r="2339" spans="7:9" x14ac:dyDescent="0.25">
      <c r="G2339" s="1">
        <v>44903</v>
      </c>
      <c r="H2339" t="str">
        <f t="shared" si="40"/>
        <v/>
      </c>
      <c r="I2339" s="2" t="str">
        <f>IF(OR(AND(G2339&gt;=$D$19,G2339&lt;=$E$19),AND(G2339&gt;=$F$19,G2339&lt;=$G$19),AND(G2339&gt;=$H$19,G2339&lt;=$I$19),AND(G2339&gt;=$J$19,G2339&lt;=$K$19),AND(G2339&gt;=$L$19,G2339&lt;=$M$19),AND(G2339&gt;=$N$19,G2339&lt;=$O$19),AND(G2339&gt;=$P$19,G2339&lt;=$Q$19),AND(G2339&gt;=$R$19,G2339&lt;=$S$19),AND(G2339&gt;=$T$19,G2339&lt;=$U$19)),IF(COUNTIF(I1975:I2338,"Plein traitement")=90,"Demi-traitement","Plein traitement"),IF(OR(AND(G2339&gt;=$D$8,G2339&lt;=$E$8),AND(G2339&gt;=$F$8,G2339&lt;=$G$8),AND(G2339&gt;=$H$8,G2339&lt;=$I$8),AND(G2339&gt;=$J$8,G2339&lt;=$K$8),AND(G2339&gt;=$L$8,G2339&lt;=$M$8),AND(G2339&gt;=$N$8,G2339&lt;=$O$8),AND(G2339&gt;=$P$8,G2339&lt;=$Q$8),AND(G2339&gt;=$R$8,G2339&lt;=$S$8),AND(G2339&gt;=$T$8,G2339&lt;=$U$8)),IF(COUNTIF($H$537:H2339,"CMO")&gt;90,"Demi-traitement","Plein traitement"),""))</f>
        <v/>
      </c>
    </row>
    <row r="2340" spans="7:9" x14ac:dyDescent="0.25">
      <c r="G2340" s="1">
        <v>44904</v>
      </c>
      <c r="H2340" t="str">
        <f t="shared" si="40"/>
        <v/>
      </c>
      <c r="I2340" s="2" t="str">
        <f>IF(OR(AND(G2340&gt;=$D$19,G2340&lt;=$E$19),AND(G2340&gt;=$F$19,G2340&lt;=$G$19),AND(G2340&gt;=$H$19,G2340&lt;=$I$19),AND(G2340&gt;=$J$19,G2340&lt;=$K$19),AND(G2340&gt;=$L$19,G2340&lt;=$M$19),AND(G2340&gt;=$N$19,G2340&lt;=$O$19),AND(G2340&gt;=$P$19,G2340&lt;=$Q$19),AND(G2340&gt;=$R$19,G2340&lt;=$S$19),AND(G2340&gt;=$T$19,G2340&lt;=$U$19)),IF(COUNTIF(I1976:I2339,"Plein traitement")=90,"Demi-traitement","Plein traitement"),IF(OR(AND(G2340&gt;=$D$8,G2340&lt;=$E$8),AND(G2340&gt;=$F$8,G2340&lt;=$G$8),AND(G2340&gt;=$H$8,G2340&lt;=$I$8),AND(G2340&gt;=$J$8,G2340&lt;=$K$8),AND(G2340&gt;=$L$8,G2340&lt;=$M$8),AND(G2340&gt;=$N$8,G2340&lt;=$O$8),AND(G2340&gt;=$P$8,G2340&lt;=$Q$8),AND(G2340&gt;=$R$8,G2340&lt;=$S$8),AND(G2340&gt;=$T$8,G2340&lt;=$U$8)),IF(COUNTIF($H$537:H2340,"CMO")&gt;90,"Demi-traitement","Plein traitement"),""))</f>
        <v/>
      </c>
    </row>
    <row r="2341" spans="7:9" x14ac:dyDescent="0.25">
      <c r="G2341" s="1">
        <v>44905</v>
      </c>
      <c r="H2341" t="str">
        <f t="shared" si="40"/>
        <v/>
      </c>
      <c r="I2341" s="2" t="str">
        <f>IF(OR(AND(G2341&gt;=$D$19,G2341&lt;=$E$19),AND(G2341&gt;=$F$19,G2341&lt;=$G$19),AND(G2341&gt;=$H$19,G2341&lt;=$I$19),AND(G2341&gt;=$J$19,G2341&lt;=$K$19),AND(G2341&gt;=$L$19,G2341&lt;=$M$19),AND(G2341&gt;=$N$19,G2341&lt;=$O$19),AND(G2341&gt;=$P$19,G2341&lt;=$Q$19),AND(G2341&gt;=$R$19,G2341&lt;=$S$19),AND(G2341&gt;=$T$19,G2341&lt;=$U$19)),IF(COUNTIF(I1977:I2340,"Plein traitement")=90,"Demi-traitement","Plein traitement"),IF(OR(AND(G2341&gt;=$D$8,G2341&lt;=$E$8),AND(G2341&gt;=$F$8,G2341&lt;=$G$8),AND(G2341&gt;=$H$8,G2341&lt;=$I$8),AND(G2341&gt;=$J$8,G2341&lt;=$K$8),AND(G2341&gt;=$L$8,G2341&lt;=$M$8),AND(G2341&gt;=$N$8,G2341&lt;=$O$8),AND(G2341&gt;=$P$8,G2341&lt;=$Q$8),AND(G2341&gt;=$R$8,G2341&lt;=$S$8),AND(G2341&gt;=$T$8,G2341&lt;=$U$8)),IF(COUNTIF($H$537:H2341,"CMO")&gt;90,"Demi-traitement","Plein traitement"),""))</f>
        <v/>
      </c>
    </row>
    <row r="2342" spans="7:9" x14ac:dyDescent="0.25">
      <c r="G2342" s="1">
        <v>44906</v>
      </c>
      <c r="H2342" t="str">
        <f t="shared" si="40"/>
        <v/>
      </c>
      <c r="I2342" s="2" t="str">
        <f>IF(OR(AND(G2342&gt;=$D$19,G2342&lt;=$E$19),AND(G2342&gt;=$F$19,G2342&lt;=$G$19),AND(G2342&gt;=$H$19,G2342&lt;=$I$19),AND(G2342&gt;=$J$19,G2342&lt;=$K$19),AND(G2342&gt;=$L$19,G2342&lt;=$M$19),AND(G2342&gt;=$N$19,G2342&lt;=$O$19),AND(G2342&gt;=$P$19,G2342&lt;=$Q$19),AND(G2342&gt;=$R$19,G2342&lt;=$S$19),AND(G2342&gt;=$T$19,G2342&lt;=$U$19)),IF(COUNTIF(I1978:I2341,"Plein traitement")=90,"Demi-traitement","Plein traitement"),IF(OR(AND(G2342&gt;=$D$8,G2342&lt;=$E$8),AND(G2342&gt;=$F$8,G2342&lt;=$G$8),AND(G2342&gt;=$H$8,G2342&lt;=$I$8),AND(G2342&gt;=$J$8,G2342&lt;=$K$8),AND(G2342&gt;=$L$8,G2342&lt;=$M$8),AND(G2342&gt;=$N$8,G2342&lt;=$O$8),AND(G2342&gt;=$P$8,G2342&lt;=$Q$8),AND(G2342&gt;=$R$8,G2342&lt;=$S$8),AND(G2342&gt;=$T$8,G2342&lt;=$U$8)),IF(COUNTIF($H$537:H2342,"CMO")&gt;90,"Demi-traitement","Plein traitement"),""))</f>
        <v/>
      </c>
    </row>
    <row r="2343" spans="7:9" x14ac:dyDescent="0.25">
      <c r="G2343" s="1">
        <v>44907</v>
      </c>
      <c r="H2343" t="str">
        <f t="shared" si="40"/>
        <v/>
      </c>
      <c r="I2343" s="2" t="str">
        <f>IF(OR(AND(G2343&gt;=$D$19,G2343&lt;=$E$19),AND(G2343&gt;=$F$19,G2343&lt;=$G$19),AND(G2343&gt;=$H$19,G2343&lt;=$I$19),AND(G2343&gt;=$J$19,G2343&lt;=$K$19),AND(G2343&gt;=$L$19,G2343&lt;=$M$19),AND(G2343&gt;=$N$19,G2343&lt;=$O$19),AND(G2343&gt;=$P$19,G2343&lt;=$Q$19),AND(G2343&gt;=$R$19,G2343&lt;=$S$19),AND(G2343&gt;=$T$19,G2343&lt;=$U$19)),IF(COUNTIF(I1979:I2342,"Plein traitement")=90,"Demi-traitement","Plein traitement"),IF(OR(AND(G2343&gt;=$D$8,G2343&lt;=$E$8),AND(G2343&gt;=$F$8,G2343&lt;=$G$8),AND(G2343&gt;=$H$8,G2343&lt;=$I$8),AND(G2343&gt;=$J$8,G2343&lt;=$K$8),AND(G2343&gt;=$L$8,G2343&lt;=$M$8),AND(G2343&gt;=$N$8,G2343&lt;=$O$8),AND(G2343&gt;=$P$8,G2343&lt;=$Q$8),AND(G2343&gt;=$R$8,G2343&lt;=$S$8),AND(G2343&gt;=$T$8,G2343&lt;=$U$8)),IF(COUNTIF($H$537:H2343,"CMO")&gt;90,"Demi-traitement","Plein traitement"),""))</f>
        <v/>
      </c>
    </row>
    <row r="2344" spans="7:9" x14ac:dyDescent="0.25">
      <c r="G2344" s="1">
        <v>44908</v>
      </c>
      <c r="H2344" t="str">
        <f t="shared" si="40"/>
        <v/>
      </c>
      <c r="I2344" s="2" t="str">
        <f>IF(OR(AND(G2344&gt;=$D$19,G2344&lt;=$E$19),AND(G2344&gt;=$F$19,G2344&lt;=$G$19),AND(G2344&gt;=$H$19,G2344&lt;=$I$19),AND(G2344&gt;=$J$19,G2344&lt;=$K$19),AND(G2344&gt;=$L$19,G2344&lt;=$M$19),AND(G2344&gt;=$N$19,G2344&lt;=$O$19),AND(G2344&gt;=$P$19,G2344&lt;=$Q$19),AND(G2344&gt;=$R$19,G2344&lt;=$S$19),AND(G2344&gt;=$T$19,G2344&lt;=$U$19)),IF(COUNTIF(I1980:I2343,"Plein traitement")=90,"Demi-traitement","Plein traitement"),IF(OR(AND(G2344&gt;=$D$8,G2344&lt;=$E$8),AND(G2344&gt;=$F$8,G2344&lt;=$G$8),AND(G2344&gt;=$H$8,G2344&lt;=$I$8),AND(G2344&gt;=$J$8,G2344&lt;=$K$8),AND(G2344&gt;=$L$8,G2344&lt;=$M$8),AND(G2344&gt;=$N$8,G2344&lt;=$O$8),AND(G2344&gt;=$P$8,G2344&lt;=$Q$8),AND(G2344&gt;=$R$8,G2344&lt;=$S$8),AND(G2344&gt;=$T$8,G2344&lt;=$U$8)),IF(COUNTIF($H$537:H2344,"CMO")&gt;90,"Demi-traitement","Plein traitement"),""))</f>
        <v/>
      </c>
    </row>
    <row r="2345" spans="7:9" x14ac:dyDescent="0.25">
      <c r="G2345" s="1">
        <v>44909</v>
      </c>
      <c r="H2345" t="str">
        <f t="shared" si="40"/>
        <v/>
      </c>
      <c r="I2345" s="2" t="str">
        <f>IF(OR(AND(G2345&gt;=$D$19,G2345&lt;=$E$19),AND(G2345&gt;=$F$19,G2345&lt;=$G$19),AND(G2345&gt;=$H$19,G2345&lt;=$I$19),AND(G2345&gt;=$J$19,G2345&lt;=$K$19),AND(G2345&gt;=$L$19,G2345&lt;=$M$19),AND(G2345&gt;=$N$19,G2345&lt;=$O$19),AND(G2345&gt;=$P$19,G2345&lt;=$Q$19),AND(G2345&gt;=$R$19,G2345&lt;=$S$19),AND(G2345&gt;=$T$19,G2345&lt;=$U$19)),IF(COUNTIF(I1981:I2344,"Plein traitement")=90,"Demi-traitement","Plein traitement"),IF(OR(AND(G2345&gt;=$D$8,G2345&lt;=$E$8),AND(G2345&gt;=$F$8,G2345&lt;=$G$8),AND(G2345&gt;=$H$8,G2345&lt;=$I$8),AND(G2345&gt;=$J$8,G2345&lt;=$K$8),AND(G2345&gt;=$L$8,G2345&lt;=$M$8),AND(G2345&gt;=$N$8,G2345&lt;=$O$8),AND(G2345&gt;=$P$8,G2345&lt;=$Q$8),AND(G2345&gt;=$R$8,G2345&lt;=$S$8),AND(G2345&gt;=$T$8,G2345&lt;=$U$8)),IF(COUNTIF($H$537:H2345,"CMO")&gt;90,"Demi-traitement","Plein traitement"),""))</f>
        <v/>
      </c>
    </row>
    <row r="2346" spans="7:9" x14ac:dyDescent="0.25">
      <c r="G2346" s="1">
        <v>44910</v>
      </c>
      <c r="H2346" t="str">
        <f t="shared" si="40"/>
        <v/>
      </c>
      <c r="I2346" s="2" t="str">
        <f>IF(OR(AND(G2346&gt;=$D$19,G2346&lt;=$E$19),AND(G2346&gt;=$F$19,G2346&lt;=$G$19),AND(G2346&gt;=$H$19,G2346&lt;=$I$19),AND(G2346&gt;=$J$19,G2346&lt;=$K$19),AND(G2346&gt;=$L$19,G2346&lt;=$M$19),AND(G2346&gt;=$N$19,G2346&lt;=$O$19),AND(G2346&gt;=$P$19,G2346&lt;=$Q$19),AND(G2346&gt;=$R$19,G2346&lt;=$S$19),AND(G2346&gt;=$T$19,G2346&lt;=$U$19)),IF(COUNTIF(I1982:I2345,"Plein traitement")=90,"Demi-traitement","Plein traitement"),IF(OR(AND(G2346&gt;=$D$8,G2346&lt;=$E$8),AND(G2346&gt;=$F$8,G2346&lt;=$G$8),AND(G2346&gt;=$H$8,G2346&lt;=$I$8),AND(G2346&gt;=$J$8,G2346&lt;=$K$8),AND(G2346&gt;=$L$8,G2346&lt;=$M$8),AND(G2346&gt;=$N$8,G2346&lt;=$O$8),AND(G2346&gt;=$P$8,G2346&lt;=$Q$8),AND(G2346&gt;=$R$8,G2346&lt;=$S$8),AND(G2346&gt;=$T$8,G2346&lt;=$U$8)),IF(COUNTIF($H$537:H2346,"CMO")&gt;90,"Demi-traitement","Plein traitement"),""))</f>
        <v/>
      </c>
    </row>
    <row r="2347" spans="7:9" x14ac:dyDescent="0.25">
      <c r="G2347" s="1">
        <v>44911</v>
      </c>
      <c r="H2347" t="str">
        <f t="shared" si="40"/>
        <v/>
      </c>
      <c r="I2347" s="2" t="str">
        <f>IF(OR(AND(G2347&gt;=$D$19,G2347&lt;=$E$19),AND(G2347&gt;=$F$19,G2347&lt;=$G$19),AND(G2347&gt;=$H$19,G2347&lt;=$I$19),AND(G2347&gt;=$J$19,G2347&lt;=$K$19),AND(G2347&gt;=$L$19,G2347&lt;=$M$19),AND(G2347&gt;=$N$19,G2347&lt;=$O$19),AND(G2347&gt;=$P$19,G2347&lt;=$Q$19),AND(G2347&gt;=$R$19,G2347&lt;=$S$19),AND(G2347&gt;=$T$19,G2347&lt;=$U$19)),IF(COUNTIF(I1983:I2346,"Plein traitement")=90,"Demi-traitement","Plein traitement"),IF(OR(AND(G2347&gt;=$D$8,G2347&lt;=$E$8),AND(G2347&gt;=$F$8,G2347&lt;=$G$8),AND(G2347&gt;=$H$8,G2347&lt;=$I$8),AND(G2347&gt;=$J$8,G2347&lt;=$K$8),AND(G2347&gt;=$L$8,G2347&lt;=$M$8),AND(G2347&gt;=$N$8,G2347&lt;=$O$8),AND(G2347&gt;=$P$8,G2347&lt;=$Q$8),AND(G2347&gt;=$R$8,G2347&lt;=$S$8),AND(G2347&gt;=$T$8,G2347&lt;=$U$8)),IF(COUNTIF($H$537:H2347,"CMO")&gt;90,"Demi-traitement","Plein traitement"),""))</f>
        <v/>
      </c>
    </row>
    <row r="2348" spans="7:9" x14ac:dyDescent="0.25">
      <c r="G2348" s="1">
        <v>44912</v>
      </c>
      <c r="H2348" t="str">
        <f t="shared" si="40"/>
        <v/>
      </c>
      <c r="I2348" s="2" t="str">
        <f>IF(OR(AND(G2348&gt;=$D$19,G2348&lt;=$E$19),AND(G2348&gt;=$F$19,G2348&lt;=$G$19),AND(G2348&gt;=$H$19,G2348&lt;=$I$19),AND(G2348&gt;=$J$19,G2348&lt;=$K$19),AND(G2348&gt;=$L$19,G2348&lt;=$M$19),AND(G2348&gt;=$N$19,G2348&lt;=$O$19),AND(G2348&gt;=$P$19,G2348&lt;=$Q$19),AND(G2348&gt;=$R$19,G2348&lt;=$S$19),AND(G2348&gt;=$T$19,G2348&lt;=$U$19)),IF(COUNTIF(I1984:I2347,"Plein traitement")=90,"Demi-traitement","Plein traitement"),IF(OR(AND(G2348&gt;=$D$8,G2348&lt;=$E$8),AND(G2348&gt;=$F$8,G2348&lt;=$G$8),AND(G2348&gt;=$H$8,G2348&lt;=$I$8),AND(G2348&gt;=$J$8,G2348&lt;=$K$8),AND(G2348&gt;=$L$8,G2348&lt;=$M$8),AND(G2348&gt;=$N$8,G2348&lt;=$O$8),AND(G2348&gt;=$P$8,G2348&lt;=$Q$8),AND(G2348&gt;=$R$8,G2348&lt;=$S$8),AND(G2348&gt;=$T$8,G2348&lt;=$U$8)),IF(COUNTIF($H$537:H2348,"CMO")&gt;90,"Demi-traitement","Plein traitement"),""))</f>
        <v/>
      </c>
    </row>
    <row r="2349" spans="7:9" x14ac:dyDescent="0.25">
      <c r="G2349" s="1">
        <v>44913</v>
      </c>
      <c r="H2349" t="str">
        <f t="shared" si="40"/>
        <v/>
      </c>
      <c r="I2349" s="2" t="str">
        <f>IF(OR(AND(G2349&gt;=$D$19,G2349&lt;=$E$19),AND(G2349&gt;=$F$19,G2349&lt;=$G$19),AND(G2349&gt;=$H$19,G2349&lt;=$I$19),AND(G2349&gt;=$J$19,G2349&lt;=$K$19),AND(G2349&gt;=$L$19,G2349&lt;=$M$19),AND(G2349&gt;=$N$19,G2349&lt;=$O$19),AND(G2349&gt;=$P$19,G2349&lt;=$Q$19),AND(G2349&gt;=$R$19,G2349&lt;=$S$19),AND(G2349&gt;=$T$19,G2349&lt;=$U$19)),IF(COUNTIF(I1985:I2348,"Plein traitement")=90,"Demi-traitement","Plein traitement"),IF(OR(AND(G2349&gt;=$D$8,G2349&lt;=$E$8),AND(G2349&gt;=$F$8,G2349&lt;=$G$8),AND(G2349&gt;=$H$8,G2349&lt;=$I$8),AND(G2349&gt;=$J$8,G2349&lt;=$K$8),AND(G2349&gt;=$L$8,G2349&lt;=$M$8),AND(G2349&gt;=$N$8,G2349&lt;=$O$8),AND(G2349&gt;=$P$8,G2349&lt;=$Q$8),AND(G2349&gt;=$R$8,G2349&lt;=$S$8),AND(G2349&gt;=$T$8,G2349&lt;=$U$8)),IF(COUNTIF($H$537:H2349,"CMO")&gt;90,"Demi-traitement","Plein traitement"),""))</f>
        <v/>
      </c>
    </row>
    <row r="2350" spans="7:9" x14ac:dyDescent="0.25">
      <c r="G2350" s="1">
        <v>44914</v>
      </c>
      <c r="H2350" t="str">
        <f t="shared" si="40"/>
        <v/>
      </c>
      <c r="I2350" s="2" t="str">
        <f>IF(OR(AND(G2350&gt;=$D$19,G2350&lt;=$E$19),AND(G2350&gt;=$F$19,G2350&lt;=$G$19),AND(G2350&gt;=$H$19,G2350&lt;=$I$19),AND(G2350&gt;=$J$19,G2350&lt;=$K$19),AND(G2350&gt;=$L$19,G2350&lt;=$M$19),AND(G2350&gt;=$N$19,G2350&lt;=$O$19),AND(G2350&gt;=$P$19,G2350&lt;=$Q$19),AND(G2350&gt;=$R$19,G2350&lt;=$S$19),AND(G2350&gt;=$T$19,G2350&lt;=$U$19)),IF(COUNTIF(I1986:I2349,"Plein traitement")=90,"Demi-traitement","Plein traitement"),IF(OR(AND(G2350&gt;=$D$8,G2350&lt;=$E$8),AND(G2350&gt;=$F$8,G2350&lt;=$G$8),AND(G2350&gt;=$H$8,G2350&lt;=$I$8),AND(G2350&gt;=$J$8,G2350&lt;=$K$8),AND(G2350&gt;=$L$8,G2350&lt;=$M$8),AND(G2350&gt;=$N$8,G2350&lt;=$O$8),AND(G2350&gt;=$P$8,G2350&lt;=$Q$8),AND(G2350&gt;=$R$8,G2350&lt;=$S$8),AND(G2350&gt;=$T$8,G2350&lt;=$U$8)),IF(COUNTIF($H$537:H2350,"CMO")&gt;90,"Demi-traitement","Plein traitement"),""))</f>
        <v/>
      </c>
    </row>
    <row r="2351" spans="7:9" x14ac:dyDescent="0.25">
      <c r="G2351" s="1">
        <v>44915</v>
      </c>
      <c r="H2351" t="str">
        <f t="shared" si="40"/>
        <v/>
      </c>
      <c r="I2351" s="2" t="str">
        <f>IF(OR(AND(G2351&gt;=$D$19,G2351&lt;=$E$19),AND(G2351&gt;=$F$19,G2351&lt;=$G$19),AND(G2351&gt;=$H$19,G2351&lt;=$I$19),AND(G2351&gt;=$J$19,G2351&lt;=$K$19),AND(G2351&gt;=$L$19,G2351&lt;=$M$19),AND(G2351&gt;=$N$19,G2351&lt;=$O$19),AND(G2351&gt;=$P$19,G2351&lt;=$Q$19),AND(G2351&gt;=$R$19,G2351&lt;=$S$19),AND(G2351&gt;=$T$19,G2351&lt;=$U$19)),IF(COUNTIF(I1987:I2350,"Plein traitement")=90,"Demi-traitement","Plein traitement"),IF(OR(AND(G2351&gt;=$D$8,G2351&lt;=$E$8),AND(G2351&gt;=$F$8,G2351&lt;=$G$8),AND(G2351&gt;=$H$8,G2351&lt;=$I$8),AND(G2351&gt;=$J$8,G2351&lt;=$K$8),AND(G2351&gt;=$L$8,G2351&lt;=$M$8),AND(G2351&gt;=$N$8,G2351&lt;=$O$8),AND(G2351&gt;=$P$8,G2351&lt;=$Q$8),AND(G2351&gt;=$R$8,G2351&lt;=$S$8),AND(G2351&gt;=$T$8,G2351&lt;=$U$8)),IF(COUNTIF($H$537:H2351,"CMO")&gt;90,"Demi-traitement","Plein traitement"),""))</f>
        <v/>
      </c>
    </row>
    <row r="2352" spans="7:9" x14ac:dyDescent="0.25">
      <c r="G2352" s="1">
        <v>44916</v>
      </c>
      <c r="H2352" t="str">
        <f t="shared" si="40"/>
        <v/>
      </c>
      <c r="I2352" s="2" t="str">
        <f>IF(OR(AND(G2352&gt;=$D$19,G2352&lt;=$E$19),AND(G2352&gt;=$F$19,G2352&lt;=$G$19),AND(G2352&gt;=$H$19,G2352&lt;=$I$19),AND(G2352&gt;=$J$19,G2352&lt;=$K$19),AND(G2352&gt;=$L$19,G2352&lt;=$M$19),AND(G2352&gt;=$N$19,G2352&lt;=$O$19),AND(G2352&gt;=$P$19,G2352&lt;=$Q$19),AND(G2352&gt;=$R$19,G2352&lt;=$S$19),AND(G2352&gt;=$T$19,G2352&lt;=$U$19)),IF(COUNTIF(I1988:I2351,"Plein traitement")=90,"Demi-traitement","Plein traitement"),IF(OR(AND(G2352&gt;=$D$8,G2352&lt;=$E$8),AND(G2352&gt;=$F$8,G2352&lt;=$G$8),AND(G2352&gt;=$H$8,G2352&lt;=$I$8),AND(G2352&gt;=$J$8,G2352&lt;=$K$8),AND(G2352&gt;=$L$8,G2352&lt;=$M$8),AND(G2352&gt;=$N$8,G2352&lt;=$O$8),AND(G2352&gt;=$P$8,G2352&lt;=$Q$8),AND(G2352&gt;=$R$8,G2352&lt;=$S$8),AND(G2352&gt;=$T$8,G2352&lt;=$U$8)),IF(COUNTIF($H$537:H2352,"CMO")&gt;90,"Demi-traitement","Plein traitement"),""))</f>
        <v/>
      </c>
    </row>
    <row r="2353" spans="7:9" x14ac:dyDescent="0.25">
      <c r="G2353" s="1">
        <v>44917</v>
      </c>
      <c r="H2353" t="str">
        <f t="shared" si="40"/>
        <v/>
      </c>
      <c r="I2353" s="2" t="str">
        <f>IF(OR(AND(G2353&gt;=$D$19,G2353&lt;=$E$19),AND(G2353&gt;=$F$19,G2353&lt;=$G$19),AND(G2353&gt;=$H$19,G2353&lt;=$I$19),AND(G2353&gt;=$J$19,G2353&lt;=$K$19),AND(G2353&gt;=$L$19,G2353&lt;=$M$19),AND(G2353&gt;=$N$19,G2353&lt;=$O$19),AND(G2353&gt;=$P$19,G2353&lt;=$Q$19),AND(G2353&gt;=$R$19,G2353&lt;=$S$19),AND(G2353&gt;=$T$19,G2353&lt;=$U$19)),IF(COUNTIF(I1989:I2352,"Plein traitement")=90,"Demi-traitement","Plein traitement"),IF(OR(AND(G2353&gt;=$D$8,G2353&lt;=$E$8),AND(G2353&gt;=$F$8,G2353&lt;=$G$8),AND(G2353&gt;=$H$8,G2353&lt;=$I$8),AND(G2353&gt;=$J$8,G2353&lt;=$K$8),AND(G2353&gt;=$L$8,G2353&lt;=$M$8),AND(G2353&gt;=$N$8,G2353&lt;=$O$8),AND(G2353&gt;=$P$8,G2353&lt;=$Q$8),AND(G2353&gt;=$R$8,G2353&lt;=$S$8),AND(G2353&gt;=$T$8,G2353&lt;=$U$8)),IF(COUNTIF($H$537:H2353,"CMO")&gt;90,"Demi-traitement","Plein traitement"),""))</f>
        <v/>
      </c>
    </row>
    <row r="2354" spans="7:9" x14ac:dyDescent="0.25">
      <c r="G2354" s="1">
        <v>44918</v>
      </c>
      <c r="H2354" t="str">
        <f t="shared" si="40"/>
        <v/>
      </c>
      <c r="I2354" s="2" t="str">
        <f>IF(OR(AND(G2354&gt;=$D$19,G2354&lt;=$E$19),AND(G2354&gt;=$F$19,G2354&lt;=$G$19),AND(G2354&gt;=$H$19,G2354&lt;=$I$19),AND(G2354&gt;=$J$19,G2354&lt;=$K$19),AND(G2354&gt;=$L$19,G2354&lt;=$M$19),AND(G2354&gt;=$N$19,G2354&lt;=$O$19),AND(G2354&gt;=$P$19,G2354&lt;=$Q$19),AND(G2354&gt;=$R$19,G2354&lt;=$S$19),AND(G2354&gt;=$T$19,G2354&lt;=$U$19)),IF(COUNTIF(I1990:I2353,"Plein traitement")=90,"Demi-traitement","Plein traitement"),IF(OR(AND(G2354&gt;=$D$8,G2354&lt;=$E$8),AND(G2354&gt;=$F$8,G2354&lt;=$G$8),AND(G2354&gt;=$H$8,G2354&lt;=$I$8),AND(G2354&gt;=$J$8,G2354&lt;=$K$8),AND(G2354&gt;=$L$8,G2354&lt;=$M$8),AND(G2354&gt;=$N$8,G2354&lt;=$O$8),AND(G2354&gt;=$P$8,G2354&lt;=$Q$8),AND(G2354&gt;=$R$8,G2354&lt;=$S$8),AND(G2354&gt;=$T$8,G2354&lt;=$U$8)),IF(COUNTIF($H$537:H2354,"CMO")&gt;90,"Demi-traitement","Plein traitement"),""))</f>
        <v/>
      </c>
    </row>
    <row r="2355" spans="7:9" x14ac:dyDescent="0.25">
      <c r="G2355" s="1">
        <v>44919</v>
      </c>
      <c r="H2355" t="str">
        <f t="shared" si="40"/>
        <v/>
      </c>
      <c r="I2355" s="2" t="str">
        <f>IF(OR(AND(G2355&gt;=$D$19,G2355&lt;=$E$19),AND(G2355&gt;=$F$19,G2355&lt;=$G$19),AND(G2355&gt;=$H$19,G2355&lt;=$I$19),AND(G2355&gt;=$J$19,G2355&lt;=$K$19),AND(G2355&gt;=$L$19,G2355&lt;=$M$19),AND(G2355&gt;=$N$19,G2355&lt;=$O$19),AND(G2355&gt;=$P$19,G2355&lt;=$Q$19),AND(G2355&gt;=$R$19,G2355&lt;=$S$19),AND(G2355&gt;=$T$19,G2355&lt;=$U$19)),IF(COUNTIF(I1991:I2354,"Plein traitement")=90,"Demi-traitement","Plein traitement"),IF(OR(AND(G2355&gt;=$D$8,G2355&lt;=$E$8),AND(G2355&gt;=$F$8,G2355&lt;=$G$8),AND(G2355&gt;=$H$8,G2355&lt;=$I$8),AND(G2355&gt;=$J$8,G2355&lt;=$K$8),AND(G2355&gt;=$L$8,G2355&lt;=$M$8),AND(G2355&gt;=$N$8,G2355&lt;=$O$8),AND(G2355&gt;=$P$8,G2355&lt;=$Q$8),AND(G2355&gt;=$R$8,G2355&lt;=$S$8),AND(G2355&gt;=$T$8,G2355&lt;=$U$8)),IF(COUNTIF($H$537:H2355,"CMO")&gt;90,"Demi-traitement","Plein traitement"),""))</f>
        <v/>
      </c>
    </row>
    <row r="2356" spans="7:9" x14ac:dyDescent="0.25">
      <c r="G2356" s="1">
        <v>44920</v>
      </c>
      <c r="H2356" t="str">
        <f t="shared" si="40"/>
        <v/>
      </c>
      <c r="I2356" s="2" t="str">
        <f>IF(OR(AND(G2356&gt;=$D$19,G2356&lt;=$E$19),AND(G2356&gt;=$F$19,G2356&lt;=$G$19),AND(G2356&gt;=$H$19,G2356&lt;=$I$19),AND(G2356&gt;=$J$19,G2356&lt;=$K$19),AND(G2356&gt;=$L$19,G2356&lt;=$M$19),AND(G2356&gt;=$N$19,G2356&lt;=$O$19),AND(G2356&gt;=$P$19,G2356&lt;=$Q$19),AND(G2356&gt;=$R$19,G2356&lt;=$S$19),AND(G2356&gt;=$T$19,G2356&lt;=$U$19)),IF(COUNTIF(I1992:I2355,"Plein traitement")=90,"Demi-traitement","Plein traitement"),IF(OR(AND(G2356&gt;=$D$8,G2356&lt;=$E$8),AND(G2356&gt;=$F$8,G2356&lt;=$G$8),AND(G2356&gt;=$H$8,G2356&lt;=$I$8),AND(G2356&gt;=$J$8,G2356&lt;=$K$8),AND(G2356&gt;=$L$8,G2356&lt;=$M$8),AND(G2356&gt;=$N$8,G2356&lt;=$O$8),AND(G2356&gt;=$P$8,G2356&lt;=$Q$8),AND(G2356&gt;=$R$8,G2356&lt;=$S$8),AND(G2356&gt;=$T$8,G2356&lt;=$U$8)),IF(COUNTIF($H$537:H2356,"CMO")&gt;90,"Demi-traitement","Plein traitement"),""))</f>
        <v/>
      </c>
    </row>
    <row r="2357" spans="7:9" x14ac:dyDescent="0.25">
      <c r="G2357" s="1">
        <v>44921</v>
      </c>
      <c r="H2357" t="str">
        <f t="shared" ref="H2357:H2420" si="41">IF(OR(AND(G2357&gt;=$D$8,G2357&lt;=$E$8),AND(G2357&gt;=$F$8,G2357&lt;=$G$8),AND(G2357&gt;=$H$8,G2357&lt;=$I$8),AND(G2357&gt;=$J$8,G2357&lt;=$K$8),AND(G2357&gt;=$L$8,G2357&lt;=$M$8),AND(G2357&gt;=$N$8,G2357&lt;=$O$8),AND(G2357&gt;=$P$8,G2357&lt;=$Q$8),AND(G2357&gt;=$R$8,G2357&lt;=$S$8),AND(G2357&gt;=$T$8,G2357&lt;=$U$8)),"CMO","")</f>
        <v/>
      </c>
      <c r="I2357" s="2" t="str">
        <f>IF(OR(AND(G2357&gt;=$D$19,G2357&lt;=$E$19),AND(G2357&gt;=$F$19,G2357&lt;=$G$19),AND(G2357&gt;=$H$19,G2357&lt;=$I$19),AND(G2357&gt;=$J$19,G2357&lt;=$K$19),AND(G2357&gt;=$L$19,G2357&lt;=$M$19),AND(G2357&gt;=$N$19,G2357&lt;=$O$19),AND(G2357&gt;=$P$19,G2357&lt;=$Q$19),AND(G2357&gt;=$R$19,G2357&lt;=$S$19),AND(G2357&gt;=$T$19,G2357&lt;=$U$19)),IF(COUNTIF(I1993:I2356,"Plein traitement")=90,"Demi-traitement","Plein traitement"),IF(OR(AND(G2357&gt;=$D$8,G2357&lt;=$E$8),AND(G2357&gt;=$F$8,G2357&lt;=$G$8),AND(G2357&gt;=$H$8,G2357&lt;=$I$8),AND(G2357&gt;=$J$8,G2357&lt;=$K$8),AND(G2357&gt;=$L$8,G2357&lt;=$M$8),AND(G2357&gt;=$N$8,G2357&lt;=$O$8),AND(G2357&gt;=$P$8,G2357&lt;=$Q$8),AND(G2357&gt;=$R$8,G2357&lt;=$S$8),AND(G2357&gt;=$T$8,G2357&lt;=$U$8)),IF(COUNTIF($H$537:H2357,"CMO")&gt;90,"Demi-traitement","Plein traitement"),""))</f>
        <v/>
      </c>
    </row>
    <row r="2358" spans="7:9" x14ac:dyDescent="0.25">
      <c r="G2358" s="1">
        <v>44922</v>
      </c>
      <c r="H2358" t="str">
        <f t="shared" si="41"/>
        <v/>
      </c>
      <c r="I2358" s="2" t="str">
        <f>IF(OR(AND(G2358&gt;=$D$19,G2358&lt;=$E$19),AND(G2358&gt;=$F$19,G2358&lt;=$G$19),AND(G2358&gt;=$H$19,G2358&lt;=$I$19),AND(G2358&gt;=$J$19,G2358&lt;=$K$19),AND(G2358&gt;=$L$19,G2358&lt;=$M$19),AND(G2358&gt;=$N$19,G2358&lt;=$O$19),AND(G2358&gt;=$P$19,G2358&lt;=$Q$19),AND(G2358&gt;=$R$19,G2358&lt;=$S$19),AND(G2358&gt;=$T$19,G2358&lt;=$U$19)),IF(COUNTIF(I1994:I2357,"Plein traitement")=90,"Demi-traitement","Plein traitement"),IF(OR(AND(G2358&gt;=$D$8,G2358&lt;=$E$8),AND(G2358&gt;=$F$8,G2358&lt;=$G$8),AND(G2358&gt;=$H$8,G2358&lt;=$I$8),AND(G2358&gt;=$J$8,G2358&lt;=$K$8),AND(G2358&gt;=$L$8,G2358&lt;=$M$8),AND(G2358&gt;=$N$8,G2358&lt;=$O$8),AND(G2358&gt;=$P$8,G2358&lt;=$Q$8),AND(G2358&gt;=$R$8,G2358&lt;=$S$8),AND(G2358&gt;=$T$8,G2358&lt;=$U$8)),IF(COUNTIF($H$537:H2358,"CMO")&gt;90,"Demi-traitement","Plein traitement"),""))</f>
        <v/>
      </c>
    </row>
    <row r="2359" spans="7:9" x14ac:dyDescent="0.25">
      <c r="G2359" s="1">
        <v>44923</v>
      </c>
      <c r="H2359" t="str">
        <f t="shared" si="41"/>
        <v/>
      </c>
      <c r="I2359" s="2" t="str">
        <f>IF(OR(AND(G2359&gt;=$D$19,G2359&lt;=$E$19),AND(G2359&gt;=$F$19,G2359&lt;=$G$19),AND(G2359&gt;=$H$19,G2359&lt;=$I$19),AND(G2359&gt;=$J$19,G2359&lt;=$K$19),AND(G2359&gt;=$L$19,G2359&lt;=$M$19),AND(G2359&gt;=$N$19,G2359&lt;=$O$19),AND(G2359&gt;=$P$19,G2359&lt;=$Q$19),AND(G2359&gt;=$R$19,G2359&lt;=$S$19),AND(G2359&gt;=$T$19,G2359&lt;=$U$19)),IF(COUNTIF(I1995:I2358,"Plein traitement")=90,"Demi-traitement","Plein traitement"),IF(OR(AND(G2359&gt;=$D$8,G2359&lt;=$E$8),AND(G2359&gt;=$F$8,G2359&lt;=$G$8),AND(G2359&gt;=$H$8,G2359&lt;=$I$8),AND(G2359&gt;=$J$8,G2359&lt;=$K$8),AND(G2359&gt;=$L$8,G2359&lt;=$M$8),AND(G2359&gt;=$N$8,G2359&lt;=$O$8),AND(G2359&gt;=$P$8,G2359&lt;=$Q$8),AND(G2359&gt;=$R$8,G2359&lt;=$S$8),AND(G2359&gt;=$T$8,G2359&lt;=$U$8)),IF(COUNTIF($H$537:H2359,"CMO")&gt;90,"Demi-traitement","Plein traitement"),""))</f>
        <v/>
      </c>
    </row>
    <row r="2360" spans="7:9" x14ac:dyDescent="0.25">
      <c r="G2360" s="1">
        <v>44924</v>
      </c>
      <c r="H2360" t="str">
        <f t="shared" si="41"/>
        <v/>
      </c>
      <c r="I2360" s="2" t="str">
        <f>IF(OR(AND(G2360&gt;=$D$19,G2360&lt;=$E$19),AND(G2360&gt;=$F$19,G2360&lt;=$G$19),AND(G2360&gt;=$H$19,G2360&lt;=$I$19),AND(G2360&gt;=$J$19,G2360&lt;=$K$19),AND(G2360&gt;=$L$19,G2360&lt;=$M$19),AND(G2360&gt;=$N$19,G2360&lt;=$O$19),AND(G2360&gt;=$P$19,G2360&lt;=$Q$19),AND(G2360&gt;=$R$19,G2360&lt;=$S$19),AND(G2360&gt;=$T$19,G2360&lt;=$U$19)),IF(COUNTIF(I1996:I2359,"Plein traitement")=90,"Demi-traitement","Plein traitement"),IF(OR(AND(G2360&gt;=$D$8,G2360&lt;=$E$8),AND(G2360&gt;=$F$8,G2360&lt;=$G$8),AND(G2360&gt;=$H$8,G2360&lt;=$I$8),AND(G2360&gt;=$J$8,G2360&lt;=$K$8),AND(G2360&gt;=$L$8,G2360&lt;=$M$8),AND(G2360&gt;=$N$8,G2360&lt;=$O$8),AND(G2360&gt;=$P$8,G2360&lt;=$Q$8),AND(G2360&gt;=$R$8,G2360&lt;=$S$8),AND(G2360&gt;=$T$8,G2360&lt;=$U$8)),IF(COUNTIF($H$537:H2360,"CMO")&gt;90,"Demi-traitement","Plein traitement"),""))</f>
        <v/>
      </c>
    </row>
    <row r="2361" spans="7:9" x14ac:dyDescent="0.25">
      <c r="G2361" s="1">
        <v>44925</v>
      </c>
      <c r="H2361" t="str">
        <f t="shared" si="41"/>
        <v/>
      </c>
      <c r="I2361" s="2" t="str">
        <f>IF(OR(AND(G2361&gt;=$D$19,G2361&lt;=$E$19),AND(G2361&gt;=$F$19,G2361&lt;=$G$19),AND(G2361&gt;=$H$19,G2361&lt;=$I$19),AND(G2361&gt;=$J$19,G2361&lt;=$K$19),AND(G2361&gt;=$L$19,G2361&lt;=$M$19),AND(G2361&gt;=$N$19,G2361&lt;=$O$19),AND(G2361&gt;=$P$19,G2361&lt;=$Q$19),AND(G2361&gt;=$R$19,G2361&lt;=$S$19),AND(G2361&gt;=$T$19,G2361&lt;=$U$19)),IF(COUNTIF(I1997:I2360,"Plein traitement")=90,"Demi-traitement","Plein traitement"),IF(OR(AND(G2361&gt;=$D$8,G2361&lt;=$E$8),AND(G2361&gt;=$F$8,G2361&lt;=$G$8),AND(G2361&gt;=$H$8,G2361&lt;=$I$8),AND(G2361&gt;=$J$8,G2361&lt;=$K$8),AND(G2361&gt;=$L$8,G2361&lt;=$M$8),AND(G2361&gt;=$N$8,G2361&lt;=$O$8),AND(G2361&gt;=$P$8,G2361&lt;=$Q$8),AND(G2361&gt;=$R$8,G2361&lt;=$S$8),AND(G2361&gt;=$T$8,G2361&lt;=$U$8)),IF(COUNTIF($H$537:H2361,"CMO")&gt;90,"Demi-traitement","Plein traitement"),""))</f>
        <v/>
      </c>
    </row>
    <row r="2362" spans="7:9" x14ac:dyDescent="0.25">
      <c r="G2362" s="1">
        <v>44926</v>
      </c>
      <c r="H2362" t="str">
        <f t="shared" si="41"/>
        <v/>
      </c>
      <c r="I2362" s="2" t="str">
        <f>IF(OR(AND(G2362&gt;=$D$19,G2362&lt;=$E$19),AND(G2362&gt;=$F$19,G2362&lt;=$G$19),AND(G2362&gt;=$H$19,G2362&lt;=$I$19),AND(G2362&gt;=$J$19,G2362&lt;=$K$19),AND(G2362&gt;=$L$19,G2362&lt;=$M$19),AND(G2362&gt;=$N$19,G2362&lt;=$O$19),AND(G2362&gt;=$P$19,G2362&lt;=$Q$19),AND(G2362&gt;=$R$19,G2362&lt;=$S$19),AND(G2362&gt;=$T$19,G2362&lt;=$U$19)),IF(COUNTIF(I1998:I2361,"Plein traitement")=90,"Demi-traitement","Plein traitement"),IF(OR(AND(G2362&gt;=$D$8,G2362&lt;=$E$8),AND(G2362&gt;=$F$8,G2362&lt;=$G$8),AND(G2362&gt;=$H$8,G2362&lt;=$I$8),AND(G2362&gt;=$J$8,G2362&lt;=$K$8),AND(G2362&gt;=$L$8,G2362&lt;=$M$8),AND(G2362&gt;=$N$8,G2362&lt;=$O$8),AND(G2362&gt;=$P$8,G2362&lt;=$Q$8),AND(G2362&gt;=$R$8,G2362&lt;=$S$8),AND(G2362&gt;=$T$8,G2362&lt;=$U$8)),IF(COUNTIF($H$537:H2362,"CMO")&gt;90,"Demi-traitement","Plein traitement"),""))</f>
        <v/>
      </c>
    </row>
    <row r="2363" spans="7:9" x14ac:dyDescent="0.25">
      <c r="G2363" s="1">
        <v>44927</v>
      </c>
      <c r="H2363" t="str">
        <f t="shared" si="41"/>
        <v/>
      </c>
      <c r="I2363" s="2" t="str">
        <f>IF(OR(AND(G2363&gt;=$D$19,G2363&lt;=$E$19),AND(G2363&gt;=$F$19,G2363&lt;=$G$19),AND(G2363&gt;=$H$19,G2363&lt;=$I$19),AND(G2363&gt;=$J$19,G2363&lt;=$K$19),AND(G2363&gt;=$L$19,G2363&lt;=$M$19),AND(G2363&gt;=$N$19,G2363&lt;=$O$19),AND(G2363&gt;=$P$19,G2363&lt;=$Q$19),AND(G2363&gt;=$R$19,G2363&lt;=$S$19),AND(G2363&gt;=$T$19,G2363&lt;=$U$19)),IF(COUNTIF(I1999:I2362,"Plein traitement")=90,"Demi-traitement","Plein traitement"),IF(OR(AND(G2363&gt;=$D$8,G2363&lt;=$E$8),AND(G2363&gt;=$F$8,G2363&lt;=$G$8),AND(G2363&gt;=$H$8,G2363&lt;=$I$8),AND(G2363&gt;=$J$8,G2363&lt;=$K$8),AND(G2363&gt;=$L$8,G2363&lt;=$M$8),AND(G2363&gt;=$N$8,G2363&lt;=$O$8),AND(G2363&gt;=$P$8,G2363&lt;=$Q$8),AND(G2363&gt;=$R$8,G2363&lt;=$S$8),AND(G2363&gt;=$T$8,G2363&lt;=$U$8)),IF(COUNTIF($H$537:H2363,"CMO")&gt;90,"Demi-traitement","Plein traitement"),""))</f>
        <v/>
      </c>
    </row>
    <row r="2364" spans="7:9" x14ac:dyDescent="0.25">
      <c r="G2364" s="1">
        <v>44928</v>
      </c>
      <c r="H2364" t="str">
        <f t="shared" si="41"/>
        <v/>
      </c>
      <c r="I2364" s="2" t="str">
        <f>IF(OR(AND(G2364&gt;=$D$19,G2364&lt;=$E$19),AND(G2364&gt;=$F$19,G2364&lt;=$G$19),AND(G2364&gt;=$H$19,G2364&lt;=$I$19),AND(G2364&gt;=$J$19,G2364&lt;=$K$19),AND(G2364&gt;=$L$19,G2364&lt;=$M$19),AND(G2364&gt;=$N$19,G2364&lt;=$O$19),AND(G2364&gt;=$P$19,G2364&lt;=$Q$19),AND(G2364&gt;=$R$19,G2364&lt;=$S$19),AND(G2364&gt;=$T$19,G2364&lt;=$U$19)),IF(COUNTIF(I2000:I2363,"Plein traitement")=90,"Demi-traitement","Plein traitement"),IF(OR(AND(G2364&gt;=$D$8,G2364&lt;=$E$8),AND(G2364&gt;=$F$8,G2364&lt;=$G$8),AND(G2364&gt;=$H$8,G2364&lt;=$I$8),AND(G2364&gt;=$J$8,G2364&lt;=$K$8),AND(G2364&gt;=$L$8,G2364&lt;=$M$8),AND(G2364&gt;=$N$8,G2364&lt;=$O$8),AND(G2364&gt;=$P$8,G2364&lt;=$Q$8),AND(G2364&gt;=$R$8,G2364&lt;=$S$8),AND(G2364&gt;=$T$8,G2364&lt;=$U$8)),IF(COUNTIF($H$537:H2364,"CMO")&gt;90,"Demi-traitement","Plein traitement"),""))</f>
        <v/>
      </c>
    </row>
    <row r="2365" spans="7:9" x14ac:dyDescent="0.25">
      <c r="G2365" s="1">
        <v>44929</v>
      </c>
      <c r="H2365" t="str">
        <f t="shared" si="41"/>
        <v/>
      </c>
      <c r="I2365" s="2" t="str">
        <f>IF(OR(AND(G2365&gt;=$D$19,G2365&lt;=$E$19),AND(G2365&gt;=$F$19,G2365&lt;=$G$19),AND(G2365&gt;=$H$19,G2365&lt;=$I$19),AND(G2365&gt;=$J$19,G2365&lt;=$K$19),AND(G2365&gt;=$L$19,G2365&lt;=$M$19),AND(G2365&gt;=$N$19,G2365&lt;=$O$19),AND(G2365&gt;=$P$19,G2365&lt;=$Q$19),AND(G2365&gt;=$R$19,G2365&lt;=$S$19),AND(G2365&gt;=$T$19,G2365&lt;=$U$19)),IF(COUNTIF(I2001:I2364,"Plein traitement")=90,"Demi-traitement","Plein traitement"),IF(OR(AND(G2365&gt;=$D$8,G2365&lt;=$E$8),AND(G2365&gt;=$F$8,G2365&lt;=$G$8),AND(G2365&gt;=$H$8,G2365&lt;=$I$8),AND(G2365&gt;=$J$8,G2365&lt;=$K$8),AND(G2365&gt;=$L$8,G2365&lt;=$M$8),AND(G2365&gt;=$N$8,G2365&lt;=$O$8),AND(G2365&gt;=$P$8,G2365&lt;=$Q$8),AND(G2365&gt;=$R$8,G2365&lt;=$S$8),AND(G2365&gt;=$T$8,G2365&lt;=$U$8)),IF(COUNTIF($H$537:H2365,"CMO")&gt;90,"Demi-traitement","Plein traitement"),""))</f>
        <v/>
      </c>
    </row>
    <row r="2366" spans="7:9" x14ac:dyDescent="0.25">
      <c r="G2366" s="1">
        <v>44930</v>
      </c>
      <c r="H2366" t="str">
        <f t="shared" si="41"/>
        <v/>
      </c>
      <c r="I2366" s="2" t="str">
        <f>IF(OR(AND(G2366&gt;=$D$19,G2366&lt;=$E$19),AND(G2366&gt;=$F$19,G2366&lt;=$G$19),AND(G2366&gt;=$H$19,G2366&lt;=$I$19),AND(G2366&gt;=$J$19,G2366&lt;=$K$19),AND(G2366&gt;=$L$19,G2366&lt;=$M$19),AND(G2366&gt;=$N$19,G2366&lt;=$O$19),AND(G2366&gt;=$P$19,G2366&lt;=$Q$19),AND(G2366&gt;=$R$19,G2366&lt;=$S$19),AND(G2366&gt;=$T$19,G2366&lt;=$U$19)),IF(COUNTIF(I2002:I2365,"Plein traitement")=90,"Demi-traitement","Plein traitement"),IF(OR(AND(G2366&gt;=$D$8,G2366&lt;=$E$8),AND(G2366&gt;=$F$8,G2366&lt;=$G$8),AND(G2366&gt;=$H$8,G2366&lt;=$I$8),AND(G2366&gt;=$J$8,G2366&lt;=$K$8),AND(G2366&gt;=$L$8,G2366&lt;=$M$8),AND(G2366&gt;=$N$8,G2366&lt;=$O$8),AND(G2366&gt;=$P$8,G2366&lt;=$Q$8),AND(G2366&gt;=$R$8,G2366&lt;=$S$8),AND(G2366&gt;=$T$8,G2366&lt;=$U$8)),IF(COUNTIF($H$537:H2366,"CMO")&gt;90,"Demi-traitement","Plein traitement"),""))</f>
        <v/>
      </c>
    </row>
    <row r="2367" spans="7:9" x14ac:dyDescent="0.25">
      <c r="G2367" s="1">
        <v>44931</v>
      </c>
      <c r="H2367" t="str">
        <f t="shared" si="41"/>
        <v/>
      </c>
      <c r="I2367" s="2" t="str">
        <f>IF(OR(AND(G2367&gt;=$D$19,G2367&lt;=$E$19),AND(G2367&gt;=$F$19,G2367&lt;=$G$19),AND(G2367&gt;=$H$19,G2367&lt;=$I$19),AND(G2367&gt;=$J$19,G2367&lt;=$K$19),AND(G2367&gt;=$L$19,G2367&lt;=$M$19),AND(G2367&gt;=$N$19,G2367&lt;=$O$19),AND(G2367&gt;=$P$19,G2367&lt;=$Q$19),AND(G2367&gt;=$R$19,G2367&lt;=$S$19),AND(G2367&gt;=$T$19,G2367&lt;=$U$19)),IF(COUNTIF(I2003:I2366,"Plein traitement")=90,"Demi-traitement","Plein traitement"),IF(OR(AND(G2367&gt;=$D$8,G2367&lt;=$E$8),AND(G2367&gt;=$F$8,G2367&lt;=$G$8),AND(G2367&gt;=$H$8,G2367&lt;=$I$8),AND(G2367&gt;=$J$8,G2367&lt;=$K$8),AND(G2367&gt;=$L$8,G2367&lt;=$M$8),AND(G2367&gt;=$N$8,G2367&lt;=$O$8),AND(G2367&gt;=$P$8,G2367&lt;=$Q$8),AND(G2367&gt;=$R$8,G2367&lt;=$S$8),AND(G2367&gt;=$T$8,G2367&lt;=$U$8)),IF(COUNTIF($H$537:H2367,"CMO")&gt;90,"Demi-traitement","Plein traitement"),""))</f>
        <v/>
      </c>
    </row>
    <row r="2368" spans="7:9" x14ac:dyDescent="0.25">
      <c r="G2368" s="1">
        <v>44932</v>
      </c>
      <c r="H2368" t="str">
        <f t="shared" si="41"/>
        <v/>
      </c>
      <c r="I2368" s="2" t="str">
        <f>IF(OR(AND(G2368&gt;=$D$19,G2368&lt;=$E$19),AND(G2368&gt;=$F$19,G2368&lt;=$G$19),AND(G2368&gt;=$H$19,G2368&lt;=$I$19),AND(G2368&gt;=$J$19,G2368&lt;=$K$19),AND(G2368&gt;=$L$19,G2368&lt;=$M$19),AND(G2368&gt;=$N$19,G2368&lt;=$O$19),AND(G2368&gt;=$P$19,G2368&lt;=$Q$19),AND(G2368&gt;=$R$19,G2368&lt;=$S$19),AND(G2368&gt;=$T$19,G2368&lt;=$U$19)),IF(COUNTIF(I2004:I2367,"Plein traitement")=90,"Demi-traitement","Plein traitement"),IF(OR(AND(G2368&gt;=$D$8,G2368&lt;=$E$8),AND(G2368&gt;=$F$8,G2368&lt;=$G$8),AND(G2368&gt;=$H$8,G2368&lt;=$I$8),AND(G2368&gt;=$J$8,G2368&lt;=$K$8),AND(G2368&gt;=$L$8,G2368&lt;=$M$8),AND(G2368&gt;=$N$8,G2368&lt;=$O$8),AND(G2368&gt;=$P$8,G2368&lt;=$Q$8),AND(G2368&gt;=$R$8,G2368&lt;=$S$8),AND(G2368&gt;=$T$8,G2368&lt;=$U$8)),IF(COUNTIF($H$537:H2368,"CMO")&gt;90,"Demi-traitement","Plein traitement"),""))</f>
        <v/>
      </c>
    </row>
    <row r="2369" spans="7:9" x14ac:dyDescent="0.25">
      <c r="G2369" s="1">
        <v>44933</v>
      </c>
      <c r="H2369" t="str">
        <f t="shared" si="41"/>
        <v/>
      </c>
      <c r="I2369" s="2" t="str">
        <f>IF(OR(AND(G2369&gt;=$D$19,G2369&lt;=$E$19),AND(G2369&gt;=$F$19,G2369&lt;=$G$19),AND(G2369&gt;=$H$19,G2369&lt;=$I$19),AND(G2369&gt;=$J$19,G2369&lt;=$K$19),AND(G2369&gt;=$L$19,G2369&lt;=$M$19),AND(G2369&gt;=$N$19,G2369&lt;=$O$19),AND(G2369&gt;=$P$19,G2369&lt;=$Q$19),AND(G2369&gt;=$R$19,G2369&lt;=$S$19),AND(G2369&gt;=$T$19,G2369&lt;=$U$19)),IF(COUNTIF(I2005:I2368,"Plein traitement")=90,"Demi-traitement","Plein traitement"),IF(OR(AND(G2369&gt;=$D$8,G2369&lt;=$E$8),AND(G2369&gt;=$F$8,G2369&lt;=$G$8),AND(G2369&gt;=$H$8,G2369&lt;=$I$8),AND(G2369&gt;=$J$8,G2369&lt;=$K$8),AND(G2369&gt;=$L$8,G2369&lt;=$M$8),AND(G2369&gt;=$N$8,G2369&lt;=$O$8),AND(G2369&gt;=$P$8,G2369&lt;=$Q$8),AND(G2369&gt;=$R$8,G2369&lt;=$S$8),AND(G2369&gt;=$T$8,G2369&lt;=$U$8)),IF(COUNTIF($H$537:H2369,"CMO")&gt;90,"Demi-traitement","Plein traitement"),""))</f>
        <v/>
      </c>
    </row>
    <row r="2370" spans="7:9" x14ac:dyDescent="0.25">
      <c r="G2370" s="1">
        <v>44934</v>
      </c>
      <c r="H2370" t="str">
        <f t="shared" si="41"/>
        <v/>
      </c>
      <c r="I2370" s="2" t="str">
        <f>IF(OR(AND(G2370&gt;=$D$19,G2370&lt;=$E$19),AND(G2370&gt;=$F$19,G2370&lt;=$G$19),AND(G2370&gt;=$H$19,G2370&lt;=$I$19),AND(G2370&gt;=$J$19,G2370&lt;=$K$19),AND(G2370&gt;=$L$19,G2370&lt;=$M$19),AND(G2370&gt;=$N$19,G2370&lt;=$O$19),AND(G2370&gt;=$P$19,G2370&lt;=$Q$19),AND(G2370&gt;=$R$19,G2370&lt;=$S$19),AND(G2370&gt;=$T$19,G2370&lt;=$U$19)),IF(COUNTIF(I2006:I2369,"Plein traitement")=90,"Demi-traitement","Plein traitement"),IF(OR(AND(G2370&gt;=$D$8,G2370&lt;=$E$8),AND(G2370&gt;=$F$8,G2370&lt;=$G$8),AND(G2370&gt;=$H$8,G2370&lt;=$I$8),AND(G2370&gt;=$J$8,G2370&lt;=$K$8),AND(G2370&gt;=$L$8,G2370&lt;=$M$8),AND(G2370&gt;=$N$8,G2370&lt;=$O$8),AND(G2370&gt;=$P$8,G2370&lt;=$Q$8),AND(G2370&gt;=$R$8,G2370&lt;=$S$8),AND(G2370&gt;=$T$8,G2370&lt;=$U$8)),IF(COUNTIF($H$537:H2370,"CMO")&gt;90,"Demi-traitement","Plein traitement"),""))</f>
        <v/>
      </c>
    </row>
    <row r="2371" spans="7:9" x14ac:dyDescent="0.25">
      <c r="G2371" s="1">
        <v>44935</v>
      </c>
      <c r="H2371" t="str">
        <f t="shared" si="41"/>
        <v/>
      </c>
      <c r="I2371" s="2" t="str">
        <f>IF(OR(AND(G2371&gt;=$D$19,G2371&lt;=$E$19),AND(G2371&gt;=$F$19,G2371&lt;=$G$19),AND(G2371&gt;=$H$19,G2371&lt;=$I$19),AND(G2371&gt;=$J$19,G2371&lt;=$K$19),AND(G2371&gt;=$L$19,G2371&lt;=$M$19),AND(G2371&gt;=$N$19,G2371&lt;=$O$19),AND(G2371&gt;=$P$19,G2371&lt;=$Q$19),AND(G2371&gt;=$R$19,G2371&lt;=$S$19),AND(G2371&gt;=$T$19,G2371&lt;=$U$19)),IF(COUNTIF(I2007:I2370,"Plein traitement")=90,"Demi-traitement","Plein traitement"),IF(OR(AND(G2371&gt;=$D$8,G2371&lt;=$E$8),AND(G2371&gt;=$F$8,G2371&lt;=$G$8),AND(G2371&gt;=$H$8,G2371&lt;=$I$8),AND(G2371&gt;=$J$8,G2371&lt;=$K$8),AND(G2371&gt;=$L$8,G2371&lt;=$M$8),AND(G2371&gt;=$N$8,G2371&lt;=$O$8),AND(G2371&gt;=$P$8,G2371&lt;=$Q$8),AND(G2371&gt;=$R$8,G2371&lt;=$S$8),AND(G2371&gt;=$T$8,G2371&lt;=$U$8)),IF(COUNTIF($H$537:H2371,"CMO")&gt;90,"Demi-traitement","Plein traitement"),""))</f>
        <v/>
      </c>
    </row>
    <row r="2372" spans="7:9" x14ac:dyDescent="0.25">
      <c r="G2372" s="1">
        <v>44936</v>
      </c>
      <c r="H2372" t="str">
        <f t="shared" si="41"/>
        <v/>
      </c>
      <c r="I2372" s="2" t="str">
        <f>IF(OR(AND(G2372&gt;=$D$19,G2372&lt;=$E$19),AND(G2372&gt;=$F$19,G2372&lt;=$G$19),AND(G2372&gt;=$H$19,G2372&lt;=$I$19),AND(G2372&gt;=$J$19,G2372&lt;=$K$19),AND(G2372&gt;=$L$19,G2372&lt;=$M$19),AND(G2372&gt;=$N$19,G2372&lt;=$O$19),AND(G2372&gt;=$P$19,G2372&lt;=$Q$19),AND(G2372&gt;=$R$19,G2372&lt;=$S$19),AND(G2372&gt;=$T$19,G2372&lt;=$U$19)),IF(COUNTIF(I2008:I2371,"Plein traitement")=90,"Demi-traitement","Plein traitement"),IF(OR(AND(G2372&gt;=$D$8,G2372&lt;=$E$8),AND(G2372&gt;=$F$8,G2372&lt;=$G$8),AND(G2372&gt;=$H$8,G2372&lt;=$I$8),AND(G2372&gt;=$J$8,G2372&lt;=$K$8),AND(G2372&gt;=$L$8,G2372&lt;=$M$8),AND(G2372&gt;=$N$8,G2372&lt;=$O$8),AND(G2372&gt;=$P$8,G2372&lt;=$Q$8),AND(G2372&gt;=$R$8,G2372&lt;=$S$8),AND(G2372&gt;=$T$8,G2372&lt;=$U$8)),IF(COUNTIF($H$537:H2372,"CMO")&gt;90,"Demi-traitement","Plein traitement"),""))</f>
        <v/>
      </c>
    </row>
    <row r="2373" spans="7:9" x14ac:dyDescent="0.25">
      <c r="G2373" s="1">
        <v>44937</v>
      </c>
      <c r="H2373" t="str">
        <f t="shared" si="41"/>
        <v/>
      </c>
      <c r="I2373" s="2" t="str">
        <f>IF(OR(AND(G2373&gt;=$D$19,G2373&lt;=$E$19),AND(G2373&gt;=$F$19,G2373&lt;=$G$19),AND(G2373&gt;=$H$19,G2373&lt;=$I$19),AND(G2373&gt;=$J$19,G2373&lt;=$K$19),AND(G2373&gt;=$L$19,G2373&lt;=$M$19),AND(G2373&gt;=$N$19,G2373&lt;=$O$19),AND(G2373&gt;=$P$19,G2373&lt;=$Q$19),AND(G2373&gt;=$R$19,G2373&lt;=$S$19),AND(G2373&gt;=$T$19,G2373&lt;=$U$19)),IF(COUNTIF(I2009:I2372,"Plein traitement")=90,"Demi-traitement","Plein traitement"),IF(OR(AND(G2373&gt;=$D$8,G2373&lt;=$E$8),AND(G2373&gt;=$F$8,G2373&lt;=$G$8),AND(G2373&gt;=$H$8,G2373&lt;=$I$8),AND(G2373&gt;=$J$8,G2373&lt;=$K$8),AND(G2373&gt;=$L$8,G2373&lt;=$M$8),AND(G2373&gt;=$N$8,G2373&lt;=$O$8),AND(G2373&gt;=$P$8,G2373&lt;=$Q$8),AND(G2373&gt;=$R$8,G2373&lt;=$S$8),AND(G2373&gt;=$T$8,G2373&lt;=$U$8)),IF(COUNTIF($H$537:H2373,"CMO")&gt;90,"Demi-traitement","Plein traitement"),""))</f>
        <v/>
      </c>
    </row>
    <row r="2374" spans="7:9" x14ac:dyDescent="0.25">
      <c r="G2374" s="1">
        <v>44938</v>
      </c>
      <c r="H2374" t="str">
        <f t="shared" si="41"/>
        <v/>
      </c>
      <c r="I2374" s="2" t="str">
        <f>IF(OR(AND(G2374&gt;=$D$19,G2374&lt;=$E$19),AND(G2374&gt;=$F$19,G2374&lt;=$G$19),AND(G2374&gt;=$H$19,G2374&lt;=$I$19),AND(G2374&gt;=$J$19,G2374&lt;=$K$19),AND(G2374&gt;=$L$19,G2374&lt;=$M$19),AND(G2374&gt;=$N$19,G2374&lt;=$O$19),AND(G2374&gt;=$P$19,G2374&lt;=$Q$19),AND(G2374&gt;=$R$19,G2374&lt;=$S$19),AND(G2374&gt;=$T$19,G2374&lt;=$U$19)),IF(COUNTIF(I2010:I2373,"Plein traitement")=90,"Demi-traitement","Plein traitement"),IF(OR(AND(G2374&gt;=$D$8,G2374&lt;=$E$8),AND(G2374&gt;=$F$8,G2374&lt;=$G$8),AND(G2374&gt;=$H$8,G2374&lt;=$I$8),AND(G2374&gt;=$J$8,G2374&lt;=$K$8),AND(G2374&gt;=$L$8,G2374&lt;=$M$8),AND(G2374&gt;=$N$8,G2374&lt;=$O$8),AND(G2374&gt;=$P$8,G2374&lt;=$Q$8),AND(G2374&gt;=$R$8,G2374&lt;=$S$8),AND(G2374&gt;=$T$8,G2374&lt;=$U$8)),IF(COUNTIF($H$537:H2374,"CMO")&gt;90,"Demi-traitement","Plein traitement"),""))</f>
        <v/>
      </c>
    </row>
    <row r="2375" spans="7:9" x14ac:dyDescent="0.25">
      <c r="G2375" s="1">
        <v>44939</v>
      </c>
      <c r="H2375" t="str">
        <f t="shared" si="41"/>
        <v/>
      </c>
      <c r="I2375" s="2" t="str">
        <f>IF(OR(AND(G2375&gt;=$D$19,G2375&lt;=$E$19),AND(G2375&gt;=$F$19,G2375&lt;=$G$19),AND(G2375&gt;=$H$19,G2375&lt;=$I$19),AND(G2375&gt;=$J$19,G2375&lt;=$K$19),AND(G2375&gt;=$L$19,G2375&lt;=$M$19),AND(G2375&gt;=$N$19,G2375&lt;=$O$19),AND(G2375&gt;=$P$19,G2375&lt;=$Q$19),AND(G2375&gt;=$R$19,G2375&lt;=$S$19),AND(G2375&gt;=$T$19,G2375&lt;=$U$19)),IF(COUNTIF(I2011:I2374,"Plein traitement")=90,"Demi-traitement","Plein traitement"),IF(OR(AND(G2375&gt;=$D$8,G2375&lt;=$E$8),AND(G2375&gt;=$F$8,G2375&lt;=$G$8),AND(G2375&gt;=$H$8,G2375&lt;=$I$8),AND(G2375&gt;=$J$8,G2375&lt;=$K$8),AND(G2375&gt;=$L$8,G2375&lt;=$M$8),AND(G2375&gt;=$N$8,G2375&lt;=$O$8),AND(G2375&gt;=$P$8,G2375&lt;=$Q$8),AND(G2375&gt;=$R$8,G2375&lt;=$S$8),AND(G2375&gt;=$T$8,G2375&lt;=$U$8)),IF(COUNTIF($H$537:H2375,"CMO")&gt;90,"Demi-traitement","Plein traitement"),""))</f>
        <v/>
      </c>
    </row>
    <row r="2376" spans="7:9" x14ac:dyDescent="0.25">
      <c r="G2376" s="1">
        <v>44940</v>
      </c>
      <c r="H2376" t="str">
        <f t="shared" si="41"/>
        <v/>
      </c>
      <c r="I2376" s="2" t="str">
        <f>IF(OR(AND(G2376&gt;=$D$19,G2376&lt;=$E$19),AND(G2376&gt;=$F$19,G2376&lt;=$G$19),AND(G2376&gt;=$H$19,G2376&lt;=$I$19),AND(G2376&gt;=$J$19,G2376&lt;=$K$19),AND(G2376&gt;=$L$19,G2376&lt;=$M$19),AND(G2376&gt;=$N$19,G2376&lt;=$O$19),AND(G2376&gt;=$P$19,G2376&lt;=$Q$19),AND(G2376&gt;=$R$19,G2376&lt;=$S$19),AND(G2376&gt;=$T$19,G2376&lt;=$U$19)),IF(COUNTIF(I2012:I2375,"Plein traitement")=90,"Demi-traitement","Plein traitement"),IF(OR(AND(G2376&gt;=$D$8,G2376&lt;=$E$8),AND(G2376&gt;=$F$8,G2376&lt;=$G$8),AND(G2376&gt;=$H$8,G2376&lt;=$I$8),AND(G2376&gt;=$J$8,G2376&lt;=$K$8),AND(G2376&gt;=$L$8,G2376&lt;=$M$8),AND(G2376&gt;=$N$8,G2376&lt;=$O$8),AND(G2376&gt;=$P$8,G2376&lt;=$Q$8),AND(G2376&gt;=$R$8,G2376&lt;=$S$8),AND(G2376&gt;=$T$8,G2376&lt;=$U$8)),IF(COUNTIF($H$537:H2376,"CMO")&gt;90,"Demi-traitement","Plein traitement"),""))</f>
        <v/>
      </c>
    </row>
    <row r="2377" spans="7:9" x14ac:dyDescent="0.25">
      <c r="G2377" s="1">
        <v>44941</v>
      </c>
      <c r="H2377" t="str">
        <f t="shared" si="41"/>
        <v/>
      </c>
      <c r="I2377" s="2" t="str">
        <f>IF(OR(AND(G2377&gt;=$D$19,G2377&lt;=$E$19),AND(G2377&gt;=$F$19,G2377&lt;=$G$19),AND(G2377&gt;=$H$19,G2377&lt;=$I$19),AND(G2377&gt;=$J$19,G2377&lt;=$K$19),AND(G2377&gt;=$L$19,G2377&lt;=$M$19),AND(G2377&gt;=$N$19,G2377&lt;=$O$19),AND(G2377&gt;=$P$19,G2377&lt;=$Q$19),AND(G2377&gt;=$R$19,G2377&lt;=$S$19),AND(G2377&gt;=$T$19,G2377&lt;=$U$19)),IF(COUNTIF(I2013:I2376,"Plein traitement")=90,"Demi-traitement","Plein traitement"),IF(OR(AND(G2377&gt;=$D$8,G2377&lt;=$E$8),AND(G2377&gt;=$F$8,G2377&lt;=$G$8),AND(G2377&gt;=$H$8,G2377&lt;=$I$8),AND(G2377&gt;=$J$8,G2377&lt;=$K$8),AND(G2377&gt;=$L$8,G2377&lt;=$M$8),AND(G2377&gt;=$N$8,G2377&lt;=$O$8),AND(G2377&gt;=$P$8,G2377&lt;=$Q$8),AND(G2377&gt;=$R$8,G2377&lt;=$S$8),AND(G2377&gt;=$T$8,G2377&lt;=$U$8)),IF(COUNTIF($H$537:H2377,"CMO")&gt;90,"Demi-traitement","Plein traitement"),""))</f>
        <v/>
      </c>
    </row>
    <row r="2378" spans="7:9" x14ac:dyDescent="0.25">
      <c r="G2378" s="1">
        <v>44942</v>
      </c>
      <c r="H2378" t="str">
        <f t="shared" si="41"/>
        <v/>
      </c>
      <c r="I2378" s="2" t="str">
        <f>IF(OR(AND(G2378&gt;=$D$19,G2378&lt;=$E$19),AND(G2378&gt;=$F$19,G2378&lt;=$G$19),AND(G2378&gt;=$H$19,G2378&lt;=$I$19),AND(G2378&gt;=$J$19,G2378&lt;=$K$19),AND(G2378&gt;=$L$19,G2378&lt;=$M$19),AND(G2378&gt;=$N$19,G2378&lt;=$O$19),AND(G2378&gt;=$P$19,G2378&lt;=$Q$19),AND(G2378&gt;=$R$19,G2378&lt;=$S$19),AND(G2378&gt;=$T$19,G2378&lt;=$U$19)),IF(COUNTIF(I2014:I2377,"Plein traitement")=90,"Demi-traitement","Plein traitement"),IF(OR(AND(G2378&gt;=$D$8,G2378&lt;=$E$8),AND(G2378&gt;=$F$8,G2378&lt;=$G$8),AND(G2378&gt;=$H$8,G2378&lt;=$I$8),AND(G2378&gt;=$J$8,G2378&lt;=$K$8),AND(G2378&gt;=$L$8,G2378&lt;=$M$8),AND(G2378&gt;=$N$8,G2378&lt;=$O$8),AND(G2378&gt;=$P$8,G2378&lt;=$Q$8),AND(G2378&gt;=$R$8,G2378&lt;=$S$8),AND(G2378&gt;=$T$8,G2378&lt;=$U$8)),IF(COUNTIF($H$537:H2378,"CMO")&gt;90,"Demi-traitement","Plein traitement"),""))</f>
        <v/>
      </c>
    </row>
    <row r="2379" spans="7:9" x14ac:dyDescent="0.25">
      <c r="G2379" s="1">
        <v>44943</v>
      </c>
      <c r="H2379" t="str">
        <f t="shared" si="41"/>
        <v/>
      </c>
      <c r="I2379" s="2" t="str">
        <f>IF(OR(AND(G2379&gt;=$D$19,G2379&lt;=$E$19),AND(G2379&gt;=$F$19,G2379&lt;=$G$19),AND(G2379&gt;=$H$19,G2379&lt;=$I$19),AND(G2379&gt;=$J$19,G2379&lt;=$K$19),AND(G2379&gt;=$L$19,G2379&lt;=$M$19),AND(G2379&gt;=$N$19,G2379&lt;=$O$19),AND(G2379&gt;=$P$19,G2379&lt;=$Q$19),AND(G2379&gt;=$R$19,G2379&lt;=$S$19),AND(G2379&gt;=$T$19,G2379&lt;=$U$19)),IF(COUNTIF(I2015:I2378,"Plein traitement")=90,"Demi-traitement","Plein traitement"),IF(OR(AND(G2379&gt;=$D$8,G2379&lt;=$E$8),AND(G2379&gt;=$F$8,G2379&lt;=$G$8),AND(G2379&gt;=$H$8,G2379&lt;=$I$8),AND(G2379&gt;=$J$8,G2379&lt;=$K$8),AND(G2379&gt;=$L$8,G2379&lt;=$M$8),AND(G2379&gt;=$N$8,G2379&lt;=$O$8),AND(G2379&gt;=$P$8,G2379&lt;=$Q$8),AND(G2379&gt;=$R$8,G2379&lt;=$S$8),AND(G2379&gt;=$T$8,G2379&lt;=$U$8)),IF(COUNTIF($H$537:H2379,"CMO")&gt;90,"Demi-traitement","Plein traitement"),""))</f>
        <v/>
      </c>
    </row>
    <row r="2380" spans="7:9" x14ac:dyDescent="0.25">
      <c r="G2380" s="1">
        <v>44944</v>
      </c>
      <c r="H2380" t="str">
        <f t="shared" si="41"/>
        <v/>
      </c>
      <c r="I2380" s="2" t="str">
        <f>IF(OR(AND(G2380&gt;=$D$19,G2380&lt;=$E$19),AND(G2380&gt;=$F$19,G2380&lt;=$G$19),AND(G2380&gt;=$H$19,G2380&lt;=$I$19),AND(G2380&gt;=$J$19,G2380&lt;=$K$19),AND(G2380&gt;=$L$19,G2380&lt;=$M$19),AND(G2380&gt;=$N$19,G2380&lt;=$O$19),AND(G2380&gt;=$P$19,G2380&lt;=$Q$19),AND(G2380&gt;=$R$19,G2380&lt;=$S$19),AND(G2380&gt;=$T$19,G2380&lt;=$U$19)),IF(COUNTIF(I2016:I2379,"Plein traitement")=90,"Demi-traitement","Plein traitement"),IF(OR(AND(G2380&gt;=$D$8,G2380&lt;=$E$8),AND(G2380&gt;=$F$8,G2380&lt;=$G$8),AND(G2380&gt;=$H$8,G2380&lt;=$I$8),AND(G2380&gt;=$J$8,G2380&lt;=$K$8),AND(G2380&gt;=$L$8,G2380&lt;=$M$8),AND(G2380&gt;=$N$8,G2380&lt;=$O$8),AND(G2380&gt;=$P$8,G2380&lt;=$Q$8),AND(G2380&gt;=$R$8,G2380&lt;=$S$8),AND(G2380&gt;=$T$8,G2380&lt;=$U$8)),IF(COUNTIF($H$537:H2380,"CMO")&gt;90,"Demi-traitement","Plein traitement"),""))</f>
        <v/>
      </c>
    </row>
    <row r="2381" spans="7:9" x14ac:dyDescent="0.25">
      <c r="G2381" s="1">
        <v>44945</v>
      </c>
      <c r="H2381" t="str">
        <f t="shared" si="41"/>
        <v/>
      </c>
      <c r="I2381" s="2" t="str">
        <f>IF(OR(AND(G2381&gt;=$D$19,G2381&lt;=$E$19),AND(G2381&gt;=$F$19,G2381&lt;=$G$19),AND(G2381&gt;=$H$19,G2381&lt;=$I$19),AND(G2381&gt;=$J$19,G2381&lt;=$K$19),AND(G2381&gt;=$L$19,G2381&lt;=$M$19),AND(G2381&gt;=$N$19,G2381&lt;=$O$19),AND(G2381&gt;=$P$19,G2381&lt;=$Q$19),AND(G2381&gt;=$R$19,G2381&lt;=$S$19),AND(G2381&gt;=$T$19,G2381&lt;=$U$19)),IF(COUNTIF(I2017:I2380,"Plein traitement")=90,"Demi-traitement","Plein traitement"),IF(OR(AND(G2381&gt;=$D$8,G2381&lt;=$E$8),AND(G2381&gt;=$F$8,G2381&lt;=$G$8),AND(G2381&gt;=$H$8,G2381&lt;=$I$8),AND(G2381&gt;=$J$8,G2381&lt;=$K$8),AND(G2381&gt;=$L$8,G2381&lt;=$M$8),AND(G2381&gt;=$N$8,G2381&lt;=$O$8),AND(G2381&gt;=$P$8,G2381&lt;=$Q$8),AND(G2381&gt;=$R$8,G2381&lt;=$S$8),AND(G2381&gt;=$T$8,G2381&lt;=$U$8)),IF(COUNTIF($H$537:H2381,"CMO")&gt;90,"Demi-traitement","Plein traitement"),""))</f>
        <v/>
      </c>
    </row>
    <row r="2382" spans="7:9" x14ac:dyDescent="0.25">
      <c r="G2382" s="1">
        <v>44946</v>
      </c>
      <c r="H2382" t="str">
        <f t="shared" si="41"/>
        <v/>
      </c>
      <c r="I2382" s="2" t="str">
        <f>IF(OR(AND(G2382&gt;=$D$19,G2382&lt;=$E$19),AND(G2382&gt;=$F$19,G2382&lt;=$G$19),AND(G2382&gt;=$H$19,G2382&lt;=$I$19),AND(G2382&gt;=$J$19,G2382&lt;=$K$19),AND(G2382&gt;=$L$19,G2382&lt;=$M$19),AND(G2382&gt;=$N$19,G2382&lt;=$O$19),AND(G2382&gt;=$P$19,G2382&lt;=$Q$19),AND(G2382&gt;=$R$19,G2382&lt;=$S$19),AND(G2382&gt;=$T$19,G2382&lt;=$U$19)),IF(COUNTIF(I2018:I2381,"Plein traitement")=90,"Demi-traitement","Plein traitement"),IF(OR(AND(G2382&gt;=$D$8,G2382&lt;=$E$8),AND(G2382&gt;=$F$8,G2382&lt;=$G$8),AND(G2382&gt;=$H$8,G2382&lt;=$I$8),AND(G2382&gt;=$J$8,G2382&lt;=$K$8),AND(G2382&gt;=$L$8,G2382&lt;=$M$8),AND(G2382&gt;=$N$8,G2382&lt;=$O$8),AND(G2382&gt;=$P$8,G2382&lt;=$Q$8),AND(G2382&gt;=$R$8,G2382&lt;=$S$8),AND(G2382&gt;=$T$8,G2382&lt;=$U$8)),IF(COUNTIF($H$537:H2382,"CMO")&gt;90,"Demi-traitement","Plein traitement"),""))</f>
        <v/>
      </c>
    </row>
    <row r="2383" spans="7:9" x14ac:dyDescent="0.25">
      <c r="G2383" s="1">
        <v>44947</v>
      </c>
      <c r="H2383" t="str">
        <f t="shared" si="41"/>
        <v/>
      </c>
      <c r="I2383" s="2" t="str">
        <f>IF(OR(AND(G2383&gt;=$D$19,G2383&lt;=$E$19),AND(G2383&gt;=$F$19,G2383&lt;=$G$19),AND(G2383&gt;=$H$19,G2383&lt;=$I$19),AND(G2383&gt;=$J$19,G2383&lt;=$K$19),AND(G2383&gt;=$L$19,G2383&lt;=$M$19),AND(G2383&gt;=$N$19,G2383&lt;=$O$19),AND(G2383&gt;=$P$19,G2383&lt;=$Q$19),AND(G2383&gt;=$R$19,G2383&lt;=$S$19),AND(G2383&gt;=$T$19,G2383&lt;=$U$19)),IF(COUNTIF(I2019:I2382,"Plein traitement")=90,"Demi-traitement","Plein traitement"),IF(OR(AND(G2383&gt;=$D$8,G2383&lt;=$E$8),AND(G2383&gt;=$F$8,G2383&lt;=$G$8),AND(G2383&gt;=$H$8,G2383&lt;=$I$8),AND(G2383&gt;=$J$8,G2383&lt;=$K$8),AND(G2383&gt;=$L$8,G2383&lt;=$M$8),AND(G2383&gt;=$N$8,G2383&lt;=$O$8),AND(G2383&gt;=$P$8,G2383&lt;=$Q$8),AND(G2383&gt;=$R$8,G2383&lt;=$S$8),AND(G2383&gt;=$T$8,G2383&lt;=$U$8)),IF(COUNTIF($H$537:H2383,"CMO")&gt;90,"Demi-traitement","Plein traitement"),""))</f>
        <v/>
      </c>
    </row>
    <row r="2384" spans="7:9" x14ac:dyDescent="0.25">
      <c r="G2384" s="1">
        <v>44948</v>
      </c>
      <c r="H2384" t="str">
        <f t="shared" si="41"/>
        <v/>
      </c>
      <c r="I2384" s="2" t="str">
        <f>IF(OR(AND(G2384&gt;=$D$19,G2384&lt;=$E$19),AND(G2384&gt;=$F$19,G2384&lt;=$G$19),AND(G2384&gt;=$H$19,G2384&lt;=$I$19),AND(G2384&gt;=$J$19,G2384&lt;=$K$19),AND(G2384&gt;=$L$19,G2384&lt;=$M$19),AND(G2384&gt;=$N$19,G2384&lt;=$O$19),AND(G2384&gt;=$P$19,G2384&lt;=$Q$19),AND(G2384&gt;=$R$19,G2384&lt;=$S$19),AND(G2384&gt;=$T$19,G2384&lt;=$U$19)),IF(COUNTIF(I2020:I2383,"Plein traitement")=90,"Demi-traitement","Plein traitement"),IF(OR(AND(G2384&gt;=$D$8,G2384&lt;=$E$8),AND(G2384&gt;=$F$8,G2384&lt;=$G$8),AND(G2384&gt;=$H$8,G2384&lt;=$I$8),AND(G2384&gt;=$J$8,G2384&lt;=$K$8),AND(G2384&gt;=$L$8,G2384&lt;=$M$8),AND(G2384&gt;=$N$8,G2384&lt;=$O$8),AND(G2384&gt;=$P$8,G2384&lt;=$Q$8),AND(G2384&gt;=$R$8,G2384&lt;=$S$8),AND(G2384&gt;=$T$8,G2384&lt;=$U$8)),IF(COUNTIF($H$537:H2384,"CMO")&gt;90,"Demi-traitement","Plein traitement"),""))</f>
        <v/>
      </c>
    </row>
    <row r="2385" spans="7:9" x14ac:dyDescent="0.25">
      <c r="G2385" s="1">
        <v>44949</v>
      </c>
      <c r="H2385" t="str">
        <f t="shared" si="41"/>
        <v/>
      </c>
      <c r="I2385" s="2" t="str">
        <f>IF(OR(AND(G2385&gt;=$D$19,G2385&lt;=$E$19),AND(G2385&gt;=$F$19,G2385&lt;=$G$19),AND(G2385&gt;=$H$19,G2385&lt;=$I$19),AND(G2385&gt;=$J$19,G2385&lt;=$K$19),AND(G2385&gt;=$L$19,G2385&lt;=$M$19),AND(G2385&gt;=$N$19,G2385&lt;=$O$19),AND(G2385&gt;=$P$19,G2385&lt;=$Q$19),AND(G2385&gt;=$R$19,G2385&lt;=$S$19),AND(G2385&gt;=$T$19,G2385&lt;=$U$19)),IF(COUNTIF(I2021:I2384,"Plein traitement")=90,"Demi-traitement","Plein traitement"),IF(OR(AND(G2385&gt;=$D$8,G2385&lt;=$E$8),AND(G2385&gt;=$F$8,G2385&lt;=$G$8),AND(G2385&gt;=$H$8,G2385&lt;=$I$8),AND(G2385&gt;=$J$8,G2385&lt;=$K$8),AND(G2385&gt;=$L$8,G2385&lt;=$M$8),AND(G2385&gt;=$N$8,G2385&lt;=$O$8),AND(G2385&gt;=$P$8,G2385&lt;=$Q$8),AND(G2385&gt;=$R$8,G2385&lt;=$S$8),AND(G2385&gt;=$T$8,G2385&lt;=$U$8)),IF(COUNTIF($H$537:H2385,"CMO")&gt;90,"Demi-traitement","Plein traitement"),""))</f>
        <v/>
      </c>
    </row>
    <row r="2386" spans="7:9" x14ac:dyDescent="0.25">
      <c r="G2386" s="1">
        <v>44950</v>
      </c>
      <c r="H2386" t="str">
        <f t="shared" si="41"/>
        <v/>
      </c>
      <c r="I2386" s="2" t="str">
        <f>IF(OR(AND(G2386&gt;=$D$19,G2386&lt;=$E$19),AND(G2386&gt;=$F$19,G2386&lt;=$G$19),AND(G2386&gt;=$H$19,G2386&lt;=$I$19),AND(G2386&gt;=$J$19,G2386&lt;=$K$19),AND(G2386&gt;=$L$19,G2386&lt;=$M$19),AND(G2386&gt;=$N$19,G2386&lt;=$O$19),AND(G2386&gt;=$P$19,G2386&lt;=$Q$19),AND(G2386&gt;=$R$19,G2386&lt;=$S$19),AND(G2386&gt;=$T$19,G2386&lt;=$U$19)),IF(COUNTIF(I2022:I2385,"Plein traitement")=90,"Demi-traitement","Plein traitement"),IF(OR(AND(G2386&gt;=$D$8,G2386&lt;=$E$8),AND(G2386&gt;=$F$8,G2386&lt;=$G$8),AND(G2386&gt;=$H$8,G2386&lt;=$I$8),AND(G2386&gt;=$J$8,G2386&lt;=$K$8),AND(G2386&gt;=$L$8,G2386&lt;=$M$8),AND(G2386&gt;=$N$8,G2386&lt;=$O$8),AND(G2386&gt;=$P$8,G2386&lt;=$Q$8),AND(G2386&gt;=$R$8,G2386&lt;=$S$8),AND(G2386&gt;=$T$8,G2386&lt;=$U$8)),IF(COUNTIF($H$537:H2386,"CMO")&gt;90,"Demi-traitement","Plein traitement"),""))</f>
        <v/>
      </c>
    </row>
    <row r="2387" spans="7:9" x14ac:dyDescent="0.25">
      <c r="G2387" s="1">
        <v>44951</v>
      </c>
      <c r="H2387" t="str">
        <f t="shared" si="41"/>
        <v/>
      </c>
      <c r="I2387" s="2" t="str">
        <f>IF(OR(AND(G2387&gt;=$D$19,G2387&lt;=$E$19),AND(G2387&gt;=$F$19,G2387&lt;=$G$19),AND(G2387&gt;=$H$19,G2387&lt;=$I$19),AND(G2387&gt;=$J$19,G2387&lt;=$K$19),AND(G2387&gt;=$L$19,G2387&lt;=$M$19),AND(G2387&gt;=$N$19,G2387&lt;=$O$19),AND(G2387&gt;=$P$19,G2387&lt;=$Q$19),AND(G2387&gt;=$R$19,G2387&lt;=$S$19),AND(G2387&gt;=$T$19,G2387&lt;=$U$19)),IF(COUNTIF(I2023:I2386,"Plein traitement")=90,"Demi-traitement","Plein traitement"),IF(OR(AND(G2387&gt;=$D$8,G2387&lt;=$E$8),AND(G2387&gt;=$F$8,G2387&lt;=$G$8),AND(G2387&gt;=$H$8,G2387&lt;=$I$8),AND(G2387&gt;=$J$8,G2387&lt;=$K$8),AND(G2387&gt;=$L$8,G2387&lt;=$M$8),AND(G2387&gt;=$N$8,G2387&lt;=$O$8),AND(G2387&gt;=$P$8,G2387&lt;=$Q$8),AND(G2387&gt;=$R$8,G2387&lt;=$S$8),AND(G2387&gt;=$T$8,G2387&lt;=$U$8)),IF(COUNTIF($H$537:H2387,"CMO")&gt;90,"Demi-traitement","Plein traitement"),""))</f>
        <v/>
      </c>
    </row>
    <row r="2388" spans="7:9" x14ac:dyDescent="0.25">
      <c r="G2388" s="1">
        <v>44952</v>
      </c>
      <c r="H2388" t="str">
        <f t="shared" si="41"/>
        <v/>
      </c>
      <c r="I2388" s="2" t="str">
        <f>IF(OR(AND(G2388&gt;=$D$19,G2388&lt;=$E$19),AND(G2388&gt;=$F$19,G2388&lt;=$G$19),AND(G2388&gt;=$H$19,G2388&lt;=$I$19),AND(G2388&gt;=$J$19,G2388&lt;=$K$19),AND(G2388&gt;=$L$19,G2388&lt;=$M$19),AND(G2388&gt;=$N$19,G2388&lt;=$O$19),AND(G2388&gt;=$P$19,G2388&lt;=$Q$19),AND(G2388&gt;=$R$19,G2388&lt;=$S$19),AND(G2388&gt;=$T$19,G2388&lt;=$U$19)),IF(COUNTIF(I2024:I2387,"Plein traitement")=90,"Demi-traitement","Plein traitement"),IF(OR(AND(G2388&gt;=$D$8,G2388&lt;=$E$8),AND(G2388&gt;=$F$8,G2388&lt;=$G$8),AND(G2388&gt;=$H$8,G2388&lt;=$I$8),AND(G2388&gt;=$J$8,G2388&lt;=$K$8),AND(G2388&gt;=$L$8,G2388&lt;=$M$8),AND(G2388&gt;=$N$8,G2388&lt;=$O$8),AND(G2388&gt;=$P$8,G2388&lt;=$Q$8),AND(G2388&gt;=$R$8,G2388&lt;=$S$8),AND(G2388&gt;=$T$8,G2388&lt;=$U$8)),IF(COUNTIF($H$537:H2388,"CMO")&gt;90,"Demi-traitement","Plein traitement"),""))</f>
        <v/>
      </c>
    </row>
    <row r="2389" spans="7:9" x14ac:dyDescent="0.25">
      <c r="G2389" s="1">
        <v>44953</v>
      </c>
      <c r="H2389" t="str">
        <f t="shared" si="41"/>
        <v/>
      </c>
      <c r="I2389" s="2" t="str">
        <f>IF(OR(AND(G2389&gt;=$D$19,G2389&lt;=$E$19),AND(G2389&gt;=$F$19,G2389&lt;=$G$19),AND(G2389&gt;=$H$19,G2389&lt;=$I$19),AND(G2389&gt;=$J$19,G2389&lt;=$K$19),AND(G2389&gt;=$L$19,G2389&lt;=$M$19),AND(G2389&gt;=$N$19,G2389&lt;=$O$19),AND(G2389&gt;=$P$19,G2389&lt;=$Q$19),AND(G2389&gt;=$R$19,G2389&lt;=$S$19),AND(G2389&gt;=$T$19,G2389&lt;=$U$19)),IF(COUNTIF(I2025:I2388,"Plein traitement")=90,"Demi-traitement","Plein traitement"),IF(OR(AND(G2389&gt;=$D$8,G2389&lt;=$E$8),AND(G2389&gt;=$F$8,G2389&lt;=$G$8),AND(G2389&gt;=$H$8,G2389&lt;=$I$8),AND(G2389&gt;=$J$8,G2389&lt;=$K$8),AND(G2389&gt;=$L$8,G2389&lt;=$M$8),AND(G2389&gt;=$N$8,G2389&lt;=$O$8),AND(G2389&gt;=$P$8,G2389&lt;=$Q$8),AND(G2389&gt;=$R$8,G2389&lt;=$S$8),AND(G2389&gt;=$T$8,G2389&lt;=$U$8)),IF(COUNTIF($H$537:H2389,"CMO")&gt;90,"Demi-traitement","Plein traitement"),""))</f>
        <v/>
      </c>
    </row>
    <row r="2390" spans="7:9" x14ac:dyDescent="0.25">
      <c r="G2390" s="1">
        <v>44954</v>
      </c>
      <c r="H2390" t="str">
        <f t="shared" si="41"/>
        <v/>
      </c>
      <c r="I2390" s="2" t="str">
        <f>IF(OR(AND(G2390&gt;=$D$19,G2390&lt;=$E$19),AND(G2390&gt;=$F$19,G2390&lt;=$G$19),AND(G2390&gt;=$H$19,G2390&lt;=$I$19),AND(G2390&gt;=$J$19,G2390&lt;=$K$19),AND(G2390&gt;=$L$19,G2390&lt;=$M$19),AND(G2390&gt;=$N$19,G2390&lt;=$O$19),AND(G2390&gt;=$P$19,G2390&lt;=$Q$19),AND(G2390&gt;=$R$19,G2390&lt;=$S$19),AND(G2390&gt;=$T$19,G2390&lt;=$U$19)),IF(COUNTIF(I2026:I2389,"Plein traitement")=90,"Demi-traitement","Plein traitement"),IF(OR(AND(G2390&gt;=$D$8,G2390&lt;=$E$8),AND(G2390&gt;=$F$8,G2390&lt;=$G$8),AND(G2390&gt;=$H$8,G2390&lt;=$I$8),AND(G2390&gt;=$J$8,G2390&lt;=$K$8),AND(G2390&gt;=$L$8,G2390&lt;=$M$8),AND(G2390&gt;=$N$8,G2390&lt;=$O$8),AND(G2390&gt;=$P$8,G2390&lt;=$Q$8),AND(G2390&gt;=$R$8,G2390&lt;=$S$8),AND(G2390&gt;=$T$8,G2390&lt;=$U$8)),IF(COUNTIF($H$537:H2390,"CMO")&gt;90,"Demi-traitement","Plein traitement"),""))</f>
        <v/>
      </c>
    </row>
    <row r="2391" spans="7:9" x14ac:dyDescent="0.25">
      <c r="G2391" s="1">
        <v>44955</v>
      </c>
      <c r="H2391" t="str">
        <f t="shared" si="41"/>
        <v/>
      </c>
      <c r="I2391" s="2" t="str">
        <f>IF(OR(AND(G2391&gt;=$D$19,G2391&lt;=$E$19),AND(G2391&gt;=$F$19,G2391&lt;=$G$19),AND(G2391&gt;=$H$19,G2391&lt;=$I$19),AND(G2391&gt;=$J$19,G2391&lt;=$K$19),AND(G2391&gt;=$L$19,G2391&lt;=$M$19),AND(G2391&gt;=$N$19,G2391&lt;=$O$19),AND(G2391&gt;=$P$19,G2391&lt;=$Q$19),AND(G2391&gt;=$R$19,G2391&lt;=$S$19),AND(G2391&gt;=$T$19,G2391&lt;=$U$19)),IF(COUNTIF(I2027:I2390,"Plein traitement")=90,"Demi-traitement","Plein traitement"),IF(OR(AND(G2391&gt;=$D$8,G2391&lt;=$E$8),AND(G2391&gt;=$F$8,G2391&lt;=$G$8),AND(G2391&gt;=$H$8,G2391&lt;=$I$8),AND(G2391&gt;=$J$8,G2391&lt;=$K$8),AND(G2391&gt;=$L$8,G2391&lt;=$M$8),AND(G2391&gt;=$N$8,G2391&lt;=$O$8),AND(G2391&gt;=$P$8,G2391&lt;=$Q$8),AND(G2391&gt;=$R$8,G2391&lt;=$S$8),AND(G2391&gt;=$T$8,G2391&lt;=$U$8)),IF(COUNTIF($H$537:H2391,"CMO")&gt;90,"Demi-traitement","Plein traitement"),""))</f>
        <v/>
      </c>
    </row>
    <row r="2392" spans="7:9" x14ac:dyDescent="0.25">
      <c r="G2392" s="1">
        <v>44956</v>
      </c>
      <c r="H2392" t="str">
        <f t="shared" si="41"/>
        <v/>
      </c>
      <c r="I2392" s="2" t="str">
        <f>IF(OR(AND(G2392&gt;=$D$19,G2392&lt;=$E$19),AND(G2392&gt;=$F$19,G2392&lt;=$G$19),AND(G2392&gt;=$H$19,G2392&lt;=$I$19),AND(G2392&gt;=$J$19,G2392&lt;=$K$19),AND(G2392&gt;=$L$19,G2392&lt;=$M$19),AND(G2392&gt;=$N$19,G2392&lt;=$O$19),AND(G2392&gt;=$P$19,G2392&lt;=$Q$19),AND(G2392&gt;=$R$19,G2392&lt;=$S$19),AND(G2392&gt;=$T$19,G2392&lt;=$U$19)),IF(COUNTIF(I2028:I2391,"Plein traitement")=90,"Demi-traitement","Plein traitement"),IF(OR(AND(G2392&gt;=$D$8,G2392&lt;=$E$8),AND(G2392&gt;=$F$8,G2392&lt;=$G$8),AND(G2392&gt;=$H$8,G2392&lt;=$I$8),AND(G2392&gt;=$J$8,G2392&lt;=$K$8),AND(G2392&gt;=$L$8,G2392&lt;=$M$8),AND(G2392&gt;=$N$8,G2392&lt;=$O$8),AND(G2392&gt;=$P$8,G2392&lt;=$Q$8),AND(G2392&gt;=$R$8,G2392&lt;=$S$8),AND(G2392&gt;=$T$8,G2392&lt;=$U$8)),IF(COUNTIF($H$537:H2392,"CMO")&gt;90,"Demi-traitement","Plein traitement"),""))</f>
        <v/>
      </c>
    </row>
    <row r="2393" spans="7:9" x14ac:dyDescent="0.25">
      <c r="G2393" s="1">
        <v>44957</v>
      </c>
      <c r="H2393" t="str">
        <f t="shared" si="41"/>
        <v/>
      </c>
      <c r="I2393" s="2" t="str">
        <f>IF(OR(AND(G2393&gt;=$D$19,G2393&lt;=$E$19),AND(G2393&gt;=$F$19,G2393&lt;=$G$19),AND(G2393&gt;=$H$19,G2393&lt;=$I$19),AND(G2393&gt;=$J$19,G2393&lt;=$K$19),AND(G2393&gt;=$L$19,G2393&lt;=$M$19),AND(G2393&gt;=$N$19,G2393&lt;=$O$19),AND(G2393&gt;=$P$19,G2393&lt;=$Q$19),AND(G2393&gt;=$R$19,G2393&lt;=$S$19),AND(G2393&gt;=$T$19,G2393&lt;=$U$19)),IF(COUNTIF(I2029:I2392,"Plein traitement")=90,"Demi-traitement","Plein traitement"),IF(OR(AND(G2393&gt;=$D$8,G2393&lt;=$E$8),AND(G2393&gt;=$F$8,G2393&lt;=$G$8),AND(G2393&gt;=$H$8,G2393&lt;=$I$8),AND(G2393&gt;=$J$8,G2393&lt;=$K$8),AND(G2393&gt;=$L$8,G2393&lt;=$M$8),AND(G2393&gt;=$N$8,G2393&lt;=$O$8),AND(G2393&gt;=$P$8,G2393&lt;=$Q$8),AND(G2393&gt;=$R$8,G2393&lt;=$S$8),AND(G2393&gt;=$T$8,G2393&lt;=$U$8)),IF(COUNTIF($H$537:H2393,"CMO")&gt;90,"Demi-traitement","Plein traitement"),""))</f>
        <v/>
      </c>
    </row>
    <row r="2394" spans="7:9" x14ac:dyDescent="0.25">
      <c r="G2394" s="1">
        <v>44958</v>
      </c>
      <c r="H2394" t="str">
        <f t="shared" si="41"/>
        <v/>
      </c>
      <c r="I2394" s="2" t="str">
        <f>IF(OR(AND(G2394&gt;=$D$19,G2394&lt;=$E$19),AND(G2394&gt;=$F$19,G2394&lt;=$G$19),AND(G2394&gt;=$H$19,G2394&lt;=$I$19),AND(G2394&gt;=$J$19,G2394&lt;=$K$19),AND(G2394&gt;=$L$19,G2394&lt;=$M$19),AND(G2394&gt;=$N$19,G2394&lt;=$O$19),AND(G2394&gt;=$P$19,G2394&lt;=$Q$19),AND(G2394&gt;=$R$19,G2394&lt;=$S$19),AND(G2394&gt;=$T$19,G2394&lt;=$U$19)),IF(COUNTIF(I2030:I2393,"Plein traitement")=90,"Demi-traitement","Plein traitement"),IF(OR(AND(G2394&gt;=$D$8,G2394&lt;=$E$8),AND(G2394&gt;=$F$8,G2394&lt;=$G$8),AND(G2394&gt;=$H$8,G2394&lt;=$I$8),AND(G2394&gt;=$J$8,G2394&lt;=$K$8),AND(G2394&gt;=$L$8,G2394&lt;=$M$8),AND(G2394&gt;=$N$8,G2394&lt;=$O$8),AND(G2394&gt;=$P$8,G2394&lt;=$Q$8),AND(G2394&gt;=$R$8,G2394&lt;=$S$8),AND(G2394&gt;=$T$8,G2394&lt;=$U$8)),IF(COUNTIF($H$537:H2394,"CMO")&gt;90,"Demi-traitement","Plein traitement"),""))</f>
        <v/>
      </c>
    </row>
    <row r="2395" spans="7:9" x14ac:dyDescent="0.25">
      <c r="G2395" s="1">
        <v>44959</v>
      </c>
      <c r="H2395" t="str">
        <f t="shared" si="41"/>
        <v/>
      </c>
      <c r="I2395" s="2" t="str">
        <f>IF(OR(AND(G2395&gt;=$D$19,G2395&lt;=$E$19),AND(G2395&gt;=$F$19,G2395&lt;=$G$19),AND(G2395&gt;=$H$19,G2395&lt;=$I$19),AND(G2395&gt;=$J$19,G2395&lt;=$K$19),AND(G2395&gt;=$L$19,G2395&lt;=$M$19),AND(G2395&gt;=$N$19,G2395&lt;=$O$19),AND(G2395&gt;=$P$19,G2395&lt;=$Q$19),AND(G2395&gt;=$R$19,G2395&lt;=$S$19),AND(G2395&gt;=$T$19,G2395&lt;=$U$19)),IF(COUNTIF(I2031:I2394,"Plein traitement")=90,"Demi-traitement","Plein traitement"),IF(OR(AND(G2395&gt;=$D$8,G2395&lt;=$E$8),AND(G2395&gt;=$F$8,G2395&lt;=$G$8),AND(G2395&gt;=$H$8,G2395&lt;=$I$8),AND(G2395&gt;=$J$8,G2395&lt;=$K$8),AND(G2395&gt;=$L$8,G2395&lt;=$M$8),AND(G2395&gt;=$N$8,G2395&lt;=$O$8),AND(G2395&gt;=$P$8,G2395&lt;=$Q$8),AND(G2395&gt;=$R$8,G2395&lt;=$S$8),AND(G2395&gt;=$T$8,G2395&lt;=$U$8)),IF(COUNTIF($H$537:H2395,"CMO")&gt;90,"Demi-traitement","Plein traitement"),""))</f>
        <v/>
      </c>
    </row>
    <row r="2396" spans="7:9" x14ac:dyDescent="0.25">
      <c r="G2396" s="1">
        <v>44960</v>
      </c>
      <c r="H2396" t="str">
        <f t="shared" si="41"/>
        <v/>
      </c>
      <c r="I2396" s="2" t="str">
        <f>IF(OR(AND(G2396&gt;=$D$19,G2396&lt;=$E$19),AND(G2396&gt;=$F$19,G2396&lt;=$G$19),AND(G2396&gt;=$H$19,G2396&lt;=$I$19),AND(G2396&gt;=$J$19,G2396&lt;=$K$19),AND(G2396&gt;=$L$19,G2396&lt;=$M$19),AND(G2396&gt;=$N$19,G2396&lt;=$O$19),AND(G2396&gt;=$P$19,G2396&lt;=$Q$19),AND(G2396&gt;=$R$19,G2396&lt;=$S$19),AND(G2396&gt;=$T$19,G2396&lt;=$U$19)),IF(COUNTIF(I2032:I2395,"Plein traitement")=90,"Demi-traitement","Plein traitement"),IF(OR(AND(G2396&gt;=$D$8,G2396&lt;=$E$8),AND(G2396&gt;=$F$8,G2396&lt;=$G$8),AND(G2396&gt;=$H$8,G2396&lt;=$I$8),AND(G2396&gt;=$J$8,G2396&lt;=$K$8),AND(G2396&gt;=$L$8,G2396&lt;=$M$8),AND(G2396&gt;=$N$8,G2396&lt;=$O$8),AND(G2396&gt;=$P$8,G2396&lt;=$Q$8),AND(G2396&gt;=$R$8,G2396&lt;=$S$8),AND(G2396&gt;=$T$8,G2396&lt;=$U$8)),IF(COUNTIF($H$537:H2396,"CMO")&gt;90,"Demi-traitement","Plein traitement"),""))</f>
        <v/>
      </c>
    </row>
    <row r="2397" spans="7:9" x14ac:dyDescent="0.25">
      <c r="G2397" s="1">
        <v>44961</v>
      </c>
      <c r="H2397" t="str">
        <f t="shared" si="41"/>
        <v/>
      </c>
      <c r="I2397" s="2" t="str">
        <f>IF(OR(AND(G2397&gt;=$D$19,G2397&lt;=$E$19),AND(G2397&gt;=$F$19,G2397&lt;=$G$19),AND(G2397&gt;=$H$19,G2397&lt;=$I$19),AND(G2397&gt;=$J$19,G2397&lt;=$K$19),AND(G2397&gt;=$L$19,G2397&lt;=$M$19),AND(G2397&gt;=$N$19,G2397&lt;=$O$19),AND(G2397&gt;=$P$19,G2397&lt;=$Q$19),AND(G2397&gt;=$R$19,G2397&lt;=$S$19),AND(G2397&gt;=$T$19,G2397&lt;=$U$19)),IF(COUNTIF(I2033:I2396,"Plein traitement")=90,"Demi-traitement","Plein traitement"),IF(OR(AND(G2397&gt;=$D$8,G2397&lt;=$E$8),AND(G2397&gt;=$F$8,G2397&lt;=$G$8),AND(G2397&gt;=$H$8,G2397&lt;=$I$8),AND(G2397&gt;=$J$8,G2397&lt;=$K$8),AND(G2397&gt;=$L$8,G2397&lt;=$M$8),AND(G2397&gt;=$N$8,G2397&lt;=$O$8),AND(G2397&gt;=$P$8,G2397&lt;=$Q$8),AND(G2397&gt;=$R$8,G2397&lt;=$S$8),AND(G2397&gt;=$T$8,G2397&lt;=$U$8)),IF(COUNTIF($H$537:H2397,"CMO")&gt;90,"Demi-traitement","Plein traitement"),""))</f>
        <v/>
      </c>
    </row>
    <row r="2398" spans="7:9" x14ac:dyDescent="0.25">
      <c r="G2398" s="1">
        <v>44962</v>
      </c>
      <c r="H2398" t="str">
        <f t="shared" si="41"/>
        <v/>
      </c>
      <c r="I2398" s="2" t="str">
        <f>IF(OR(AND(G2398&gt;=$D$19,G2398&lt;=$E$19),AND(G2398&gt;=$F$19,G2398&lt;=$G$19),AND(G2398&gt;=$H$19,G2398&lt;=$I$19),AND(G2398&gt;=$J$19,G2398&lt;=$K$19),AND(G2398&gt;=$L$19,G2398&lt;=$M$19),AND(G2398&gt;=$N$19,G2398&lt;=$O$19),AND(G2398&gt;=$P$19,G2398&lt;=$Q$19),AND(G2398&gt;=$R$19,G2398&lt;=$S$19),AND(G2398&gt;=$T$19,G2398&lt;=$U$19)),IF(COUNTIF(I2034:I2397,"Plein traitement")=90,"Demi-traitement","Plein traitement"),IF(OR(AND(G2398&gt;=$D$8,G2398&lt;=$E$8),AND(G2398&gt;=$F$8,G2398&lt;=$G$8),AND(G2398&gt;=$H$8,G2398&lt;=$I$8),AND(G2398&gt;=$J$8,G2398&lt;=$K$8),AND(G2398&gt;=$L$8,G2398&lt;=$M$8),AND(G2398&gt;=$N$8,G2398&lt;=$O$8),AND(G2398&gt;=$P$8,G2398&lt;=$Q$8),AND(G2398&gt;=$R$8,G2398&lt;=$S$8),AND(G2398&gt;=$T$8,G2398&lt;=$U$8)),IF(COUNTIF($H$537:H2398,"CMO")&gt;90,"Demi-traitement","Plein traitement"),""))</f>
        <v/>
      </c>
    </row>
    <row r="2399" spans="7:9" x14ac:dyDescent="0.25">
      <c r="G2399" s="1">
        <v>44963</v>
      </c>
      <c r="H2399" t="str">
        <f t="shared" si="41"/>
        <v/>
      </c>
      <c r="I2399" s="2" t="str">
        <f>IF(OR(AND(G2399&gt;=$D$19,G2399&lt;=$E$19),AND(G2399&gt;=$F$19,G2399&lt;=$G$19),AND(G2399&gt;=$H$19,G2399&lt;=$I$19),AND(G2399&gt;=$J$19,G2399&lt;=$K$19),AND(G2399&gt;=$L$19,G2399&lt;=$M$19),AND(G2399&gt;=$N$19,G2399&lt;=$O$19),AND(G2399&gt;=$P$19,G2399&lt;=$Q$19),AND(G2399&gt;=$R$19,G2399&lt;=$S$19),AND(G2399&gt;=$T$19,G2399&lt;=$U$19)),IF(COUNTIF(I2035:I2398,"Plein traitement")=90,"Demi-traitement","Plein traitement"),IF(OR(AND(G2399&gt;=$D$8,G2399&lt;=$E$8),AND(G2399&gt;=$F$8,G2399&lt;=$G$8),AND(G2399&gt;=$H$8,G2399&lt;=$I$8),AND(G2399&gt;=$J$8,G2399&lt;=$K$8),AND(G2399&gt;=$L$8,G2399&lt;=$M$8),AND(G2399&gt;=$N$8,G2399&lt;=$O$8),AND(G2399&gt;=$P$8,G2399&lt;=$Q$8),AND(G2399&gt;=$R$8,G2399&lt;=$S$8),AND(G2399&gt;=$T$8,G2399&lt;=$U$8)),IF(COUNTIF($H$537:H2399,"CMO")&gt;90,"Demi-traitement","Plein traitement"),""))</f>
        <v/>
      </c>
    </row>
    <row r="2400" spans="7:9" x14ac:dyDescent="0.25">
      <c r="G2400" s="1">
        <v>44964</v>
      </c>
      <c r="H2400" t="str">
        <f t="shared" si="41"/>
        <v/>
      </c>
      <c r="I2400" s="2" t="str">
        <f>IF(OR(AND(G2400&gt;=$D$19,G2400&lt;=$E$19),AND(G2400&gt;=$F$19,G2400&lt;=$G$19),AND(G2400&gt;=$H$19,G2400&lt;=$I$19),AND(G2400&gt;=$J$19,G2400&lt;=$K$19),AND(G2400&gt;=$L$19,G2400&lt;=$M$19),AND(G2400&gt;=$N$19,G2400&lt;=$O$19),AND(G2400&gt;=$P$19,G2400&lt;=$Q$19),AND(G2400&gt;=$R$19,G2400&lt;=$S$19),AND(G2400&gt;=$T$19,G2400&lt;=$U$19)),IF(COUNTIF(I2036:I2399,"Plein traitement")=90,"Demi-traitement","Plein traitement"),IF(OR(AND(G2400&gt;=$D$8,G2400&lt;=$E$8),AND(G2400&gt;=$F$8,G2400&lt;=$G$8),AND(G2400&gt;=$H$8,G2400&lt;=$I$8),AND(G2400&gt;=$J$8,G2400&lt;=$K$8),AND(G2400&gt;=$L$8,G2400&lt;=$M$8),AND(G2400&gt;=$N$8,G2400&lt;=$O$8),AND(G2400&gt;=$P$8,G2400&lt;=$Q$8),AND(G2400&gt;=$R$8,G2400&lt;=$S$8),AND(G2400&gt;=$T$8,G2400&lt;=$U$8)),IF(COUNTIF($H$537:H2400,"CMO")&gt;90,"Demi-traitement","Plein traitement"),""))</f>
        <v/>
      </c>
    </row>
    <row r="2401" spans="7:9" x14ac:dyDescent="0.25">
      <c r="G2401" s="1">
        <v>44965</v>
      </c>
      <c r="H2401" t="str">
        <f t="shared" si="41"/>
        <v/>
      </c>
      <c r="I2401" s="2" t="str">
        <f>IF(OR(AND(G2401&gt;=$D$19,G2401&lt;=$E$19),AND(G2401&gt;=$F$19,G2401&lt;=$G$19),AND(G2401&gt;=$H$19,G2401&lt;=$I$19),AND(G2401&gt;=$J$19,G2401&lt;=$K$19),AND(G2401&gt;=$L$19,G2401&lt;=$M$19),AND(G2401&gt;=$N$19,G2401&lt;=$O$19),AND(G2401&gt;=$P$19,G2401&lt;=$Q$19),AND(G2401&gt;=$R$19,G2401&lt;=$S$19),AND(G2401&gt;=$T$19,G2401&lt;=$U$19)),IF(COUNTIF(I2037:I2400,"Plein traitement")=90,"Demi-traitement","Plein traitement"),IF(OR(AND(G2401&gt;=$D$8,G2401&lt;=$E$8),AND(G2401&gt;=$F$8,G2401&lt;=$G$8),AND(G2401&gt;=$H$8,G2401&lt;=$I$8),AND(G2401&gt;=$J$8,G2401&lt;=$K$8),AND(G2401&gt;=$L$8,G2401&lt;=$M$8),AND(G2401&gt;=$N$8,G2401&lt;=$O$8),AND(G2401&gt;=$P$8,G2401&lt;=$Q$8),AND(G2401&gt;=$R$8,G2401&lt;=$S$8),AND(G2401&gt;=$T$8,G2401&lt;=$U$8)),IF(COUNTIF($H$537:H2401,"CMO")&gt;90,"Demi-traitement","Plein traitement"),""))</f>
        <v/>
      </c>
    </row>
    <row r="2402" spans="7:9" x14ac:dyDescent="0.25">
      <c r="G2402" s="1">
        <v>44966</v>
      </c>
      <c r="H2402" t="str">
        <f t="shared" si="41"/>
        <v/>
      </c>
      <c r="I2402" s="2" t="str">
        <f>IF(OR(AND(G2402&gt;=$D$19,G2402&lt;=$E$19),AND(G2402&gt;=$F$19,G2402&lt;=$G$19),AND(G2402&gt;=$H$19,G2402&lt;=$I$19),AND(G2402&gt;=$J$19,G2402&lt;=$K$19),AND(G2402&gt;=$L$19,G2402&lt;=$M$19),AND(G2402&gt;=$N$19,G2402&lt;=$O$19),AND(G2402&gt;=$P$19,G2402&lt;=$Q$19),AND(G2402&gt;=$R$19,G2402&lt;=$S$19),AND(G2402&gt;=$T$19,G2402&lt;=$U$19)),IF(COUNTIF(I2038:I2401,"Plein traitement")=90,"Demi-traitement","Plein traitement"),IF(OR(AND(G2402&gt;=$D$8,G2402&lt;=$E$8),AND(G2402&gt;=$F$8,G2402&lt;=$G$8),AND(G2402&gt;=$H$8,G2402&lt;=$I$8),AND(G2402&gt;=$J$8,G2402&lt;=$K$8),AND(G2402&gt;=$L$8,G2402&lt;=$M$8),AND(G2402&gt;=$N$8,G2402&lt;=$O$8),AND(G2402&gt;=$P$8,G2402&lt;=$Q$8),AND(G2402&gt;=$R$8,G2402&lt;=$S$8),AND(G2402&gt;=$T$8,G2402&lt;=$U$8)),IF(COUNTIF($H$537:H2402,"CMO")&gt;90,"Demi-traitement","Plein traitement"),""))</f>
        <v/>
      </c>
    </row>
    <row r="2403" spans="7:9" x14ac:dyDescent="0.25">
      <c r="G2403" s="1">
        <v>44967</v>
      </c>
      <c r="H2403" t="str">
        <f t="shared" si="41"/>
        <v/>
      </c>
      <c r="I2403" s="2" t="str">
        <f>IF(OR(AND(G2403&gt;=$D$19,G2403&lt;=$E$19),AND(G2403&gt;=$F$19,G2403&lt;=$G$19),AND(G2403&gt;=$H$19,G2403&lt;=$I$19),AND(G2403&gt;=$J$19,G2403&lt;=$K$19),AND(G2403&gt;=$L$19,G2403&lt;=$M$19),AND(G2403&gt;=$N$19,G2403&lt;=$O$19),AND(G2403&gt;=$P$19,G2403&lt;=$Q$19),AND(G2403&gt;=$R$19,G2403&lt;=$S$19),AND(G2403&gt;=$T$19,G2403&lt;=$U$19)),IF(COUNTIF(I2039:I2402,"Plein traitement")=90,"Demi-traitement","Plein traitement"),IF(OR(AND(G2403&gt;=$D$8,G2403&lt;=$E$8),AND(G2403&gt;=$F$8,G2403&lt;=$G$8),AND(G2403&gt;=$H$8,G2403&lt;=$I$8),AND(G2403&gt;=$J$8,G2403&lt;=$K$8),AND(G2403&gt;=$L$8,G2403&lt;=$M$8),AND(G2403&gt;=$N$8,G2403&lt;=$O$8),AND(G2403&gt;=$P$8,G2403&lt;=$Q$8),AND(G2403&gt;=$R$8,G2403&lt;=$S$8),AND(G2403&gt;=$T$8,G2403&lt;=$U$8)),IF(COUNTIF($H$537:H2403,"CMO")&gt;90,"Demi-traitement","Plein traitement"),""))</f>
        <v/>
      </c>
    </row>
    <row r="2404" spans="7:9" x14ac:dyDescent="0.25">
      <c r="G2404" s="1">
        <v>44968</v>
      </c>
      <c r="H2404" t="str">
        <f t="shared" si="41"/>
        <v/>
      </c>
      <c r="I2404" s="2" t="str">
        <f>IF(OR(AND(G2404&gt;=$D$19,G2404&lt;=$E$19),AND(G2404&gt;=$F$19,G2404&lt;=$G$19),AND(G2404&gt;=$H$19,G2404&lt;=$I$19),AND(G2404&gt;=$J$19,G2404&lt;=$K$19),AND(G2404&gt;=$L$19,G2404&lt;=$M$19),AND(G2404&gt;=$N$19,G2404&lt;=$O$19),AND(G2404&gt;=$P$19,G2404&lt;=$Q$19),AND(G2404&gt;=$R$19,G2404&lt;=$S$19),AND(G2404&gt;=$T$19,G2404&lt;=$U$19)),IF(COUNTIF(I2040:I2403,"Plein traitement")=90,"Demi-traitement","Plein traitement"),IF(OR(AND(G2404&gt;=$D$8,G2404&lt;=$E$8),AND(G2404&gt;=$F$8,G2404&lt;=$G$8),AND(G2404&gt;=$H$8,G2404&lt;=$I$8),AND(G2404&gt;=$J$8,G2404&lt;=$K$8),AND(G2404&gt;=$L$8,G2404&lt;=$M$8),AND(G2404&gt;=$N$8,G2404&lt;=$O$8),AND(G2404&gt;=$P$8,G2404&lt;=$Q$8),AND(G2404&gt;=$R$8,G2404&lt;=$S$8),AND(G2404&gt;=$T$8,G2404&lt;=$U$8)),IF(COUNTIF($H$537:H2404,"CMO")&gt;90,"Demi-traitement","Plein traitement"),""))</f>
        <v/>
      </c>
    </row>
    <row r="2405" spans="7:9" x14ac:dyDescent="0.25">
      <c r="G2405" s="1">
        <v>44969</v>
      </c>
      <c r="H2405" t="str">
        <f t="shared" si="41"/>
        <v/>
      </c>
      <c r="I2405" s="2" t="str">
        <f>IF(OR(AND(G2405&gt;=$D$19,G2405&lt;=$E$19),AND(G2405&gt;=$F$19,G2405&lt;=$G$19),AND(G2405&gt;=$H$19,G2405&lt;=$I$19),AND(G2405&gt;=$J$19,G2405&lt;=$K$19),AND(G2405&gt;=$L$19,G2405&lt;=$M$19),AND(G2405&gt;=$N$19,G2405&lt;=$O$19),AND(G2405&gt;=$P$19,G2405&lt;=$Q$19),AND(G2405&gt;=$R$19,G2405&lt;=$S$19),AND(G2405&gt;=$T$19,G2405&lt;=$U$19)),IF(COUNTIF(I2041:I2404,"Plein traitement")=90,"Demi-traitement","Plein traitement"),IF(OR(AND(G2405&gt;=$D$8,G2405&lt;=$E$8),AND(G2405&gt;=$F$8,G2405&lt;=$G$8),AND(G2405&gt;=$H$8,G2405&lt;=$I$8),AND(G2405&gt;=$J$8,G2405&lt;=$K$8),AND(G2405&gt;=$L$8,G2405&lt;=$M$8),AND(G2405&gt;=$N$8,G2405&lt;=$O$8),AND(G2405&gt;=$P$8,G2405&lt;=$Q$8),AND(G2405&gt;=$R$8,G2405&lt;=$S$8),AND(G2405&gt;=$T$8,G2405&lt;=$U$8)),IF(COUNTIF($H$537:H2405,"CMO")&gt;90,"Demi-traitement","Plein traitement"),""))</f>
        <v/>
      </c>
    </row>
    <row r="2406" spans="7:9" x14ac:dyDescent="0.25">
      <c r="G2406" s="1">
        <v>44970</v>
      </c>
      <c r="H2406" t="str">
        <f t="shared" si="41"/>
        <v/>
      </c>
      <c r="I2406" s="2" t="str">
        <f>IF(OR(AND(G2406&gt;=$D$19,G2406&lt;=$E$19),AND(G2406&gt;=$F$19,G2406&lt;=$G$19),AND(G2406&gt;=$H$19,G2406&lt;=$I$19),AND(G2406&gt;=$J$19,G2406&lt;=$K$19),AND(G2406&gt;=$L$19,G2406&lt;=$M$19),AND(G2406&gt;=$N$19,G2406&lt;=$O$19),AND(G2406&gt;=$P$19,G2406&lt;=$Q$19),AND(G2406&gt;=$R$19,G2406&lt;=$S$19),AND(G2406&gt;=$T$19,G2406&lt;=$U$19)),IF(COUNTIF(I2042:I2405,"Plein traitement")=90,"Demi-traitement","Plein traitement"),IF(OR(AND(G2406&gt;=$D$8,G2406&lt;=$E$8),AND(G2406&gt;=$F$8,G2406&lt;=$G$8),AND(G2406&gt;=$H$8,G2406&lt;=$I$8),AND(G2406&gt;=$J$8,G2406&lt;=$K$8),AND(G2406&gt;=$L$8,G2406&lt;=$M$8),AND(G2406&gt;=$N$8,G2406&lt;=$O$8),AND(G2406&gt;=$P$8,G2406&lt;=$Q$8),AND(G2406&gt;=$R$8,G2406&lt;=$S$8),AND(G2406&gt;=$T$8,G2406&lt;=$U$8)),IF(COUNTIF($H$537:H2406,"CMO")&gt;90,"Demi-traitement","Plein traitement"),""))</f>
        <v/>
      </c>
    </row>
    <row r="2407" spans="7:9" x14ac:dyDescent="0.25">
      <c r="G2407" s="1">
        <v>44971</v>
      </c>
      <c r="H2407" t="str">
        <f t="shared" si="41"/>
        <v/>
      </c>
      <c r="I2407" s="2" t="str">
        <f>IF(OR(AND(G2407&gt;=$D$19,G2407&lt;=$E$19),AND(G2407&gt;=$F$19,G2407&lt;=$G$19),AND(G2407&gt;=$H$19,G2407&lt;=$I$19),AND(G2407&gt;=$J$19,G2407&lt;=$K$19),AND(G2407&gt;=$L$19,G2407&lt;=$M$19),AND(G2407&gt;=$N$19,G2407&lt;=$O$19),AND(G2407&gt;=$P$19,G2407&lt;=$Q$19),AND(G2407&gt;=$R$19,G2407&lt;=$S$19),AND(G2407&gt;=$T$19,G2407&lt;=$U$19)),IF(COUNTIF(I2043:I2406,"Plein traitement")=90,"Demi-traitement","Plein traitement"),IF(OR(AND(G2407&gt;=$D$8,G2407&lt;=$E$8),AND(G2407&gt;=$F$8,G2407&lt;=$G$8),AND(G2407&gt;=$H$8,G2407&lt;=$I$8),AND(G2407&gt;=$J$8,G2407&lt;=$K$8),AND(G2407&gt;=$L$8,G2407&lt;=$M$8),AND(G2407&gt;=$N$8,G2407&lt;=$O$8),AND(G2407&gt;=$P$8,G2407&lt;=$Q$8),AND(G2407&gt;=$R$8,G2407&lt;=$S$8),AND(G2407&gt;=$T$8,G2407&lt;=$U$8)),IF(COUNTIF($H$537:H2407,"CMO")&gt;90,"Demi-traitement","Plein traitement"),""))</f>
        <v/>
      </c>
    </row>
    <row r="2408" spans="7:9" x14ac:dyDescent="0.25">
      <c r="G2408" s="1">
        <v>44972</v>
      </c>
      <c r="H2408" t="str">
        <f t="shared" si="41"/>
        <v/>
      </c>
      <c r="I2408" s="2" t="str">
        <f>IF(OR(AND(G2408&gt;=$D$19,G2408&lt;=$E$19),AND(G2408&gt;=$F$19,G2408&lt;=$G$19),AND(G2408&gt;=$H$19,G2408&lt;=$I$19),AND(G2408&gt;=$J$19,G2408&lt;=$K$19),AND(G2408&gt;=$L$19,G2408&lt;=$M$19),AND(G2408&gt;=$N$19,G2408&lt;=$O$19),AND(G2408&gt;=$P$19,G2408&lt;=$Q$19),AND(G2408&gt;=$R$19,G2408&lt;=$S$19),AND(G2408&gt;=$T$19,G2408&lt;=$U$19)),IF(COUNTIF(I2044:I2407,"Plein traitement")=90,"Demi-traitement","Plein traitement"),IF(OR(AND(G2408&gt;=$D$8,G2408&lt;=$E$8),AND(G2408&gt;=$F$8,G2408&lt;=$G$8),AND(G2408&gt;=$H$8,G2408&lt;=$I$8),AND(G2408&gt;=$J$8,G2408&lt;=$K$8),AND(G2408&gt;=$L$8,G2408&lt;=$M$8),AND(G2408&gt;=$N$8,G2408&lt;=$O$8),AND(G2408&gt;=$P$8,G2408&lt;=$Q$8),AND(G2408&gt;=$R$8,G2408&lt;=$S$8),AND(G2408&gt;=$T$8,G2408&lt;=$U$8)),IF(COUNTIF($H$537:H2408,"CMO")&gt;90,"Demi-traitement","Plein traitement"),""))</f>
        <v/>
      </c>
    </row>
    <row r="2409" spans="7:9" x14ac:dyDescent="0.25">
      <c r="G2409" s="1">
        <v>44973</v>
      </c>
      <c r="H2409" t="str">
        <f t="shared" si="41"/>
        <v/>
      </c>
      <c r="I2409" s="2" t="str">
        <f>IF(OR(AND(G2409&gt;=$D$19,G2409&lt;=$E$19),AND(G2409&gt;=$F$19,G2409&lt;=$G$19),AND(G2409&gt;=$H$19,G2409&lt;=$I$19),AND(G2409&gt;=$J$19,G2409&lt;=$K$19),AND(G2409&gt;=$L$19,G2409&lt;=$M$19),AND(G2409&gt;=$N$19,G2409&lt;=$O$19),AND(G2409&gt;=$P$19,G2409&lt;=$Q$19),AND(G2409&gt;=$R$19,G2409&lt;=$S$19),AND(G2409&gt;=$T$19,G2409&lt;=$U$19)),IF(COUNTIF(I2045:I2408,"Plein traitement")=90,"Demi-traitement","Plein traitement"),IF(OR(AND(G2409&gt;=$D$8,G2409&lt;=$E$8),AND(G2409&gt;=$F$8,G2409&lt;=$G$8),AND(G2409&gt;=$H$8,G2409&lt;=$I$8),AND(G2409&gt;=$J$8,G2409&lt;=$K$8),AND(G2409&gt;=$L$8,G2409&lt;=$M$8),AND(G2409&gt;=$N$8,G2409&lt;=$O$8),AND(G2409&gt;=$P$8,G2409&lt;=$Q$8),AND(G2409&gt;=$R$8,G2409&lt;=$S$8),AND(G2409&gt;=$T$8,G2409&lt;=$U$8)),IF(COUNTIF($H$537:H2409,"CMO")&gt;90,"Demi-traitement","Plein traitement"),""))</f>
        <v/>
      </c>
    </row>
    <row r="2410" spans="7:9" x14ac:dyDescent="0.25">
      <c r="G2410" s="1">
        <v>44974</v>
      </c>
      <c r="H2410" t="str">
        <f t="shared" si="41"/>
        <v/>
      </c>
      <c r="I2410" s="2" t="str">
        <f>IF(OR(AND(G2410&gt;=$D$19,G2410&lt;=$E$19),AND(G2410&gt;=$F$19,G2410&lt;=$G$19),AND(G2410&gt;=$H$19,G2410&lt;=$I$19),AND(G2410&gt;=$J$19,G2410&lt;=$K$19),AND(G2410&gt;=$L$19,G2410&lt;=$M$19),AND(G2410&gt;=$N$19,G2410&lt;=$O$19),AND(G2410&gt;=$P$19,G2410&lt;=$Q$19),AND(G2410&gt;=$R$19,G2410&lt;=$S$19),AND(G2410&gt;=$T$19,G2410&lt;=$U$19)),IF(COUNTIF(I2046:I2409,"Plein traitement")=90,"Demi-traitement","Plein traitement"),IF(OR(AND(G2410&gt;=$D$8,G2410&lt;=$E$8),AND(G2410&gt;=$F$8,G2410&lt;=$G$8),AND(G2410&gt;=$H$8,G2410&lt;=$I$8),AND(G2410&gt;=$J$8,G2410&lt;=$K$8),AND(G2410&gt;=$L$8,G2410&lt;=$M$8),AND(G2410&gt;=$N$8,G2410&lt;=$O$8),AND(G2410&gt;=$P$8,G2410&lt;=$Q$8),AND(G2410&gt;=$R$8,G2410&lt;=$S$8),AND(G2410&gt;=$T$8,G2410&lt;=$U$8)),IF(COUNTIF($H$537:H2410,"CMO")&gt;90,"Demi-traitement","Plein traitement"),""))</f>
        <v/>
      </c>
    </row>
    <row r="2411" spans="7:9" x14ac:dyDescent="0.25">
      <c r="G2411" s="1">
        <v>44975</v>
      </c>
      <c r="H2411" t="str">
        <f t="shared" si="41"/>
        <v/>
      </c>
      <c r="I2411" s="2" t="str">
        <f>IF(OR(AND(G2411&gt;=$D$19,G2411&lt;=$E$19),AND(G2411&gt;=$F$19,G2411&lt;=$G$19),AND(G2411&gt;=$H$19,G2411&lt;=$I$19),AND(G2411&gt;=$J$19,G2411&lt;=$K$19),AND(G2411&gt;=$L$19,G2411&lt;=$M$19),AND(G2411&gt;=$N$19,G2411&lt;=$O$19),AND(G2411&gt;=$P$19,G2411&lt;=$Q$19),AND(G2411&gt;=$R$19,G2411&lt;=$S$19),AND(G2411&gt;=$T$19,G2411&lt;=$U$19)),IF(COUNTIF(I2047:I2410,"Plein traitement")=90,"Demi-traitement","Plein traitement"),IF(OR(AND(G2411&gt;=$D$8,G2411&lt;=$E$8),AND(G2411&gt;=$F$8,G2411&lt;=$G$8),AND(G2411&gt;=$H$8,G2411&lt;=$I$8),AND(G2411&gt;=$J$8,G2411&lt;=$K$8),AND(G2411&gt;=$L$8,G2411&lt;=$M$8),AND(G2411&gt;=$N$8,G2411&lt;=$O$8),AND(G2411&gt;=$P$8,G2411&lt;=$Q$8),AND(G2411&gt;=$R$8,G2411&lt;=$S$8),AND(G2411&gt;=$T$8,G2411&lt;=$U$8)),IF(COUNTIF($H$537:H2411,"CMO")&gt;90,"Demi-traitement","Plein traitement"),""))</f>
        <v/>
      </c>
    </row>
    <row r="2412" spans="7:9" x14ac:dyDescent="0.25">
      <c r="G2412" s="1">
        <v>44976</v>
      </c>
      <c r="H2412" t="str">
        <f t="shared" si="41"/>
        <v/>
      </c>
      <c r="I2412" s="2" t="str">
        <f>IF(OR(AND(G2412&gt;=$D$19,G2412&lt;=$E$19),AND(G2412&gt;=$F$19,G2412&lt;=$G$19),AND(G2412&gt;=$H$19,G2412&lt;=$I$19),AND(G2412&gt;=$J$19,G2412&lt;=$K$19),AND(G2412&gt;=$L$19,G2412&lt;=$M$19),AND(G2412&gt;=$N$19,G2412&lt;=$O$19),AND(G2412&gt;=$P$19,G2412&lt;=$Q$19),AND(G2412&gt;=$R$19,G2412&lt;=$S$19),AND(G2412&gt;=$T$19,G2412&lt;=$U$19)),IF(COUNTIF(I2048:I2411,"Plein traitement")=90,"Demi-traitement","Plein traitement"),IF(OR(AND(G2412&gt;=$D$8,G2412&lt;=$E$8),AND(G2412&gt;=$F$8,G2412&lt;=$G$8),AND(G2412&gt;=$H$8,G2412&lt;=$I$8),AND(G2412&gt;=$J$8,G2412&lt;=$K$8),AND(G2412&gt;=$L$8,G2412&lt;=$M$8),AND(G2412&gt;=$N$8,G2412&lt;=$O$8),AND(G2412&gt;=$P$8,G2412&lt;=$Q$8),AND(G2412&gt;=$R$8,G2412&lt;=$S$8),AND(G2412&gt;=$T$8,G2412&lt;=$U$8)),IF(COUNTIF($H$537:H2412,"CMO")&gt;90,"Demi-traitement","Plein traitement"),""))</f>
        <v/>
      </c>
    </row>
    <row r="2413" spans="7:9" x14ac:dyDescent="0.25">
      <c r="G2413" s="1">
        <v>44977</v>
      </c>
      <c r="H2413" t="str">
        <f t="shared" si="41"/>
        <v/>
      </c>
      <c r="I2413" s="2" t="str">
        <f>IF(OR(AND(G2413&gt;=$D$19,G2413&lt;=$E$19),AND(G2413&gt;=$F$19,G2413&lt;=$G$19),AND(G2413&gt;=$H$19,G2413&lt;=$I$19),AND(G2413&gt;=$J$19,G2413&lt;=$K$19),AND(G2413&gt;=$L$19,G2413&lt;=$M$19),AND(G2413&gt;=$N$19,G2413&lt;=$O$19),AND(G2413&gt;=$P$19,G2413&lt;=$Q$19),AND(G2413&gt;=$R$19,G2413&lt;=$S$19),AND(G2413&gt;=$T$19,G2413&lt;=$U$19)),IF(COUNTIF(I2049:I2412,"Plein traitement")=90,"Demi-traitement","Plein traitement"),IF(OR(AND(G2413&gt;=$D$8,G2413&lt;=$E$8),AND(G2413&gt;=$F$8,G2413&lt;=$G$8),AND(G2413&gt;=$H$8,G2413&lt;=$I$8),AND(G2413&gt;=$J$8,G2413&lt;=$K$8),AND(G2413&gt;=$L$8,G2413&lt;=$M$8),AND(G2413&gt;=$N$8,G2413&lt;=$O$8),AND(G2413&gt;=$P$8,G2413&lt;=$Q$8),AND(G2413&gt;=$R$8,G2413&lt;=$S$8),AND(G2413&gt;=$T$8,G2413&lt;=$U$8)),IF(COUNTIF($H$537:H2413,"CMO")&gt;90,"Demi-traitement","Plein traitement"),""))</f>
        <v/>
      </c>
    </row>
    <row r="2414" spans="7:9" x14ac:dyDescent="0.25">
      <c r="G2414" s="1">
        <v>44978</v>
      </c>
      <c r="H2414" t="str">
        <f t="shared" si="41"/>
        <v/>
      </c>
      <c r="I2414" s="2" t="str">
        <f>IF(OR(AND(G2414&gt;=$D$19,G2414&lt;=$E$19),AND(G2414&gt;=$F$19,G2414&lt;=$G$19),AND(G2414&gt;=$H$19,G2414&lt;=$I$19),AND(G2414&gt;=$J$19,G2414&lt;=$K$19),AND(G2414&gt;=$L$19,G2414&lt;=$M$19),AND(G2414&gt;=$N$19,G2414&lt;=$O$19),AND(G2414&gt;=$P$19,G2414&lt;=$Q$19),AND(G2414&gt;=$R$19,G2414&lt;=$S$19),AND(G2414&gt;=$T$19,G2414&lt;=$U$19)),IF(COUNTIF(I2050:I2413,"Plein traitement")=90,"Demi-traitement","Plein traitement"),IF(OR(AND(G2414&gt;=$D$8,G2414&lt;=$E$8),AND(G2414&gt;=$F$8,G2414&lt;=$G$8),AND(G2414&gt;=$H$8,G2414&lt;=$I$8),AND(G2414&gt;=$J$8,G2414&lt;=$K$8),AND(G2414&gt;=$L$8,G2414&lt;=$M$8),AND(G2414&gt;=$N$8,G2414&lt;=$O$8),AND(G2414&gt;=$P$8,G2414&lt;=$Q$8),AND(G2414&gt;=$R$8,G2414&lt;=$S$8),AND(G2414&gt;=$T$8,G2414&lt;=$U$8)),IF(COUNTIF($H$537:H2414,"CMO")&gt;90,"Demi-traitement","Plein traitement"),""))</f>
        <v/>
      </c>
    </row>
    <row r="2415" spans="7:9" x14ac:dyDescent="0.25">
      <c r="G2415" s="1">
        <v>44979</v>
      </c>
      <c r="H2415" t="str">
        <f t="shared" si="41"/>
        <v/>
      </c>
      <c r="I2415" s="2" t="str">
        <f>IF(OR(AND(G2415&gt;=$D$19,G2415&lt;=$E$19),AND(G2415&gt;=$F$19,G2415&lt;=$G$19),AND(G2415&gt;=$H$19,G2415&lt;=$I$19),AND(G2415&gt;=$J$19,G2415&lt;=$K$19),AND(G2415&gt;=$L$19,G2415&lt;=$M$19),AND(G2415&gt;=$N$19,G2415&lt;=$O$19),AND(G2415&gt;=$P$19,G2415&lt;=$Q$19),AND(G2415&gt;=$R$19,G2415&lt;=$S$19),AND(G2415&gt;=$T$19,G2415&lt;=$U$19)),IF(COUNTIF(I2051:I2414,"Plein traitement")=90,"Demi-traitement","Plein traitement"),IF(OR(AND(G2415&gt;=$D$8,G2415&lt;=$E$8),AND(G2415&gt;=$F$8,G2415&lt;=$G$8),AND(G2415&gt;=$H$8,G2415&lt;=$I$8),AND(G2415&gt;=$J$8,G2415&lt;=$K$8),AND(G2415&gt;=$L$8,G2415&lt;=$M$8),AND(G2415&gt;=$N$8,G2415&lt;=$O$8),AND(G2415&gt;=$P$8,G2415&lt;=$Q$8),AND(G2415&gt;=$R$8,G2415&lt;=$S$8),AND(G2415&gt;=$T$8,G2415&lt;=$U$8)),IF(COUNTIF($H$537:H2415,"CMO")&gt;90,"Demi-traitement","Plein traitement"),""))</f>
        <v/>
      </c>
    </row>
    <row r="2416" spans="7:9" x14ac:dyDescent="0.25">
      <c r="G2416" s="1">
        <v>44980</v>
      </c>
      <c r="H2416" t="str">
        <f t="shared" si="41"/>
        <v/>
      </c>
      <c r="I2416" s="2" t="str">
        <f>IF(OR(AND(G2416&gt;=$D$19,G2416&lt;=$E$19),AND(G2416&gt;=$F$19,G2416&lt;=$G$19),AND(G2416&gt;=$H$19,G2416&lt;=$I$19),AND(G2416&gt;=$J$19,G2416&lt;=$K$19),AND(G2416&gt;=$L$19,G2416&lt;=$M$19),AND(G2416&gt;=$N$19,G2416&lt;=$O$19),AND(G2416&gt;=$P$19,G2416&lt;=$Q$19),AND(G2416&gt;=$R$19,G2416&lt;=$S$19),AND(G2416&gt;=$T$19,G2416&lt;=$U$19)),IF(COUNTIF(I2052:I2415,"Plein traitement")=90,"Demi-traitement","Plein traitement"),IF(OR(AND(G2416&gt;=$D$8,G2416&lt;=$E$8),AND(G2416&gt;=$F$8,G2416&lt;=$G$8),AND(G2416&gt;=$H$8,G2416&lt;=$I$8),AND(G2416&gt;=$J$8,G2416&lt;=$K$8),AND(G2416&gt;=$L$8,G2416&lt;=$M$8),AND(G2416&gt;=$N$8,G2416&lt;=$O$8),AND(G2416&gt;=$P$8,G2416&lt;=$Q$8),AND(G2416&gt;=$R$8,G2416&lt;=$S$8),AND(G2416&gt;=$T$8,G2416&lt;=$U$8)),IF(COUNTIF($H$537:H2416,"CMO")&gt;90,"Demi-traitement","Plein traitement"),""))</f>
        <v/>
      </c>
    </row>
    <row r="2417" spans="7:9" x14ac:dyDescent="0.25">
      <c r="G2417" s="1">
        <v>44981</v>
      </c>
      <c r="H2417" t="str">
        <f t="shared" si="41"/>
        <v/>
      </c>
      <c r="I2417" s="2" t="str">
        <f>IF(OR(AND(G2417&gt;=$D$19,G2417&lt;=$E$19),AND(G2417&gt;=$F$19,G2417&lt;=$G$19),AND(G2417&gt;=$H$19,G2417&lt;=$I$19),AND(G2417&gt;=$J$19,G2417&lt;=$K$19),AND(G2417&gt;=$L$19,G2417&lt;=$M$19),AND(G2417&gt;=$N$19,G2417&lt;=$O$19),AND(G2417&gt;=$P$19,G2417&lt;=$Q$19),AND(G2417&gt;=$R$19,G2417&lt;=$S$19),AND(G2417&gt;=$T$19,G2417&lt;=$U$19)),IF(COUNTIF(I2053:I2416,"Plein traitement")=90,"Demi-traitement","Plein traitement"),IF(OR(AND(G2417&gt;=$D$8,G2417&lt;=$E$8),AND(G2417&gt;=$F$8,G2417&lt;=$G$8),AND(G2417&gt;=$H$8,G2417&lt;=$I$8),AND(G2417&gt;=$J$8,G2417&lt;=$K$8),AND(G2417&gt;=$L$8,G2417&lt;=$M$8),AND(G2417&gt;=$N$8,G2417&lt;=$O$8),AND(G2417&gt;=$P$8,G2417&lt;=$Q$8),AND(G2417&gt;=$R$8,G2417&lt;=$S$8),AND(G2417&gt;=$T$8,G2417&lt;=$U$8)),IF(COUNTIF($H$537:H2417,"CMO")&gt;90,"Demi-traitement","Plein traitement"),""))</f>
        <v/>
      </c>
    </row>
    <row r="2418" spans="7:9" x14ac:dyDescent="0.25">
      <c r="G2418" s="1">
        <v>44982</v>
      </c>
      <c r="H2418" t="str">
        <f t="shared" si="41"/>
        <v/>
      </c>
      <c r="I2418" s="2" t="str">
        <f>IF(OR(AND(G2418&gt;=$D$19,G2418&lt;=$E$19),AND(G2418&gt;=$F$19,G2418&lt;=$G$19),AND(G2418&gt;=$H$19,G2418&lt;=$I$19),AND(G2418&gt;=$J$19,G2418&lt;=$K$19),AND(G2418&gt;=$L$19,G2418&lt;=$M$19),AND(G2418&gt;=$N$19,G2418&lt;=$O$19),AND(G2418&gt;=$P$19,G2418&lt;=$Q$19),AND(G2418&gt;=$R$19,G2418&lt;=$S$19),AND(G2418&gt;=$T$19,G2418&lt;=$U$19)),IF(COUNTIF(I2054:I2417,"Plein traitement")=90,"Demi-traitement","Plein traitement"),IF(OR(AND(G2418&gt;=$D$8,G2418&lt;=$E$8),AND(G2418&gt;=$F$8,G2418&lt;=$G$8),AND(G2418&gt;=$H$8,G2418&lt;=$I$8),AND(G2418&gt;=$J$8,G2418&lt;=$K$8),AND(G2418&gt;=$L$8,G2418&lt;=$M$8),AND(G2418&gt;=$N$8,G2418&lt;=$O$8),AND(G2418&gt;=$P$8,G2418&lt;=$Q$8),AND(G2418&gt;=$R$8,G2418&lt;=$S$8),AND(G2418&gt;=$T$8,G2418&lt;=$U$8)),IF(COUNTIF($H$537:H2418,"CMO")&gt;90,"Demi-traitement","Plein traitement"),""))</f>
        <v/>
      </c>
    </row>
    <row r="2419" spans="7:9" x14ac:dyDescent="0.25">
      <c r="G2419" s="1">
        <v>44983</v>
      </c>
      <c r="H2419" t="str">
        <f t="shared" si="41"/>
        <v/>
      </c>
      <c r="I2419" s="2" t="str">
        <f>IF(OR(AND(G2419&gt;=$D$19,G2419&lt;=$E$19),AND(G2419&gt;=$F$19,G2419&lt;=$G$19),AND(G2419&gt;=$H$19,G2419&lt;=$I$19),AND(G2419&gt;=$J$19,G2419&lt;=$K$19),AND(G2419&gt;=$L$19,G2419&lt;=$M$19),AND(G2419&gt;=$N$19,G2419&lt;=$O$19),AND(G2419&gt;=$P$19,G2419&lt;=$Q$19),AND(G2419&gt;=$R$19,G2419&lt;=$S$19),AND(G2419&gt;=$T$19,G2419&lt;=$U$19)),IF(COUNTIF(I2055:I2418,"Plein traitement")=90,"Demi-traitement","Plein traitement"),IF(OR(AND(G2419&gt;=$D$8,G2419&lt;=$E$8),AND(G2419&gt;=$F$8,G2419&lt;=$G$8),AND(G2419&gt;=$H$8,G2419&lt;=$I$8),AND(G2419&gt;=$J$8,G2419&lt;=$K$8),AND(G2419&gt;=$L$8,G2419&lt;=$M$8),AND(G2419&gt;=$N$8,G2419&lt;=$O$8),AND(G2419&gt;=$P$8,G2419&lt;=$Q$8),AND(G2419&gt;=$R$8,G2419&lt;=$S$8),AND(G2419&gt;=$T$8,G2419&lt;=$U$8)),IF(COUNTIF($H$537:H2419,"CMO")&gt;90,"Demi-traitement","Plein traitement"),""))</f>
        <v/>
      </c>
    </row>
    <row r="2420" spans="7:9" x14ac:dyDescent="0.25">
      <c r="G2420" s="1">
        <v>44984</v>
      </c>
      <c r="H2420" t="str">
        <f t="shared" si="41"/>
        <v/>
      </c>
      <c r="I2420" s="2" t="str">
        <f>IF(OR(AND(G2420&gt;=$D$19,G2420&lt;=$E$19),AND(G2420&gt;=$F$19,G2420&lt;=$G$19),AND(G2420&gt;=$H$19,G2420&lt;=$I$19),AND(G2420&gt;=$J$19,G2420&lt;=$K$19),AND(G2420&gt;=$L$19,G2420&lt;=$M$19),AND(G2420&gt;=$N$19,G2420&lt;=$O$19),AND(G2420&gt;=$P$19,G2420&lt;=$Q$19),AND(G2420&gt;=$R$19,G2420&lt;=$S$19),AND(G2420&gt;=$T$19,G2420&lt;=$U$19)),IF(COUNTIF(I2056:I2419,"Plein traitement")=90,"Demi-traitement","Plein traitement"),IF(OR(AND(G2420&gt;=$D$8,G2420&lt;=$E$8),AND(G2420&gt;=$F$8,G2420&lt;=$G$8),AND(G2420&gt;=$H$8,G2420&lt;=$I$8),AND(G2420&gt;=$J$8,G2420&lt;=$K$8),AND(G2420&gt;=$L$8,G2420&lt;=$M$8),AND(G2420&gt;=$N$8,G2420&lt;=$O$8),AND(G2420&gt;=$P$8,G2420&lt;=$Q$8),AND(G2420&gt;=$R$8,G2420&lt;=$S$8),AND(G2420&gt;=$T$8,G2420&lt;=$U$8)),IF(COUNTIF($H$537:H2420,"CMO")&gt;90,"Demi-traitement","Plein traitement"),""))</f>
        <v/>
      </c>
    </row>
    <row r="2421" spans="7:9" x14ac:dyDescent="0.25">
      <c r="G2421" s="1">
        <v>44985</v>
      </c>
      <c r="H2421" t="str">
        <f t="shared" ref="H2421:H2484" si="42">IF(OR(AND(G2421&gt;=$D$8,G2421&lt;=$E$8),AND(G2421&gt;=$F$8,G2421&lt;=$G$8),AND(G2421&gt;=$H$8,G2421&lt;=$I$8),AND(G2421&gt;=$J$8,G2421&lt;=$K$8),AND(G2421&gt;=$L$8,G2421&lt;=$M$8),AND(G2421&gt;=$N$8,G2421&lt;=$O$8),AND(G2421&gt;=$P$8,G2421&lt;=$Q$8),AND(G2421&gt;=$R$8,G2421&lt;=$S$8),AND(G2421&gt;=$T$8,G2421&lt;=$U$8)),"CMO","")</f>
        <v/>
      </c>
      <c r="I2421" s="2" t="str">
        <f>IF(OR(AND(G2421&gt;=$D$19,G2421&lt;=$E$19),AND(G2421&gt;=$F$19,G2421&lt;=$G$19),AND(G2421&gt;=$H$19,G2421&lt;=$I$19),AND(G2421&gt;=$J$19,G2421&lt;=$K$19),AND(G2421&gt;=$L$19,G2421&lt;=$M$19),AND(G2421&gt;=$N$19,G2421&lt;=$O$19),AND(G2421&gt;=$P$19,G2421&lt;=$Q$19),AND(G2421&gt;=$R$19,G2421&lt;=$S$19),AND(G2421&gt;=$T$19,G2421&lt;=$U$19)),IF(COUNTIF(I2057:I2420,"Plein traitement")=90,"Demi-traitement","Plein traitement"),IF(OR(AND(G2421&gt;=$D$8,G2421&lt;=$E$8),AND(G2421&gt;=$F$8,G2421&lt;=$G$8),AND(G2421&gt;=$H$8,G2421&lt;=$I$8),AND(G2421&gt;=$J$8,G2421&lt;=$K$8),AND(G2421&gt;=$L$8,G2421&lt;=$M$8),AND(G2421&gt;=$N$8,G2421&lt;=$O$8),AND(G2421&gt;=$P$8,G2421&lt;=$Q$8),AND(G2421&gt;=$R$8,G2421&lt;=$S$8),AND(G2421&gt;=$T$8,G2421&lt;=$U$8)),IF(COUNTIF($H$537:H2421,"CMO")&gt;90,"Demi-traitement","Plein traitement"),""))</f>
        <v/>
      </c>
    </row>
    <row r="2422" spans="7:9" x14ac:dyDescent="0.25">
      <c r="G2422" s="1">
        <v>44986</v>
      </c>
      <c r="H2422" t="str">
        <f t="shared" si="42"/>
        <v/>
      </c>
      <c r="I2422" s="2" t="str">
        <f>IF(OR(AND(G2422&gt;=$D$19,G2422&lt;=$E$19),AND(G2422&gt;=$F$19,G2422&lt;=$G$19),AND(G2422&gt;=$H$19,G2422&lt;=$I$19),AND(G2422&gt;=$J$19,G2422&lt;=$K$19),AND(G2422&gt;=$L$19,G2422&lt;=$M$19),AND(G2422&gt;=$N$19,G2422&lt;=$O$19),AND(G2422&gt;=$P$19,G2422&lt;=$Q$19),AND(G2422&gt;=$R$19,G2422&lt;=$S$19),AND(G2422&gt;=$T$19,G2422&lt;=$U$19)),IF(COUNTIF(I2058:I2421,"Plein traitement")=90,"Demi-traitement","Plein traitement"),IF(OR(AND(G2422&gt;=$D$8,G2422&lt;=$E$8),AND(G2422&gt;=$F$8,G2422&lt;=$G$8),AND(G2422&gt;=$H$8,G2422&lt;=$I$8),AND(G2422&gt;=$J$8,G2422&lt;=$K$8),AND(G2422&gt;=$L$8,G2422&lt;=$M$8),AND(G2422&gt;=$N$8,G2422&lt;=$O$8),AND(G2422&gt;=$P$8,G2422&lt;=$Q$8),AND(G2422&gt;=$R$8,G2422&lt;=$S$8),AND(G2422&gt;=$T$8,G2422&lt;=$U$8)),IF(COUNTIF($H$537:H2422,"CMO")&gt;90,"Demi-traitement","Plein traitement"),""))</f>
        <v/>
      </c>
    </row>
    <row r="2423" spans="7:9" x14ac:dyDescent="0.25">
      <c r="G2423" s="1">
        <v>44987</v>
      </c>
      <c r="H2423" t="str">
        <f t="shared" si="42"/>
        <v/>
      </c>
      <c r="I2423" s="2" t="str">
        <f>IF(OR(AND(G2423&gt;=$D$19,G2423&lt;=$E$19),AND(G2423&gt;=$F$19,G2423&lt;=$G$19),AND(G2423&gt;=$H$19,G2423&lt;=$I$19),AND(G2423&gt;=$J$19,G2423&lt;=$K$19),AND(G2423&gt;=$L$19,G2423&lt;=$M$19),AND(G2423&gt;=$N$19,G2423&lt;=$O$19),AND(G2423&gt;=$P$19,G2423&lt;=$Q$19),AND(G2423&gt;=$R$19,G2423&lt;=$S$19),AND(G2423&gt;=$T$19,G2423&lt;=$U$19)),IF(COUNTIF(I2059:I2422,"Plein traitement")=90,"Demi-traitement","Plein traitement"),IF(OR(AND(G2423&gt;=$D$8,G2423&lt;=$E$8),AND(G2423&gt;=$F$8,G2423&lt;=$G$8),AND(G2423&gt;=$H$8,G2423&lt;=$I$8),AND(G2423&gt;=$J$8,G2423&lt;=$K$8),AND(G2423&gt;=$L$8,G2423&lt;=$M$8),AND(G2423&gt;=$N$8,G2423&lt;=$O$8),AND(G2423&gt;=$P$8,G2423&lt;=$Q$8),AND(G2423&gt;=$R$8,G2423&lt;=$S$8),AND(G2423&gt;=$T$8,G2423&lt;=$U$8)),IF(COUNTIF($H$537:H2423,"CMO")&gt;90,"Demi-traitement","Plein traitement"),""))</f>
        <v/>
      </c>
    </row>
    <row r="2424" spans="7:9" x14ac:dyDescent="0.25">
      <c r="G2424" s="1">
        <v>44988</v>
      </c>
      <c r="H2424" t="str">
        <f t="shared" si="42"/>
        <v/>
      </c>
      <c r="I2424" s="2" t="str">
        <f>IF(OR(AND(G2424&gt;=$D$19,G2424&lt;=$E$19),AND(G2424&gt;=$F$19,G2424&lt;=$G$19),AND(G2424&gt;=$H$19,G2424&lt;=$I$19),AND(G2424&gt;=$J$19,G2424&lt;=$K$19),AND(G2424&gt;=$L$19,G2424&lt;=$M$19),AND(G2424&gt;=$N$19,G2424&lt;=$O$19),AND(G2424&gt;=$P$19,G2424&lt;=$Q$19),AND(G2424&gt;=$R$19,G2424&lt;=$S$19),AND(G2424&gt;=$T$19,G2424&lt;=$U$19)),IF(COUNTIF(I2060:I2423,"Plein traitement")=90,"Demi-traitement","Plein traitement"),IF(OR(AND(G2424&gt;=$D$8,G2424&lt;=$E$8),AND(G2424&gt;=$F$8,G2424&lt;=$G$8),AND(G2424&gt;=$H$8,G2424&lt;=$I$8),AND(G2424&gt;=$J$8,G2424&lt;=$K$8),AND(G2424&gt;=$L$8,G2424&lt;=$M$8),AND(G2424&gt;=$N$8,G2424&lt;=$O$8),AND(G2424&gt;=$P$8,G2424&lt;=$Q$8),AND(G2424&gt;=$R$8,G2424&lt;=$S$8),AND(G2424&gt;=$T$8,G2424&lt;=$U$8)),IF(COUNTIF($H$537:H2424,"CMO")&gt;90,"Demi-traitement","Plein traitement"),""))</f>
        <v/>
      </c>
    </row>
    <row r="2425" spans="7:9" x14ac:dyDescent="0.25">
      <c r="G2425" s="1">
        <v>44989</v>
      </c>
      <c r="H2425" t="str">
        <f t="shared" si="42"/>
        <v/>
      </c>
      <c r="I2425" s="2" t="str">
        <f>IF(OR(AND(G2425&gt;=$D$19,G2425&lt;=$E$19),AND(G2425&gt;=$F$19,G2425&lt;=$G$19),AND(G2425&gt;=$H$19,G2425&lt;=$I$19),AND(G2425&gt;=$J$19,G2425&lt;=$K$19),AND(G2425&gt;=$L$19,G2425&lt;=$M$19),AND(G2425&gt;=$N$19,G2425&lt;=$O$19),AND(G2425&gt;=$P$19,G2425&lt;=$Q$19),AND(G2425&gt;=$R$19,G2425&lt;=$S$19),AND(G2425&gt;=$T$19,G2425&lt;=$U$19)),IF(COUNTIF(I2061:I2424,"Plein traitement")=90,"Demi-traitement","Plein traitement"),IF(OR(AND(G2425&gt;=$D$8,G2425&lt;=$E$8),AND(G2425&gt;=$F$8,G2425&lt;=$G$8),AND(G2425&gt;=$H$8,G2425&lt;=$I$8),AND(G2425&gt;=$J$8,G2425&lt;=$K$8),AND(G2425&gt;=$L$8,G2425&lt;=$M$8),AND(G2425&gt;=$N$8,G2425&lt;=$O$8),AND(G2425&gt;=$P$8,G2425&lt;=$Q$8),AND(G2425&gt;=$R$8,G2425&lt;=$S$8),AND(G2425&gt;=$T$8,G2425&lt;=$U$8)),IF(COUNTIF($H$537:H2425,"CMO")&gt;90,"Demi-traitement","Plein traitement"),""))</f>
        <v/>
      </c>
    </row>
    <row r="2426" spans="7:9" x14ac:dyDescent="0.25">
      <c r="G2426" s="1">
        <v>44990</v>
      </c>
      <c r="H2426" t="str">
        <f t="shared" si="42"/>
        <v/>
      </c>
      <c r="I2426" s="2" t="str">
        <f>IF(OR(AND(G2426&gt;=$D$19,G2426&lt;=$E$19),AND(G2426&gt;=$F$19,G2426&lt;=$G$19),AND(G2426&gt;=$H$19,G2426&lt;=$I$19),AND(G2426&gt;=$J$19,G2426&lt;=$K$19),AND(G2426&gt;=$L$19,G2426&lt;=$M$19),AND(G2426&gt;=$N$19,G2426&lt;=$O$19),AND(G2426&gt;=$P$19,G2426&lt;=$Q$19),AND(G2426&gt;=$R$19,G2426&lt;=$S$19),AND(G2426&gt;=$T$19,G2426&lt;=$U$19)),IF(COUNTIF(I2062:I2425,"Plein traitement")=90,"Demi-traitement","Plein traitement"),IF(OR(AND(G2426&gt;=$D$8,G2426&lt;=$E$8),AND(G2426&gt;=$F$8,G2426&lt;=$G$8),AND(G2426&gt;=$H$8,G2426&lt;=$I$8),AND(G2426&gt;=$J$8,G2426&lt;=$K$8),AND(G2426&gt;=$L$8,G2426&lt;=$M$8),AND(G2426&gt;=$N$8,G2426&lt;=$O$8),AND(G2426&gt;=$P$8,G2426&lt;=$Q$8),AND(G2426&gt;=$R$8,G2426&lt;=$S$8),AND(G2426&gt;=$T$8,G2426&lt;=$U$8)),IF(COUNTIF($H$537:H2426,"CMO")&gt;90,"Demi-traitement","Plein traitement"),""))</f>
        <v/>
      </c>
    </row>
    <row r="2427" spans="7:9" x14ac:dyDescent="0.25">
      <c r="G2427" s="1">
        <v>44991</v>
      </c>
      <c r="H2427" t="str">
        <f t="shared" si="42"/>
        <v/>
      </c>
      <c r="I2427" s="2" t="str">
        <f>IF(OR(AND(G2427&gt;=$D$19,G2427&lt;=$E$19),AND(G2427&gt;=$F$19,G2427&lt;=$G$19),AND(G2427&gt;=$H$19,G2427&lt;=$I$19),AND(G2427&gt;=$J$19,G2427&lt;=$K$19),AND(G2427&gt;=$L$19,G2427&lt;=$M$19),AND(G2427&gt;=$N$19,G2427&lt;=$O$19),AND(G2427&gt;=$P$19,G2427&lt;=$Q$19),AND(G2427&gt;=$R$19,G2427&lt;=$S$19),AND(G2427&gt;=$T$19,G2427&lt;=$U$19)),IF(COUNTIF(I2063:I2426,"Plein traitement")=90,"Demi-traitement","Plein traitement"),IF(OR(AND(G2427&gt;=$D$8,G2427&lt;=$E$8),AND(G2427&gt;=$F$8,G2427&lt;=$G$8),AND(G2427&gt;=$H$8,G2427&lt;=$I$8),AND(G2427&gt;=$J$8,G2427&lt;=$K$8),AND(G2427&gt;=$L$8,G2427&lt;=$M$8),AND(G2427&gt;=$N$8,G2427&lt;=$O$8),AND(G2427&gt;=$P$8,G2427&lt;=$Q$8),AND(G2427&gt;=$R$8,G2427&lt;=$S$8),AND(G2427&gt;=$T$8,G2427&lt;=$U$8)),IF(COUNTIF($H$537:H2427,"CMO")&gt;90,"Demi-traitement","Plein traitement"),""))</f>
        <v/>
      </c>
    </row>
    <row r="2428" spans="7:9" x14ac:dyDescent="0.25">
      <c r="G2428" s="1">
        <v>44992</v>
      </c>
      <c r="H2428" t="str">
        <f t="shared" si="42"/>
        <v/>
      </c>
      <c r="I2428" s="2" t="str">
        <f>IF(OR(AND(G2428&gt;=$D$19,G2428&lt;=$E$19),AND(G2428&gt;=$F$19,G2428&lt;=$G$19),AND(G2428&gt;=$H$19,G2428&lt;=$I$19),AND(G2428&gt;=$J$19,G2428&lt;=$K$19),AND(G2428&gt;=$L$19,G2428&lt;=$M$19),AND(G2428&gt;=$N$19,G2428&lt;=$O$19),AND(G2428&gt;=$P$19,G2428&lt;=$Q$19),AND(G2428&gt;=$R$19,G2428&lt;=$S$19),AND(G2428&gt;=$T$19,G2428&lt;=$U$19)),IF(COUNTIF(I2064:I2427,"Plein traitement")=90,"Demi-traitement","Plein traitement"),IF(OR(AND(G2428&gt;=$D$8,G2428&lt;=$E$8),AND(G2428&gt;=$F$8,G2428&lt;=$G$8),AND(G2428&gt;=$H$8,G2428&lt;=$I$8),AND(G2428&gt;=$J$8,G2428&lt;=$K$8),AND(G2428&gt;=$L$8,G2428&lt;=$M$8),AND(G2428&gt;=$N$8,G2428&lt;=$O$8),AND(G2428&gt;=$P$8,G2428&lt;=$Q$8),AND(G2428&gt;=$R$8,G2428&lt;=$S$8),AND(G2428&gt;=$T$8,G2428&lt;=$U$8)),IF(COUNTIF($H$537:H2428,"CMO")&gt;90,"Demi-traitement","Plein traitement"),""))</f>
        <v/>
      </c>
    </row>
    <row r="2429" spans="7:9" x14ac:dyDescent="0.25">
      <c r="G2429" s="1">
        <v>44993</v>
      </c>
      <c r="H2429" t="str">
        <f t="shared" si="42"/>
        <v/>
      </c>
      <c r="I2429" s="2" t="str">
        <f>IF(OR(AND(G2429&gt;=$D$19,G2429&lt;=$E$19),AND(G2429&gt;=$F$19,G2429&lt;=$G$19),AND(G2429&gt;=$H$19,G2429&lt;=$I$19),AND(G2429&gt;=$J$19,G2429&lt;=$K$19),AND(G2429&gt;=$L$19,G2429&lt;=$M$19),AND(G2429&gt;=$N$19,G2429&lt;=$O$19),AND(G2429&gt;=$P$19,G2429&lt;=$Q$19),AND(G2429&gt;=$R$19,G2429&lt;=$S$19),AND(G2429&gt;=$T$19,G2429&lt;=$U$19)),IF(COUNTIF(I2065:I2428,"Plein traitement")=90,"Demi-traitement","Plein traitement"),IF(OR(AND(G2429&gt;=$D$8,G2429&lt;=$E$8),AND(G2429&gt;=$F$8,G2429&lt;=$G$8),AND(G2429&gt;=$H$8,G2429&lt;=$I$8),AND(G2429&gt;=$J$8,G2429&lt;=$K$8),AND(G2429&gt;=$L$8,G2429&lt;=$M$8),AND(G2429&gt;=$N$8,G2429&lt;=$O$8),AND(G2429&gt;=$P$8,G2429&lt;=$Q$8),AND(G2429&gt;=$R$8,G2429&lt;=$S$8),AND(G2429&gt;=$T$8,G2429&lt;=$U$8)),IF(COUNTIF($H$537:H2429,"CMO")&gt;90,"Demi-traitement","Plein traitement"),""))</f>
        <v/>
      </c>
    </row>
    <row r="2430" spans="7:9" x14ac:dyDescent="0.25">
      <c r="G2430" s="1">
        <v>44994</v>
      </c>
      <c r="H2430" t="str">
        <f t="shared" si="42"/>
        <v/>
      </c>
      <c r="I2430" s="2" t="str">
        <f>IF(OR(AND(G2430&gt;=$D$19,G2430&lt;=$E$19),AND(G2430&gt;=$F$19,G2430&lt;=$G$19),AND(G2430&gt;=$H$19,G2430&lt;=$I$19),AND(G2430&gt;=$J$19,G2430&lt;=$K$19),AND(G2430&gt;=$L$19,G2430&lt;=$M$19),AND(G2430&gt;=$N$19,G2430&lt;=$O$19),AND(G2430&gt;=$P$19,G2430&lt;=$Q$19),AND(G2430&gt;=$R$19,G2430&lt;=$S$19),AND(G2430&gt;=$T$19,G2430&lt;=$U$19)),IF(COUNTIF(I2066:I2429,"Plein traitement")=90,"Demi-traitement","Plein traitement"),IF(OR(AND(G2430&gt;=$D$8,G2430&lt;=$E$8),AND(G2430&gt;=$F$8,G2430&lt;=$G$8),AND(G2430&gt;=$H$8,G2430&lt;=$I$8),AND(G2430&gt;=$J$8,G2430&lt;=$K$8),AND(G2430&gt;=$L$8,G2430&lt;=$M$8),AND(G2430&gt;=$N$8,G2430&lt;=$O$8),AND(G2430&gt;=$P$8,G2430&lt;=$Q$8),AND(G2430&gt;=$R$8,G2430&lt;=$S$8),AND(G2430&gt;=$T$8,G2430&lt;=$U$8)),IF(COUNTIF($H$537:H2430,"CMO")&gt;90,"Demi-traitement","Plein traitement"),""))</f>
        <v/>
      </c>
    </row>
    <row r="2431" spans="7:9" x14ac:dyDescent="0.25">
      <c r="G2431" s="1">
        <v>44995</v>
      </c>
      <c r="H2431" t="str">
        <f t="shared" si="42"/>
        <v/>
      </c>
      <c r="I2431" s="2" t="str">
        <f>IF(OR(AND(G2431&gt;=$D$19,G2431&lt;=$E$19),AND(G2431&gt;=$F$19,G2431&lt;=$G$19),AND(G2431&gt;=$H$19,G2431&lt;=$I$19),AND(G2431&gt;=$J$19,G2431&lt;=$K$19),AND(G2431&gt;=$L$19,G2431&lt;=$M$19),AND(G2431&gt;=$N$19,G2431&lt;=$O$19),AND(G2431&gt;=$P$19,G2431&lt;=$Q$19),AND(G2431&gt;=$R$19,G2431&lt;=$S$19),AND(G2431&gt;=$T$19,G2431&lt;=$U$19)),IF(COUNTIF(I2067:I2430,"Plein traitement")=90,"Demi-traitement","Plein traitement"),IF(OR(AND(G2431&gt;=$D$8,G2431&lt;=$E$8),AND(G2431&gt;=$F$8,G2431&lt;=$G$8),AND(G2431&gt;=$H$8,G2431&lt;=$I$8),AND(G2431&gt;=$J$8,G2431&lt;=$K$8),AND(G2431&gt;=$L$8,G2431&lt;=$M$8),AND(G2431&gt;=$N$8,G2431&lt;=$O$8),AND(G2431&gt;=$P$8,G2431&lt;=$Q$8),AND(G2431&gt;=$R$8,G2431&lt;=$S$8),AND(G2431&gt;=$T$8,G2431&lt;=$U$8)),IF(COUNTIF($H$537:H2431,"CMO")&gt;90,"Demi-traitement","Plein traitement"),""))</f>
        <v/>
      </c>
    </row>
    <row r="2432" spans="7:9" x14ac:dyDescent="0.25">
      <c r="G2432" s="1">
        <v>44996</v>
      </c>
      <c r="H2432" t="str">
        <f t="shared" si="42"/>
        <v/>
      </c>
      <c r="I2432" s="2" t="str">
        <f>IF(OR(AND(G2432&gt;=$D$19,G2432&lt;=$E$19),AND(G2432&gt;=$F$19,G2432&lt;=$G$19),AND(G2432&gt;=$H$19,G2432&lt;=$I$19),AND(G2432&gt;=$J$19,G2432&lt;=$K$19),AND(G2432&gt;=$L$19,G2432&lt;=$M$19),AND(G2432&gt;=$N$19,G2432&lt;=$O$19),AND(G2432&gt;=$P$19,G2432&lt;=$Q$19),AND(G2432&gt;=$R$19,G2432&lt;=$S$19),AND(G2432&gt;=$T$19,G2432&lt;=$U$19)),IF(COUNTIF(I2068:I2431,"Plein traitement")=90,"Demi-traitement","Plein traitement"),IF(OR(AND(G2432&gt;=$D$8,G2432&lt;=$E$8),AND(G2432&gt;=$F$8,G2432&lt;=$G$8),AND(G2432&gt;=$H$8,G2432&lt;=$I$8),AND(G2432&gt;=$J$8,G2432&lt;=$K$8),AND(G2432&gt;=$L$8,G2432&lt;=$M$8),AND(G2432&gt;=$N$8,G2432&lt;=$O$8),AND(G2432&gt;=$P$8,G2432&lt;=$Q$8),AND(G2432&gt;=$R$8,G2432&lt;=$S$8),AND(G2432&gt;=$T$8,G2432&lt;=$U$8)),IF(COUNTIF($H$537:H2432,"CMO")&gt;90,"Demi-traitement","Plein traitement"),""))</f>
        <v/>
      </c>
    </row>
    <row r="2433" spans="7:9" x14ac:dyDescent="0.25">
      <c r="G2433" s="1">
        <v>44997</v>
      </c>
      <c r="H2433" t="str">
        <f t="shared" si="42"/>
        <v/>
      </c>
      <c r="I2433" s="2" t="str">
        <f>IF(OR(AND(G2433&gt;=$D$19,G2433&lt;=$E$19),AND(G2433&gt;=$F$19,G2433&lt;=$G$19),AND(G2433&gt;=$H$19,G2433&lt;=$I$19),AND(G2433&gt;=$J$19,G2433&lt;=$K$19),AND(G2433&gt;=$L$19,G2433&lt;=$M$19),AND(G2433&gt;=$N$19,G2433&lt;=$O$19),AND(G2433&gt;=$P$19,G2433&lt;=$Q$19),AND(G2433&gt;=$R$19,G2433&lt;=$S$19),AND(G2433&gt;=$T$19,G2433&lt;=$U$19)),IF(COUNTIF(I2069:I2432,"Plein traitement")=90,"Demi-traitement","Plein traitement"),IF(OR(AND(G2433&gt;=$D$8,G2433&lt;=$E$8),AND(G2433&gt;=$F$8,G2433&lt;=$G$8),AND(G2433&gt;=$H$8,G2433&lt;=$I$8),AND(G2433&gt;=$J$8,G2433&lt;=$K$8),AND(G2433&gt;=$L$8,G2433&lt;=$M$8),AND(G2433&gt;=$N$8,G2433&lt;=$O$8),AND(G2433&gt;=$P$8,G2433&lt;=$Q$8),AND(G2433&gt;=$R$8,G2433&lt;=$S$8),AND(G2433&gt;=$T$8,G2433&lt;=$U$8)),IF(COUNTIF($H$537:H2433,"CMO")&gt;90,"Demi-traitement","Plein traitement"),""))</f>
        <v/>
      </c>
    </row>
    <row r="2434" spans="7:9" x14ac:dyDescent="0.25">
      <c r="G2434" s="1">
        <v>44998</v>
      </c>
      <c r="H2434" t="str">
        <f t="shared" si="42"/>
        <v/>
      </c>
      <c r="I2434" s="2" t="str">
        <f>IF(OR(AND(G2434&gt;=$D$19,G2434&lt;=$E$19),AND(G2434&gt;=$F$19,G2434&lt;=$G$19),AND(G2434&gt;=$H$19,G2434&lt;=$I$19),AND(G2434&gt;=$J$19,G2434&lt;=$K$19),AND(G2434&gt;=$L$19,G2434&lt;=$M$19),AND(G2434&gt;=$N$19,G2434&lt;=$O$19),AND(G2434&gt;=$P$19,G2434&lt;=$Q$19),AND(G2434&gt;=$R$19,G2434&lt;=$S$19),AND(G2434&gt;=$T$19,G2434&lt;=$U$19)),IF(COUNTIF(I2070:I2433,"Plein traitement")=90,"Demi-traitement","Plein traitement"),IF(OR(AND(G2434&gt;=$D$8,G2434&lt;=$E$8),AND(G2434&gt;=$F$8,G2434&lt;=$G$8),AND(G2434&gt;=$H$8,G2434&lt;=$I$8),AND(G2434&gt;=$J$8,G2434&lt;=$K$8),AND(G2434&gt;=$L$8,G2434&lt;=$M$8),AND(G2434&gt;=$N$8,G2434&lt;=$O$8),AND(G2434&gt;=$P$8,G2434&lt;=$Q$8),AND(G2434&gt;=$R$8,G2434&lt;=$S$8),AND(G2434&gt;=$T$8,G2434&lt;=$U$8)),IF(COUNTIF($H$537:H2434,"CMO")&gt;90,"Demi-traitement","Plein traitement"),""))</f>
        <v/>
      </c>
    </row>
    <row r="2435" spans="7:9" x14ac:dyDescent="0.25">
      <c r="G2435" s="1">
        <v>44999</v>
      </c>
      <c r="H2435" t="str">
        <f t="shared" si="42"/>
        <v/>
      </c>
      <c r="I2435" s="2" t="str">
        <f>IF(OR(AND(G2435&gt;=$D$19,G2435&lt;=$E$19),AND(G2435&gt;=$F$19,G2435&lt;=$G$19),AND(G2435&gt;=$H$19,G2435&lt;=$I$19),AND(G2435&gt;=$J$19,G2435&lt;=$K$19),AND(G2435&gt;=$L$19,G2435&lt;=$M$19),AND(G2435&gt;=$N$19,G2435&lt;=$O$19),AND(G2435&gt;=$P$19,G2435&lt;=$Q$19),AND(G2435&gt;=$R$19,G2435&lt;=$S$19),AND(G2435&gt;=$T$19,G2435&lt;=$U$19)),IF(COUNTIF(I2071:I2434,"Plein traitement")=90,"Demi-traitement","Plein traitement"),IF(OR(AND(G2435&gt;=$D$8,G2435&lt;=$E$8),AND(G2435&gt;=$F$8,G2435&lt;=$G$8),AND(G2435&gt;=$H$8,G2435&lt;=$I$8),AND(G2435&gt;=$J$8,G2435&lt;=$K$8),AND(G2435&gt;=$L$8,G2435&lt;=$M$8),AND(G2435&gt;=$N$8,G2435&lt;=$O$8),AND(G2435&gt;=$P$8,G2435&lt;=$Q$8),AND(G2435&gt;=$R$8,G2435&lt;=$S$8),AND(G2435&gt;=$T$8,G2435&lt;=$U$8)),IF(COUNTIF($H$537:H2435,"CMO")&gt;90,"Demi-traitement","Plein traitement"),""))</f>
        <v/>
      </c>
    </row>
    <row r="2436" spans="7:9" x14ac:dyDescent="0.25">
      <c r="G2436" s="1">
        <v>45000</v>
      </c>
      <c r="H2436" t="str">
        <f t="shared" si="42"/>
        <v/>
      </c>
      <c r="I2436" s="2" t="str">
        <f>IF(OR(AND(G2436&gt;=$D$19,G2436&lt;=$E$19),AND(G2436&gt;=$F$19,G2436&lt;=$G$19),AND(G2436&gt;=$H$19,G2436&lt;=$I$19),AND(G2436&gt;=$J$19,G2436&lt;=$K$19),AND(G2436&gt;=$L$19,G2436&lt;=$M$19),AND(G2436&gt;=$N$19,G2436&lt;=$O$19),AND(G2436&gt;=$P$19,G2436&lt;=$Q$19),AND(G2436&gt;=$R$19,G2436&lt;=$S$19),AND(G2436&gt;=$T$19,G2436&lt;=$U$19)),IF(COUNTIF(I2072:I2435,"Plein traitement")=90,"Demi-traitement","Plein traitement"),IF(OR(AND(G2436&gt;=$D$8,G2436&lt;=$E$8),AND(G2436&gt;=$F$8,G2436&lt;=$G$8),AND(G2436&gt;=$H$8,G2436&lt;=$I$8),AND(G2436&gt;=$J$8,G2436&lt;=$K$8),AND(G2436&gt;=$L$8,G2436&lt;=$M$8),AND(G2436&gt;=$N$8,G2436&lt;=$O$8),AND(G2436&gt;=$P$8,G2436&lt;=$Q$8),AND(G2436&gt;=$R$8,G2436&lt;=$S$8),AND(G2436&gt;=$T$8,G2436&lt;=$U$8)),IF(COUNTIF($H$537:H2436,"CMO")&gt;90,"Demi-traitement","Plein traitement"),""))</f>
        <v/>
      </c>
    </row>
    <row r="2437" spans="7:9" x14ac:dyDescent="0.25">
      <c r="G2437" s="1">
        <v>45001</v>
      </c>
      <c r="H2437" t="str">
        <f t="shared" si="42"/>
        <v/>
      </c>
      <c r="I2437" s="2" t="str">
        <f>IF(OR(AND(G2437&gt;=$D$19,G2437&lt;=$E$19),AND(G2437&gt;=$F$19,G2437&lt;=$G$19),AND(G2437&gt;=$H$19,G2437&lt;=$I$19),AND(G2437&gt;=$J$19,G2437&lt;=$K$19),AND(G2437&gt;=$L$19,G2437&lt;=$M$19),AND(G2437&gt;=$N$19,G2437&lt;=$O$19),AND(G2437&gt;=$P$19,G2437&lt;=$Q$19),AND(G2437&gt;=$R$19,G2437&lt;=$S$19),AND(G2437&gt;=$T$19,G2437&lt;=$U$19)),IF(COUNTIF(I2073:I2436,"Plein traitement")=90,"Demi-traitement","Plein traitement"),IF(OR(AND(G2437&gt;=$D$8,G2437&lt;=$E$8),AND(G2437&gt;=$F$8,G2437&lt;=$G$8),AND(G2437&gt;=$H$8,G2437&lt;=$I$8),AND(G2437&gt;=$J$8,G2437&lt;=$K$8),AND(G2437&gt;=$L$8,G2437&lt;=$M$8),AND(G2437&gt;=$N$8,G2437&lt;=$O$8),AND(G2437&gt;=$P$8,G2437&lt;=$Q$8),AND(G2437&gt;=$R$8,G2437&lt;=$S$8),AND(G2437&gt;=$T$8,G2437&lt;=$U$8)),IF(COUNTIF($H$537:H2437,"CMO")&gt;90,"Demi-traitement","Plein traitement"),""))</f>
        <v/>
      </c>
    </row>
    <row r="2438" spans="7:9" x14ac:dyDescent="0.25">
      <c r="G2438" s="1">
        <v>45002</v>
      </c>
      <c r="H2438" t="str">
        <f t="shared" si="42"/>
        <v/>
      </c>
      <c r="I2438" s="2" t="str">
        <f>IF(OR(AND(G2438&gt;=$D$19,G2438&lt;=$E$19),AND(G2438&gt;=$F$19,G2438&lt;=$G$19),AND(G2438&gt;=$H$19,G2438&lt;=$I$19),AND(G2438&gt;=$J$19,G2438&lt;=$K$19),AND(G2438&gt;=$L$19,G2438&lt;=$M$19),AND(G2438&gt;=$N$19,G2438&lt;=$O$19),AND(G2438&gt;=$P$19,G2438&lt;=$Q$19),AND(G2438&gt;=$R$19,G2438&lt;=$S$19),AND(G2438&gt;=$T$19,G2438&lt;=$U$19)),IF(COUNTIF(I2074:I2437,"Plein traitement")=90,"Demi-traitement","Plein traitement"),IF(OR(AND(G2438&gt;=$D$8,G2438&lt;=$E$8),AND(G2438&gt;=$F$8,G2438&lt;=$G$8),AND(G2438&gt;=$H$8,G2438&lt;=$I$8),AND(G2438&gt;=$J$8,G2438&lt;=$K$8),AND(G2438&gt;=$L$8,G2438&lt;=$M$8),AND(G2438&gt;=$N$8,G2438&lt;=$O$8),AND(G2438&gt;=$P$8,G2438&lt;=$Q$8),AND(G2438&gt;=$R$8,G2438&lt;=$S$8),AND(G2438&gt;=$T$8,G2438&lt;=$U$8)),IF(COUNTIF($H$537:H2438,"CMO")&gt;90,"Demi-traitement","Plein traitement"),""))</f>
        <v/>
      </c>
    </row>
    <row r="2439" spans="7:9" x14ac:dyDescent="0.25">
      <c r="G2439" s="1">
        <v>45003</v>
      </c>
      <c r="H2439" t="str">
        <f t="shared" si="42"/>
        <v/>
      </c>
      <c r="I2439" s="2" t="str">
        <f>IF(OR(AND(G2439&gt;=$D$19,G2439&lt;=$E$19),AND(G2439&gt;=$F$19,G2439&lt;=$G$19),AND(G2439&gt;=$H$19,G2439&lt;=$I$19),AND(G2439&gt;=$J$19,G2439&lt;=$K$19),AND(G2439&gt;=$L$19,G2439&lt;=$M$19),AND(G2439&gt;=$N$19,G2439&lt;=$O$19),AND(G2439&gt;=$P$19,G2439&lt;=$Q$19),AND(G2439&gt;=$R$19,G2439&lt;=$S$19),AND(G2439&gt;=$T$19,G2439&lt;=$U$19)),IF(COUNTIF(I2075:I2438,"Plein traitement")=90,"Demi-traitement","Plein traitement"),IF(OR(AND(G2439&gt;=$D$8,G2439&lt;=$E$8),AND(G2439&gt;=$F$8,G2439&lt;=$G$8),AND(G2439&gt;=$H$8,G2439&lt;=$I$8),AND(G2439&gt;=$J$8,G2439&lt;=$K$8),AND(G2439&gt;=$L$8,G2439&lt;=$M$8),AND(G2439&gt;=$N$8,G2439&lt;=$O$8),AND(G2439&gt;=$P$8,G2439&lt;=$Q$8),AND(G2439&gt;=$R$8,G2439&lt;=$S$8),AND(G2439&gt;=$T$8,G2439&lt;=$U$8)),IF(COUNTIF($H$537:H2439,"CMO")&gt;90,"Demi-traitement","Plein traitement"),""))</f>
        <v/>
      </c>
    </row>
    <row r="2440" spans="7:9" x14ac:dyDescent="0.25">
      <c r="G2440" s="1">
        <v>45004</v>
      </c>
      <c r="H2440" t="str">
        <f t="shared" si="42"/>
        <v/>
      </c>
      <c r="I2440" s="2" t="str">
        <f>IF(OR(AND(G2440&gt;=$D$19,G2440&lt;=$E$19),AND(G2440&gt;=$F$19,G2440&lt;=$G$19),AND(G2440&gt;=$H$19,G2440&lt;=$I$19),AND(G2440&gt;=$J$19,G2440&lt;=$K$19),AND(G2440&gt;=$L$19,G2440&lt;=$M$19),AND(G2440&gt;=$N$19,G2440&lt;=$O$19),AND(G2440&gt;=$P$19,G2440&lt;=$Q$19),AND(G2440&gt;=$R$19,G2440&lt;=$S$19),AND(G2440&gt;=$T$19,G2440&lt;=$U$19)),IF(COUNTIF(I2076:I2439,"Plein traitement")=90,"Demi-traitement","Plein traitement"),IF(OR(AND(G2440&gt;=$D$8,G2440&lt;=$E$8),AND(G2440&gt;=$F$8,G2440&lt;=$G$8),AND(G2440&gt;=$H$8,G2440&lt;=$I$8),AND(G2440&gt;=$J$8,G2440&lt;=$K$8),AND(G2440&gt;=$L$8,G2440&lt;=$M$8),AND(G2440&gt;=$N$8,G2440&lt;=$O$8),AND(G2440&gt;=$P$8,G2440&lt;=$Q$8),AND(G2440&gt;=$R$8,G2440&lt;=$S$8),AND(G2440&gt;=$T$8,G2440&lt;=$U$8)),IF(COUNTIF($H$537:H2440,"CMO")&gt;90,"Demi-traitement","Plein traitement"),""))</f>
        <v/>
      </c>
    </row>
    <row r="2441" spans="7:9" x14ac:dyDescent="0.25">
      <c r="G2441" s="1">
        <v>45005</v>
      </c>
      <c r="H2441" t="str">
        <f t="shared" si="42"/>
        <v/>
      </c>
      <c r="I2441" s="2" t="str">
        <f>IF(OR(AND(G2441&gt;=$D$19,G2441&lt;=$E$19),AND(G2441&gt;=$F$19,G2441&lt;=$G$19),AND(G2441&gt;=$H$19,G2441&lt;=$I$19),AND(G2441&gt;=$J$19,G2441&lt;=$K$19),AND(G2441&gt;=$L$19,G2441&lt;=$M$19),AND(G2441&gt;=$N$19,G2441&lt;=$O$19),AND(G2441&gt;=$P$19,G2441&lt;=$Q$19),AND(G2441&gt;=$R$19,G2441&lt;=$S$19),AND(G2441&gt;=$T$19,G2441&lt;=$U$19)),IF(COUNTIF(I2077:I2440,"Plein traitement")=90,"Demi-traitement","Plein traitement"),IF(OR(AND(G2441&gt;=$D$8,G2441&lt;=$E$8),AND(G2441&gt;=$F$8,G2441&lt;=$G$8),AND(G2441&gt;=$H$8,G2441&lt;=$I$8),AND(G2441&gt;=$J$8,G2441&lt;=$K$8),AND(G2441&gt;=$L$8,G2441&lt;=$M$8),AND(G2441&gt;=$N$8,G2441&lt;=$O$8),AND(G2441&gt;=$P$8,G2441&lt;=$Q$8),AND(G2441&gt;=$R$8,G2441&lt;=$S$8),AND(G2441&gt;=$T$8,G2441&lt;=$U$8)),IF(COUNTIF($H$537:H2441,"CMO")&gt;90,"Demi-traitement","Plein traitement"),""))</f>
        <v/>
      </c>
    </row>
    <row r="2442" spans="7:9" x14ac:dyDescent="0.25">
      <c r="G2442" s="1">
        <v>45006</v>
      </c>
      <c r="H2442" t="str">
        <f t="shared" si="42"/>
        <v/>
      </c>
      <c r="I2442" s="2" t="str">
        <f>IF(OR(AND(G2442&gt;=$D$19,G2442&lt;=$E$19),AND(G2442&gt;=$F$19,G2442&lt;=$G$19),AND(G2442&gt;=$H$19,G2442&lt;=$I$19),AND(G2442&gt;=$J$19,G2442&lt;=$K$19),AND(G2442&gt;=$L$19,G2442&lt;=$M$19),AND(G2442&gt;=$N$19,G2442&lt;=$O$19),AND(G2442&gt;=$P$19,G2442&lt;=$Q$19),AND(G2442&gt;=$R$19,G2442&lt;=$S$19),AND(G2442&gt;=$T$19,G2442&lt;=$U$19)),IF(COUNTIF(I2078:I2441,"Plein traitement")=90,"Demi-traitement","Plein traitement"),IF(OR(AND(G2442&gt;=$D$8,G2442&lt;=$E$8),AND(G2442&gt;=$F$8,G2442&lt;=$G$8),AND(G2442&gt;=$H$8,G2442&lt;=$I$8),AND(G2442&gt;=$J$8,G2442&lt;=$K$8),AND(G2442&gt;=$L$8,G2442&lt;=$M$8),AND(G2442&gt;=$N$8,G2442&lt;=$O$8),AND(G2442&gt;=$P$8,G2442&lt;=$Q$8),AND(G2442&gt;=$R$8,G2442&lt;=$S$8),AND(G2442&gt;=$T$8,G2442&lt;=$U$8)),IF(COUNTIF($H$537:H2442,"CMO")&gt;90,"Demi-traitement","Plein traitement"),""))</f>
        <v/>
      </c>
    </row>
    <row r="2443" spans="7:9" x14ac:dyDescent="0.25">
      <c r="G2443" s="1">
        <v>45007</v>
      </c>
      <c r="H2443" t="str">
        <f t="shared" si="42"/>
        <v/>
      </c>
      <c r="I2443" s="2" t="str">
        <f>IF(OR(AND(G2443&gt;=$D$19,G2443&lt;=$E$19),AND(G2443&gt;=$F$19,G2443&lt;=$G$19),AND(G2443&gt;=$H$19,G2443&lt;=$I$19),AND(G2443&gt;=$J$19,G2443&lt;=$K$19),AND(G2443&gt;=$L$19,G2443&lt;=$M$19),AND(G2443&gt;=$N$19,G2443&lt;=$O$19),AND(G2443&gt;=$P$19,G2443&lt;=$Q$19),AND(G2443&gt;=$R$19,G2443&lt;=$S$19),AND(G2443&gt;=$T$19,G2443&lt;=$U$19)),IF(COUNTIF(I2079:I2442,"Plein traitement")=90,"Demi-traitement","Plein traitement"),IF(OR(AND(G2443&gt;=$D$8,G2443&lt;=$E$8),AND(G2443&gt;=$F$8,G2443&lt;=$G$8),AND(G2443&gt;=$H$8,G2443&lt;=$I$8),AND(G2443&gt;=$J$8,G2443&lt;=$K$8),AND(G2443&gt;=$L$8,G2443&lt;=$M$8),AND(G2443&gt;=$N$8,G2443&lt;=$O$8),AND(G2443&gt;=$P$8,G2443&lt;=$Q$8),AND(G2443&gt;=$R$8,G2443&lt;=$S$8),AND(G2443&gt;=$T$8,G2443&lt;=$U$8)),IF(COUNTIF($H$537:H2443,"CMO")&gt;90,"Demi-traitement","Plein traitement"),""))</f>
        <v/>
      </c>
    </row>
    <row r="2444" spans="7:9" x14ac:dyDescent="0.25">
      <c r="G2444" s="1">
        <v>45008</v>
      </c>
      <c r="H2444" t="str">
        <f t="shared" si="42"/>
        <v/>
      </c>
      <c r="I2444" s="2" t="str">
        <f>IF(OR(AND(G2444&gt;=$D$19,G2444&lt;=$E$19),AND(G2444&gt;=$F$19,G2444&lt;=$G$19),AND(G2444&gt;=$H$19,G2444&lt;=$I$19),AND(G2444&gt;=$J$19,G2444&lt;=$K$19),AND(G2444&gt;=$L$19,G2444&lt;=$M$19),AND(G2444&gt;=$N$19,G2444&lt;=$O$19),AND(G2444&gt;=$P$19,G2444&lt;=$Q$19),AND(G2444&gt;=$R$19,G2444&lt;=$S$19),AND(G2444&gt;=$T$19,G2444&lt;=$U$19)),IF(COUNTIF(I2080:I2443,"Plein traitement")=90,"Demi-traitement","Plein traitement"),IF(OR(AND(G2444&gt;=$D$8,G2444&lt;=$E$8),AND(G2444&gt;=$F$8,G2444&lt;=$G$8),AND(G2444&gt;=$H$8,G2444&lt;=$I$8),AND(G2444&gt;=$J$8,G2444&lt;=$K$8),AND(G2444&gt;=$L$8,G2444&lt;=$M$8),AND(G2444&gt;=$N$8,G2444&lt;=$O$8),AND(G2444&gt;=$P$8,G2444&lt;=$Q$8),AND(G2444&gt;=$R$8,G2444&lt;=$S$8),AND(G2444&gt;=$T$8,G2444&lt;=$U$8)),IF(COUNTIF($H$537:H2444,"CMO")&gt;90,"Demi-traitement","Plein traitement"),""))</f>
        <v/>
      </c>
    </row>
    <row r="2445" spans="7:9" x14ac:dyDescent="0.25">
      <c r="G2445" s="1">
        <v>45009</v>
      </c>
      <c r="H2445" t="str">
        <f t="shared" si="42"/>
        <v/>
      </c>
      <c r="I2445" s="2" t="str">
        <f>IF(OR(AND(G2445&gt;=$D$19,G2445&lt;=$E$19),AND(G2445&gt;=$F$19,G2445&lt;=$G$19),AND(G2445&gt;=$H$19,G2445&lt;=$I$19),AND(G2445&gt;=$J$19,G2445&lt;=$K$19),AND(G2445&gt;=$L$19,G2445&lt;=$M$19),AND(G2445&gt;=$N$19,G2445&lt;=$O$19),AND(G2445&gt;=$P$19,G2445&lt;=$Q$19),AND(G2445&gt;=$R$19,G2445&lt;=$S$19),AND(G2445&gt;=$T$19,G2445&lt;=$U$19)),IF(COUNTIF(I2081:I2444,"Plein traitement")=90,"Demi-traitement","Plein traitement"),IF(OR(AND(G2445&gt;=$D$8,G2445&lt;=$E$8),AND(G2445&gt;=$F$8,G2445&lt;=$G$8),AND(G2445&gt;=$H$8,G2445&lt;=$I$8),AND(G2445&gt;=$J$8,G2445&lt;=$K$8),AND(G2445&gt;=$L$8,G2445&lt;=$M$8),AND(G2445&gt;=$N$8,G2445&lt;=$O$8),AND(G2445&gt;=$P$8,G2445&lt;=$Q$8),AND(G2445&gt;=$R$8,G2445&lt;=$S$8),AND(G2445&gt;=$T$8,G2445&lt;=$U$8)),IF(COUNTIF($H$537:H2445,"CMO")&gt;90,"Demi-traitement","Plein traitement"),""))</f>
        <v/>
      </c>
    </row>
    <row r="2446" spans="7:9" x14ac:dyDescent="0.25">
      <c r="G2446" s="1">
        <v>45010</v>
      </c>
      <c r="H2446" t="str">
        <f t="shared" si="42"/>
        <v/>
      </c>
      <c r="I2446" s="2" t="str">
        <f>IF(OR(AND(G2446&gt;=$D$19,G2446&lt;=$E$19),AND(G2446&gt;=$F$19,G2446&lt;=$G$19),AND(G2446&gt;=$H$19,G2446&lt;=$I$19),AND(G2446&gt;=$J$19,G2446&lt;=$K$19),AND(G2446&gt;=$L$19,G2446&lt;=$M$19),AND(G2446&gt;=$N$19,G2446&lt;=$O$19),AND(G2446&gt;=$P$19,G2446&lt;=$Q$19),AND(G2446&gt;=$R$19,G2446&lt;=$S$19),AND(G2446&gt;=$T$19,G2446&lt;=$U$19)),IF(COUNTIF(I2082:I2445,"Plein traitement")=90,"Demi-traitement","Plein traitement"),IF(OR(AND(G2446&gt;=$D$8,G2446&lt;=$E$8),AND(G2446&gt;=$F$8,G2446&lt;=$G$8),AND(G2446&gt;=$H$8,G2446&lt;=$I$8),AND(G2446&gt;=$J$8,G2446&lt;=$K$8),AND(G2446&gt;=$L$8,G2446&lt;=$M$8),AND(G2446&gt;=$N$8,G2446&lt;=$O$8),AND(G2446&gt;=$P$8,G2446&lt;=$Q$8),AND(G2446&gt;=$R$8,G2446&lt;=$S$8),AND(G2446&gt;=$T$8,G2446&lt;=$U$8)),IF(COUNTIF($H$537:H2446,"CMO")&gt;90,"Demi-traitement","Plein traitement"),""))</f>
        <v/>
      </c>
    </row>
    <row r="2447" spans="7:9" x14ac:dyDescent="0.25">
      <c r="G2447" s="1">
        <v>45011</v>
      </c>
      <c r="H2447" t="str">
        <f t="shared" si="42"/>
        <v/>
      </c>
      <c r="I2447" s="2" t="str">
        <f>IF(OR(AND(G2447&gt;=$D$19,G2447&lt;=$E$19),AND(G2447&gt;=$F$19,G2447&lt;=$G$19),AND(G2447&gt;=$H$19,G2447&lt;=$I$19),AND(G2447&gt;=$J$19,G2447&lt;=$K$19),AND(G2447&gt;=$L$19,G2447&lt;=$M$19),AND(G2447&gt;=$N$19,G2447&lt;=$O$19),AND(G2447&gt;=$P$19,G2447&lt;=$Q$19),AND(G2447&gt;=$R$19,G2447&lt;=$S$19),AND(G2447&gt;=$T$19,G2447&lt;=$U$19)),IF(COUNTIF(I2083:I2446,"Plein traitement")=90,"Demi-traitement","Plein traitement"),IF(OR(AND(G2447&gt;=$D$8,G2447&lt;=$E$8),AND(G2447&gt;=$F$8,G2447&lt;=$G$8),AND(G2447&gt;=$H$8,G2447&lt;=$I$8),AND(G2447&gt;=$J$8,G2447&lt;=$K$8),AND(G2447&gt;=$L$8,G2447&lt;=$M$8),AND(G2447&gt;=$N$8,G2447&lt;=$O$8),AND(G2447&gt;=$P$8,G2447&lt;=$Q$8),AND(G2447&gt;=$R$8,G2447&lt;=$S$8),AND(G2447&gt;=$T$8,G2447&lt;=$U$8)),IF(COUNTIF($H$537:H2447,"CMO")&gt;90,"Demi-traitement","Plein traitement"),""))</f>
        <v/>
      </c>
    </row>
    <row r="2448" spans="7:9" x14ac:dyDescent="0.25">
      <c r="G2448" s="1">
        <v>45012</v>
      </c>
      <c r="H2448" t="str">
        <f t="shared" si="42"/>
        <v/>
      </c>
      <c r="I2448" s="2" t="str">
        <f>IF(OR(AND(G2448&gt;=$D$19,G2448&lt;=$E$19),AND(G2448&gt;=$F$19,G2448&lt;=$G$19),AND(G2448&gt;=$H$19,G2448&lt;=$I$19),AND(G2448&gt;=$J$19,G2448&lt;=$K$19),AND(G2448&gt;=$L$19,G2448&lt;=$M$19),AND(G2448&gt;=$N$19,G2448&lt;=$O$19),AND(G2448&gt;=$P$19,G2448&lt;=$Q$19),AND(G2448&gt;=$R$19,G2448&lt;=$S$19),AND(G2448&gt;=$T$19,G2448&lt;=$U$19)),IF(COUNTIF(I2084:I2447,"Plein traitement")=90,"Demi-traitement","Plein traitement"),IF(OR(AND(G2448&gt;=$D$8,G2448&lt;=$E$8),AND(G2448&gt;=$F$8,G2448&lt;=$G$8),AND(G2448&gt;=$H$8,G2448&lt;=$I$8),AND(G2448&gt;=$J$8,G2448&lt;=$K$8),AND(G2448&gt;=$L$8,G2448&lt;=$M$8),AND(G2448&gt;=$N$8,G2448&lt;=$O$8),AND(G2448&gt;=$P$8,G2448&lt;=$Q$8),AND(G2448&gt;=$R$8,G2448&lt;=$S$8),AND(G2448&gt;=$T$8,G2448&lt;=$U$8)),IF(COUNTIF($H$537:H2448,"CMO")&gt;90,"Demi-traitement","Plein traitement"),""))</f>
        <v/>
      </c>
    </row>
    <row r="2449" spans="7:9" x14ac:dyDescent="0.25">
      <c r="G2449" s="1">
        <v>45013</v>
      </c>
      <c r="H2449" t="str">
        <f t="shared" si="42"/>
        <v/>
      </c>
      <c r="I2449" s="2" t="str">
        <f>IF(OR(AND(G2449&gt;=$D$19,G2449&lt;=$E$19),AND(G2449&gt;=$F$19,G2449&lt;=$G$19),AND(G2449&gt;=$H$19,G2449&lt;=$I$19),AND(G2449&gt;=$J$19,G2449&lt;=$K$19),AND(G2449&gt;=$L$19,G2449&lt;=$M$19),AND(G2449&gt;=$N$19,G2449&lt;=$O$19),AND(G2449&gt;=$P$19,G2449&lt;=$Q$19),AND(G2449&gt;=$R$19,G2449&lt;=$S$19),AND(G2449&gt;=$T$19,G2449&lt;=$U$19)),IF(COUNTIF(I2085:I2448,"Plein traitement")=90,"Demi-traitement","Plein traitement"),IF(OR(AND(G2449&gt;=$D$8,G2449&lt;=$E$8),AND(G2449&gt;=$F$8,G2449&lt;=$G$8),AND(G2449&gt;=$H$8,G2449&lt;=$I$8),AND(G2449&gt;=$J$8,G2449&lt;=$K$8),AND(G2449&gt;=$L$8,G2449&lt;=$M$8),AND(G2449&gt;=$N$8,G2449&lt;=$O$8),AND(G2449&gt;=$P$8,G2449&lt;=$Q$8),AND(G2449&gt;=$R$8,G2449&lt;=$S$8),AND(G2449&gt;=$T$8,G2449&lt;=$U$8)),IF(COUNTIF($H$537:H2449,"CMO")&gt;90,"Demi-traitement","Plein traitement"),""))</f>
        <v/>
      </c>
    </row>
    <row r="2450" spans="7:9" x14ac:dyDescent="0.25">
      <c r="G2450" s="1">
        <v>45014</v>
      </c>
      <c r="H2450" t="str">
        <f t="shared" si="42"/>
        <v/>
      </c>
      <c r="I2450" s="2" t="str">
        <f>IF(OR(AND(G2450&gt;=$D$19,G2450&lt;=$E$19),AND(G2450&gt;=$F$19,G2450&lt;=$G$19),AND(G2450&gt;=$H$19,G2450&lt;=$I$19),AND(G2450&gt;=$J$19,G2450&lt;=$K$19),AND(G2450&gt;=$L$19,G2450&lt;=$M$19),AND(G2450&gt;=$N$19,G2450&lt;=$O$19),AND(G2450&gt;=$P$19,G2450&lt;=$Q$19),AND(G2450&gt;=$R$19,G2450&lt;=$S$19),AND(G2450&gt;=$T$19,G2450&lt;=$U$19)),IF(COUNTIF(I2086:I2449,"Plein traitement")=90,"Demi-traitement","Plein traitement"),IF(OR(AND(G2450&gt;=$D$8,G2450&lt;=$E$8),AND(G2450&gt;=$F$8,G2450&lt;=$G$8),AND(G2450&gt;=$H$8,G2450&lt;=$I$8),AND(G2450&gt;=$J$8,G2450&lt;=$K$8),AND(G2450&gt;=$L$8,G2450&lt;=$M$8),AND(G2450&gt;=$N$8,G2450&lt;=$O$8),AND(G2450&gt;=$P$8,G2450&lt;=$Q$8),AND(G2450&gt;=$R$8,G2450&lt;=$S$8),AND(G2450&gt;=$T$8,G2450&lt;=$U$8)),IF(COUNTIF($H$537:H2450,"CMO")&gt;90,"Demi-traitement","Plein traitement"),""))</f>
        <v/>
      </c>
    </row>
    <row r="2451" spans="7:9" x14ac:dyDescent="0.25">
      <c r="G2451" s="1">
        <v>45015</v>
      </c>
      <c r="H2451" t="str">
        <f t="shared" si="42"/>
        <v/>
      </c>
      <c r="I2451" s="2" t="str">
        <f>IF(OR(AND(G2451&gt;=$D$19,G2451&lt;=$E$19),AND(G2451&gt;=$F$19,G2451&lt;=$G$19),AND(G2451&gt;=$H$19,G2451&lt;=$I$19),AND(G2451&gt;=$J$19,G2451&lt;=$K$19),AND(G2451&gt;=$L$19,G2451&lt;=$M$19),AND(G2451&gt;=$N$19,G2451&lt;=$O$19),AND(G2451&gt;=$P$19,G2451&lt;=$Q$19),AND(G2451&gt;=$R$19,G2451&lt;=$S$19),AND(G2451&gt;=$T$19,G2451&lt;=$U$19)),IF(COUNTIF(I2087:I2450,"Plein traitement")=90,"Demi-traitement","Plein traitement"),IF(OR(AND(G2451&gt;=$D$8,G2451&lt;=$E$8),AND(G2451&gt;=$F$8,G2451&lt;=$G$8),AND(G2451&gt;=$H$8,G2451&lt;=$I$8),AND(G2451&gt;=$J$8,G2451&lt;=$K$8),AND(G2451&gt;=$L$8,G2451&lt;=$M$8),AND(G2451&gt;=$N$8,G2451&lt;=$O$8),AND(G2451&gt;=$P$8,G2451&lt;=$Q$8),AND(G2451&gt;=$R$8,G2451&lt;=$S$8),AND(G2451&gt;=$T$8,G2451&lt;=$U$8)),IF(COUNTIF($H$537:H2451,"CMO")&gt;90,"Demi-traitement","Plein traitement"),""))</f>
        <v/>
      </c>
    </row>
    <row r="2452" spans="7:9" x14ac:dyDescent="0.25">
      <c r="G2452" s="1">
        <v>45016</v>
      </c>
      <c r="H2452" t="str">
        <f t="shared" si="42"/>
        <v/>
      </c>
      <c r="I2452" s="2" t="str">
        <f>IF(OR(AND(G2452&gt;=$D$19,G2452&lt;=$E$19),AND(G2452&gt;=$F$19,G2452&lt;=$G$19),AND(G2452&gt;=$H$19,G2452&lt;=$I$19),AND(G2452&gt;=$J$19,G2452&lt;=$K$19),AND(G2452&gt;=$L$19,G2452&lt;=$M$19),AND(G2452&gt;=$N$19,G2452&lt;=$O$19),AND(G2452&gt;=$P$19,G2452&lt;=$Q$19),AND(G2452&gt;=$R$19,G2452&lt;=$S$19),AND(G2452&gt;=$T$19,G2452&lt;=$U$19)),IF(COUNTIF(I2088:I2451,"Plein traitement")=90,"Demi-traitement","Plein traitement"),IF(OR(AND(G2452&gt;=$D$8,G2452&lt;=$E$8),AND(G2452&gt;=$F$8,G2452&lt;=$G$8),AND(G2452&gt;=$H$8,G2452&lt;=$I$8),AND(G2452&gt;=$J$8,G2452&lt;=$K$8),AND(G2452&gt;=$L$8,G2452&lt;=$M$8),AND(G2452&gt;=$N$8,G2452&lt;=$O$8),AND(G2452&gt;=$P$8,G2452&lt;=$Q$8),AND(G2452&gt;=$R$8,G2452&lt;=$S$8),AND(G2452&gt;=$T$8,G2452&lt;=$U$8)),IF(COUNTIF($H$537:H2452,"CMO")&gt;90,"Demi-traitement","Plein traitement"),""))</f>
        <v/>
      </c>
    </row>
    <row r="2453" spans="7:9" x14ac:dyDescent="0.25">
      <c r="G2453" s="1">
        <v>45017</v>
      </c>
      <c r="H2453" t="str">
        <f t="shared" si="42"/>
        <v/>
      </c>
      <c r="I2453" s="2" t="str">
        <f>IF(OR(AND(G2453&gt;=$D$19,G2453&lt;=$E$19),AND(G2453&gt;=$F$19,G2453&lt;=$G$19),AND(G2453&gt;=$H$19,G2453&lt;=$I$19),AND(G2453&gt;=$J$19,G2453&lt;=$K$19),AND(G2453&gt;=$L$19,G2453&lt;=$M$19),AND(G2453&gt;=$N$19,G2453&lt;=$O$19),AND(G2453&gt;=$P$19,G2453&lt;=$Q$19),AND(G2453&gt;=$R$19,G2453&lt;=$S$19),AND(G2453&gt;=$T$19,G2453&lt;=$U$19)),IF(COUNTIF(I2089:I2452,"Plein traitement")=90,"Demi-traitement","Plein traitement"),IF(OR(AND(G2453&gt;=$D$8,G2453&lt;=$E$8),AND(G2453&gt;=$F$8,G2453&lt;=$G$8),AND(G2453&gt;=$H$8,G2453&lt;=$I$8),AND(G2453&gt;=$J$8,G2453&lt;=$K$8),AND(G2453&gt;=$L$8,G2453&lt;=$M$8),AND(G2453&gt;=$N$8,G2453&lt;=$O$8),AND(G2453&gt;=$P$8,G2453&lt;=$Q$8),AND(G2453&gt;=$R$8,G2453&lt;=$S$8),AND(G2453&gt;=$T$8,G2453&lt;=$U$8)),IF(COUNTIF($H$537:H2453,"CMO")&gt;90,"Demi-traitement","Plein traitement"),""))</f>
        <v/>
      </c>
    </row>
    <row r="2454" spans="7:9" x14ac:dyDescent="0.25">
      <c r="G2454" s="1">
        <v>45018</v>
      </c>
      <c r="H2454" t="str">
        <f t="shared" si="42"/>
        <v/>
      </c>
      <c r="I2454" s="2" t="str">
        <f>IF(OR(AND(G2454&gt;=$D$19,G2454&lt;=$E$19),AND(G2454&gt;=$F$19,G2454&lt;=$G$19),AND(G2454&gt;=$H$19,G2454&lt;=$I$19),AND(G2454&gt;=$J$19,G2454&lt;=$K$19),AND(G2454&gt;=$L$19,G2454&lt;=$M$19),AND(G2454&gt;=$N$19,G2454&lt;=$O$19),AND(G2454&gt;=$P$19,G2454&lt;=$Q$19),AND(G2454&gt;=$R$19,G2454&lt;=$S$19),AND(G2454&gt;=$T$19,G2454&lt;=$U$19)),IF(COUNTIF(I2090:I2453,"Plein traitement")=90,"Demi-traitement","Plein traitement"),IF(OR(AND(G2454&gt;=$D$8,G2454&lt;=$E$8),AND(G2454&gt;=$F$8,G2454&lt;=$G$8),AND(G2454&gt;=$H$8,G2454&lt;=$I$8),AND(G2454&gt;=$J$8,G2454&lt;=$K$8),AND(G2454&gt;=$L$8,G2454&lt;=$M$8),AND(G2454&gt;=$N$8,G2454&lt;=$O$8),AND(G2454&gt;=$P$8,G2454&lt;=$Q$8),AND(G2454&gt;=$R$8,G2454&lt;=$S$8),AND(G2454&gt;=$T$8,G2454&lt;=$U$8)),IF(COUNTIF($H$537:H2454,"CMO")&gt;90,"Demi-traitement","Plein traitement"),""))</f>
        <v/>
      </c>
    </row>
    <row r="2455" spans="7:9" x14ac:dyDescent="0.25">
      <c r="G2455" s="1">
        <v>45019</v>
      </c>
      <c r="H2455" t="str">
        <f t="shared" si="42"/>
        <v/>
      </c>
      <c r="I2455" s="2" t="str">
        <f>IF(OR(AND(G2455&gt;=$D$19,G2455&lt;=$E$19),AND(G2455&gt;=$F$19,G2455&lt;=$G$19),AND(G2455&gt;=$H$19,G2455&lt;=$I$19),AND(G2455&gt;=$J$19,G2455&lt;=$K$19),AND(G2455&gt;=$L$19,G2455&lt;=$M$19),AND(G2455&gt;=$N$19,G2455&lt;=$O$19),AND(G2455&gt;=$P$19,G2455&lt;=$Q$19),AND(G2455&gt;=$R$19,G2455&lt;=$S$19),AND(G2455&gt;=$T$19,G2455&lt;=$U$19)),IF(COUNTIF(I2091:I2454,"Plein traitement")=90,"Demi-traitement","Plein traitement"),IF(OR(AND(G2455&gt;=$D$8,G2455&lt;=$E$8),AND(G2455&gt;=$F$8,G2455&lt;=$G$8),AND(G2455&gt;=$H$8,G2455&lt;=$I$8),AND(G2455&gt;=$J$8,G2455&lt;=$K$8),AND(G2455&gt;=$L$8,G2455&lt;=$M$8),AND(G2455&gt;=$N$8,G2455&lt;=$O$8),AND(G2455&gt;=$P$8,G2455&lt;=$Q$8),AND(G2455&gt;=$R$8,G2455&lt;=$S$8),AND(G2455&gt;=$T$8,G2455&lt;=$U$8)),IF(COUNTIF($H$537:H2455,"CMO")&gt;90,"Demi-traitement","Plein traitement"),""))</f>
        <v/>
      </c>
    </row>
    <row r="2456" spans="7:9" x14ac:dyDescent="0.25">
      <c r="G2456" s="1">
        <v>45020</v>
      </c>
      <c r="H2456" t="str">
        <f t="shared" si="42"/>
        <v/>
      </c>
      <c r="I2456" s="2" t="str">
        <f>IF(OR(AND(G2456&gt;=$D$19,G2456&lt;=$E$19),AND(G2456&gt;=$F$19,G2456&lt;=$G$19),AND(G2456&gt;=$H$19,G2456&lt;=$I$19),AND(G2456&gt;=$J$19,G2456&lt;=$K$19),AND(G2456&gt;=$L$19,G2456&lt;=$M$19),AND(G2456&gt;=$N$19,G2456&lt;=$O$19),AND(G2456&gt;=$P$19,G2456&lt;=$Q$19),AND(G2456&gt;=$R$19,G2456&lt;=$S$19),AND(G2456&gt;=$T$19,G2456&lt;=$U$19)),IF(COUNTIF(I2092:I2455,"Plein traitement")=90,"Demi-traitement","Plein traitement"),IF(OR(AND(G2456&gt;=$D$8,G2456&lt;=$E$8),AND(G2456&gt;=$F$8,G2456&lt;=$G$8),AND(G2456&gt;=$H$8,G2456&lt;=$I$8),AND(G2456&gt;=$J$8,G2456&lt;=$K$8),AND(G2456&gt;=$L$8,G2456&lt;=$M$8),AND(G2456&gt;=$N$8,G2456&lt;=$O$8),AND(G2456&gt;=$P$8,G2456&lt;=$Q$8),AND(G2456&gt;=$R$8,G2456&lt;=$S$8),AND(G2456&gt;=$T$8,G2456&lt;=$U$8)),IF(COUNTIF($H$537:H2456,"CMO")&gt;90,"Demi-traitement","Plein traitement"),""))</f>
        <v/>
      </c>
    </row>
    <row r="2457" spans="7:9" x14ac:dyDescent="0.25">
      <c r="G2457" s="1">
        <v>45021</v>
      </c>
      <c r="H2457" t="str">
        <f t="shared" si="42"/>
        <v/>
      </c>
      <c r="I2457" s="2" t="str">
        <f>IF(OR(AND(G2457&gt;=$D$19,G2457&lt;=$E$19),AND(G2457&gt;=$F$19,G2457&lt;=$G$19),AND(G2457&gt;=$H$19,G2457&lt;=$I$19),AND(G2457&gt;=$J$19,G2457&lt;=$K$19),AND(G2457&gt;=$L$19,G2457&lt;=$M$19),AND(G2457&gt;=$N$19,G2457&lt;=$O$19),AND(G2457&gt;=$P$19,G2457&lt;=$Q$19),AND(G2457&gt;=$R$19,G2457&lt;=$S$19),AND(G2457&gt;=$T$19,G2457&lt;=$U$19)),IF(COUNTIF(I2093:I2456,"Plein traitement")=90,"Demi-traitement","Plein traitement"),IF(OR(AND(G2457&gt;=$D$8,G2457&lt;=$E$8),AND(G2457&gt;=$F$8,G2457&lt;=$G$8),AND(G2457&gt;=$H$8,G2457&lt;=$I$8),AND(G2457&gt;=$J$8,G2457&lt;=$K$8),AND(G2457&gt;=$L$8,G2457&lt;=$M$8),AND(G2457&gt;=$N$8,G2457&lt;=$O$8),AND(G2457&gt;=$P$8,G2457&lt;=$Q$8),AND(G2457&gt;=$R$8,G2457&lt;=$S$8),AND(G2457&gt;=$T$8,G2457&lt;=$U$8)),IF(COUNTIF($H$537:H2457,"CMO")&gt;90,"Demi-traitement","Plein traitement"),""))</f>
        <v/>
      </c>
    </row>
    <row r="2458" spans="7:9" x14ac:dyDescent="0.25">
      <c r="G2458" s="1">
        <v>45022</v>
      </c>
      <c r="H2458" t="str">
        <f t="shared" si="42"/>
        <v/>
      </c>
      <c r="I2458" s="2" t="str">
        <f>IF(OR(AND(G2458&gt;=$D$19,G2458&lt;=$E$19),AND(G2458&gt;=$F$19,G2458&lt;=$G$19),AND(G2458&gt;=$H$19,G2458&lt;=$I$19),AND(G2458&gt;=$J$19,G2458&lt;=$K$19),AND(G2458&gt;=$L$19,G2458&lt;=$M$19),AND(G2458&gt;=$N$19,G2458&lt;=$O$19),AND(G2458&gt;=$P$19,G2458&lt;=$Q$19),AND(G2458&gt;=$R$19,G2458&lt;=$S$19),AND(G2458&gt;=$T$19,G2458&lt;=$U$19)),IF(COUNTIF(I2094:I2457,"Plein traitement")=90,"Demi-traitement","Plein traitement"),IF(OR(AND(G2458&gt;=$D$8,G2458&lt;=$E$8),AND(G2458&gt;=$F$8,G2458&lt;=$G$8),AND(G2458&gt;=$H$8,G2458&lt;=$I$8),AND(G2458&gt;=$J$8,G2458&lt;=$K$8),AND(G2458&gt;=$L$8,G2458&lt;=$M$8),AND(G2458&gt;=$N$8,G2458&lt;=$O$8),AND(G2458&gt;=$P$8,G2458&lt;=$Q$8),AND(G2458&gt;=$R$8,G2458&lt;=$S$8),AND(G2458&gt;=$T$8,G2458&lt;=$U$8)),IF(COUNTIF($H$537:H2458,"CMO")&gt;90,"Demi-traitement","Plein traitement"),""))</f>
        <v/>
      </c>
    </row>
    <row r="2459" spans="7:9" x14ac:dyDescent="0.25">
      <c r="G2459" s="1">
        <v>45023</v>
      </c>
      <c r="H2459" t="str">
        <f t="shared" si="42"/>
        <v/>
      </c>
      <c r="I2459" s="2" t="str">
        <f>IF(OR(AND(G2459&gt;=$D$19,G2459&lt;=$E$19),AND(G2459&gt;=$F$19,G2459&lt;=$G$19),AND(G2459&gt;=$H$19,G2459&lt;=$I$19),AND(G2459&gt;=$J$19,G2459&lt;=$K$19),AND(G2459&gt;=$L$19,G2459&lt;=$M$19),AND(G2459&gt;=$N$19,G2459&lt;=$O$19),AND(G2459&gt;=$P$19,G2459&lt;=$Q$19),AND(G2459&gt;=$R$19,G2459&lt;=$S$19),AND(G2459&gt;=$T$19,G2459&lt;=$U$19)),IF(COUNTIF(I2095:I2458,"Plein traitement")=90,"Demi-traitement","Plein traitement"),IF(OR(AND(G2459&gt;=$D$8,G2459&lt;=$E$8),AND(G2459&gt;=$F$8,G2459&lt;=$G$8),AND(G2459&gt;=$H$8,G2459&lt;=$I$8),AND(G2459&gt;=$J$8,G2459&lt;=$K$8),AND(G2459&gt;=$L$8,G2459&lt;=$M$8),AND(G2459&gt;=$N$8,G2459&lt;=$O$8),AND(G2459&gt;=$P$8,G2459&lt;=$Q$8),AND(G2459&gt;=$R$8,G2459&lt;=$S$8),AND(G2459&gt;=$T$8,G2459&lt;=$U$8)),IF(COUNTIF($H$537:H2459,"CMO")&gt;90,"Demi-traitement","Plein traitement"),""))</f>
        <v/>
      </c>
    </row>
    <row r="2460" spans="7:9" x14ac:dyDescent="0.25">
      <c r="G2460" s="1">
        <v>45024</v>
      </c>
      <c r="H2460" t="str">
        <f t="shared" si="42"/>
        <v/>
      </c>
      <c r="I2460" s="2" t="str">
        <f>IF(OR(AND(G2460&gt;=$D$19,G2460&lt;=$E$19),AND(G2460&gt;=$F$19,G2460&lt;=$G$19),AND(G2460&gt;=$H$19,G2460&lt;=$I$19),AND(G2460&gt;=$J$19,G2460&lt;=$K$19),AND(G2460&gt;=$L$19,G2460&lt;=$M$19),AND(G2460&gt;=$N$19,G2460&lt;=$O$19),AND(G2460&gt;=$P$19,G2460&lt;=$Q$19),AND(G2460&gt;=$R$19,G2460&lt;=$S$19),AND(G2460&gt;=$T$19,G2460&lt;=$U$19)),IF(COUNTIF(I2096:I2459,"Plein traitement")=90,"Demi-traitement","Plein traitement"),IF(OR(AND(G2460&gt;=$D$8,G2460&lt;=$E$8),AND(G2460&gt;=$F$8,G2460&lt;=$G$8),AND(G2460&gt;=$H$8,G2460&lt;=$I$8),AND(G2460&gt;=$J$8,G2460&lt;=$K$8),AND(G2460&gt;=$L$8,G2460&lt;=$M$8),AND(G2460&gt;=$N$8,G2460&lt;=$O$8),AND(G2460&gt;=$P$8,G2460&lt;=$Q$8),AND(G2460&gt;=$R$8,G2460&lt;=$S$8),AND(G2460&gt;=$T$8,G2460&lt;=$U$8)),IF(COUNTIF($H$537:H2460,"CMO")&gt;90,"Demi-traitement","Plein traitement"),""))</f>
        <v/>
      </c>
    </row>
    <row r="2461" spans="7:9" x14ac:dyDescent="0.25">
      <c r="G2461" s="1">
        <v>45025</v>
      </c>
      <c r="H2461" t="str">
        <f t="shared" si="42"/>
        <v/>
      </c>
      <c r="I2461" s="2" t="str">
        <f>IF(OR(AND(G2461&gt;=$D$19,G2461&lt;=$E$19),AND(G2461&gt;=$F$19,G2461&lt;=$G$19),AND(G2461&gt;=$H$19,G2461&lt;=$I$19),AND(G2461&gt;=$J$19,G2461&lt;=$K$19),AND(G2461&gt;=$L$19,G2461&lt;=$M$19),AND(G2461&gt;=$N$19,G2461&lt;=$O$19),AND(G2461&gt;=$P$19,G2461&lt;=$Q$19),AND(G2461&gt;=$R$19,G2461&lt;=$S$19),AND(G2461&gt;=$T$19,G2461&lt;=$U$19)),IF(COUNTIF(I2097:I2460,"Plein traitement")=90,"Demi-traitement","Plein traitement"),IF(OR(AND(G2461&gt;=$D$8,G2461&lt;=$E$8),AND(G2461&gt;=$F$8,G2461&lt;=$G$8),AND(G2461&gt;=$H$8,G2461&lt;=$I$8),AND(G2461&gt;=$J$8,G2461&lt;=$K$8),AND(G2461&gt;=$L$8,G2461&lt;=$M$8),AND(G2461&gt;=$N$8,G2461&lt;=$O$8),AND(G2461&gt;=$P$8,G2461&lt;=$Q$8),AND(G2461&gt;=$R$8,G2461&lt;=$S$8),AND(G2461&gt;=$T$8,G2461&lt;=$U$8)),IF(COUNTIF($H$537:H2461,"CMO")&gt;90,"Demi-traitement","Plein traitement"),""))</f>
        <v/>
      </c>
    </row>
    <row r="2462" spans="7:9" x14ac:dyDescent="0.25">
      <c r="G2462" s="1">
        <v>45026</v>
      </c>
      <c r="H2462" t="str">
        <f t="shared" si="42"/>
        <v/>
      </c>
      <c r="I2462" s="2" t="str">
        <f>IF(OR(AND(G2462&gt;=$D$19,G2462&lt;=$E$19),AND(G2462&gt;=$F$19,G2462&lt;=$G$19),AND(G2462&gt;=$H$19,G2462&lt;=$I$19),AND(G2462&gt;=$J$19,G2462&lt;=$K$19),AND(G2462&gt;=$L$19,G2462&lt;=$M$19),AND(G2462&gt;=$N$19,G2462&lt;=$O$19),AND(G2462&gt;=$P$19,G2462&lt;=$Q$19),AND(G2462&gt;=$R$19,G2462&lt;=$S$19),AND(G2462&gt;=$T$19,G2462&lt;=$U$19)),IF(COUNTIF(I2098:I2461,"Plein traitement")=90,"Demi-traitement","Plein traitement"),IF(OR(AND(G2462&gt;=$D$8,G2462&lt;=$E$8),AND(G2462&gt;=$F$8,G2462&lt;=$G$8),AND(G2462&gt;=$H$8,G2462&lt;=$I$8),AND(G2462&gt;=$J$8,G2462&lt;=$K$8),AND(G2462&gt;=$L$8,G2462&lt;=$M$8),AND(G2462&gt;=$N$8,G2462&lt;=$O$8),AND(G2462&gt;=$P$8,G2462&lt;=$Q$8),AND(G2462&gt;=$R$8,G2462&lt;=$S$8),AND(G2462&gt;=$T$8,G2462&lt;=$U$8)),IF(COUNTIF($H$537:H2462,"CMO")&gt;90,"Demi-traitement","Plein traitement"),""))</f>
        <v/>
      </c>
    </row>
    <row r="2463" spans="7:9" x14ac:dyDescent="0.25">
      <c r="G2463" s="1">
        <v>45027</v>
      </c>
      <c r="H2463" t="str">
        <f t="shared" si="42"/>
        <v/>
      </c>
      <c r="I2463" s="2" t="str">
        <f>IF(OR(AND(G2463&gt;=$D$19,G2463&lt;=$E$19),AND(G2463&gt;=$F$19,G2463&lt;=$G$19),AND(G2463&gt;=$H$19,G2463&lt;=$I$19),AND(G2463&gt;=$J$19,G2463&lt;=$K$19),AND(G2463&gt;=$L$19,G2463&lt;=$M$19),AND(G2463&gt;=$N$19,G2463&lt;=$O$19),AND(G2463&gt;=$P$19,G2463&lt;=$Q$19),AND(G2463&gt;=$R$19,G2463&lt;=$S$19),AND(G2463&gt;=$T$19,G2463&lt;=$U$19)),IF(COUNTIF(I2099:I2462,"Plein traitement")=90,"Demi-traitement","Plein traitement"),IF(OR(AND(G2463&gt;=$D$8,G2463&lt;=$E$8),AND(G2463&gt;=$F$8,G2463&lt;=$G$8),AND(G2463&gt;=$H$8,G2463&lt;=$I$8),AND(G2463&gt;=$J$8,G2463&lt;=$K$8),AND(G2463&gt;=$L$8,G2463&lt;=$M$8),AND(G2463&gt;=$N$8,G2463&lt;=$O$8),AND(G2463&gt;=$P$8,G2463&lt;=$Q$8),AND(G2463&gt;=$R$8,G2463&lt;=$S$8),AND(G2463&gt;=$T$8,G2463&lt;=$U$8)),IF(COUNTIF($H$537:H2463,"CMO")&gt;90,"Demi-traitement","Plein traitement"),""))</f>
        <v/>
      </c>
    </row>
    <row r="2464" spans="7:9" x14ac:dyDescent="0.25">
      <c r="G2464" s="1">
        <v>45028</v>
      </c>
      <c r="H2464" t="str">
        <f t="shared" si="42"/>
        <v/>
      </c>
      <c r="I2464" s="2" t="str">
        <f>IF(OR(AND(G2464&gt;=$D$19,G2464&lt;=$E$19),AND(G2464&gt;=$F$19,G2464&lt;=$G$19),AND(G2464&gt;=$H$19,G2464&lt;=$I$19),AND(G2464&gt;=$J$19,G2464&lt;=$K$19),AND(G2464&gt;=$L$19,G2464&lt;=$M$19),AND(G2464&gt;=$N$19,G2464&lt;=$O$19),AND(G2464&gt;=$P$19,G2464&lt;=$Q$19),AND(G2464&gt;=$R$19,G2464&lt;=$S$19),AND(G2464&gt;=$T$19,G2464&lt;=$U$19)),IF(COUNTIF(I2100:I2463,"Plein traitement")=90,"Demi-traitement","Plein traitement"),IF(OR(AND(G2464&gt;=$D$8,G2464&lt;=$E$8),AND(G2464&gt;=$F$8,G2464&lt;=$G$8),AND(G2464&gt;=$H$8,G2464&lt;=$I$8),AND(G2464&gt;=$J$8,G2464&lt;=$K$8),AND(G2464&gt;=$L$8,G2464&lt;=$M$8),AND(G2464&gt;=$N$8,G2464&lt;=$O$8),AND(G2464&gt;=$P$8,G2464&lt;=$Q$8),AND(G2464&gt;=$R$8,G2464&lt;=$S$8),AND(G2464&gt;=$T$8,G2464&lt;=$U$8)),IF(COUNTIF($H$537:H2464,"CMO")&gt;90,"Demi-traitement","Plein traitement"),""))</f>
        <v/>
      </c>
    </row>
    <row r="2465" spans="7:9" x14ac:dyDescent="0.25">
      <c r="G2465" s="1">
        <v>45029</v>
      </c>
      <c r="H2465" t="str">
        <f t="shared" si="42"/>
        <v/>
      </c>
      <c r="I2465" s="2" t="str">
        <f>IF(OR(AND(G2465&gt;=$D$19,G2465&lt;=$E$19),AND(G2465&gt;=$F$19,G2465&lt;=$G$19),AND(G2465&gt;=$H$19,G2465&lt;=$I$19),AND(G2465&gt;=$J$19,G2465&lt;=$K$19),AND(G2465&gt;=$L$19,G2465&lt;=$M$19),AND(G2465&gt;=$N$19,G2465&lt;=$O$19),AND(G2465&gt;=$P$19,G2465&lt;=$Q$19),AND(G2465&gt;=$R$19,G2465&lt;=$S$19),AND(G2465&gt;=$T$19,G2465&lt;=$U$19)),IF(COUNTIF(I2101:I2464,"Plein traitement")=90,"Demi-traitement","Plein traitement"),IF(OR(AND(G2465&gt;=$D$8,G2465&lt;=$E$8),AND(G2465&gt;=$F$8,G2465&lt;=$G$8),AND(G2465&gt;=$H$8,G2465&lt;=$I$8),AND(G2465&gt;=$J$8,G2465&lt;=$K$8),AND(G2465&gt;=$L$8,G2465&lt;=$M$8),AND(G2465&gt;=$N$8,G2465&lt;=$O$8),AND(G2465&gt;=$P$8,G2465&lt;=$Q$8),AND(G2465&gt;=$R$8,G2465&lt;=$S$8),AND(G2465&gt;=$T$8,G2465&lt;=$U$8)),IF(COUNTIF($H$537:H2465,"CMO")&gt;90,"Demi-traitement","Plein traitement"),""))</f>
        <v/>
      </c>
    </row>
    <row r="2466" spans="7:9" x14ac:dyDescent="0.25">
      <c r="G2466" s="1">
        <v>45030</v>
      </c>
      <c r="H2466" t="str">
        <f t="shared" si="42"/>
        <v/>
      </c>
      <c r="I2466" s="2" t="str">
        <f>IF(OR(AND(G2466&gt;=$D$19,G2466&lt;=$E$19),AND(G2466&gt;=$F$19,G2466&lt;=$G$19),AND(G2466&gt;=$H$19,G2466&lt;=$I$19),AND(G2466&gt;=$J$19,G2466&lt;=$K$19),AND(G2466&gt;=$L$19,G2466&lt;=$M$19),AND(G2466&gt;=$N$19,G2466&lt;=$O$19),AND(G2466&gt;=$P$19,G2466&lt;=$Q$19),AND(G2466&gt;=$R$19,G2466&lt;=$S$19),AND(G2466&gt;=$T$19,G2466&lt;=$U$19)),IF(COUNTIF(I2102:I2465,"Plein traitement")=90,"Demi-traitement","Plein traitement"),IF(OR(AND(G2466&gt;=$D$8,G2466&lt;=$E$8),AND(G2466&gt;=$F$8,G2466&lt;=$G$8),AND(G2466&gt;=$H$8,G2466&lt;=$I$8),AND(G2466&gt;=$J$8,G2466&lt;=$K$8),AND(G2466&gt;=$L$8,G2466&lt;=$M$8),AND(G2466&gt;=$N$8,G2466&lt;=$O$8),AND(G2466&gt;=$P$8,G2466&lt;=$Q$8),AND(G2466&gt;=$R$8,G2466&lt;=$S$8),AND(G2466&gt;=$T$8,G2466&lt;=$U$8)),IF(COUNTIF($H$537:H2466,"CMO")&gt;90,"Demi-traitement","Plein traitement"),""))</f>
        <v/>
      </c>
    </row>
    <row r="2467" spans="7:9" x14ac:dyDescent="0.25">
      <c r="G2467" s="1">
        <v>45031</v>
      </c>
      <c r="H2467" t="str">
        <f t="shared" si="42"/>
        <v/>
      </c>
      <c r="I2467" s="2" t="str">
        <f>IF(OR(AND(G2467&gt;=$D$19,G2467&lt;=$E$19),AND(G2467&gt;=$F$19,G2467&lt;=$G$19),AND(G2467&gt;=$H$19,G2467&lt;=$I$19),AND(G2467&gt;=$J$19,G2467&lt;=$K$19),AND(G2467&gt;=$L$19,G2467&lt;=$M$19),AND(G2467&gt;=$N$19,G2467&lt;=$O$19),AND(G2467&gt;=$P$19,G2467&lt;=$Q$19),AND(G2467&gt;=$R$19,G2467&lt;=$S$19),AND(G2467&gt;=$T$19,G2467&lt;=$U$19)),IF(COUNTIF(I2103:I2466,"Plein traitement")=90,"Demi-traitement","Plein traitement"),IF(OR(AND(G2467&gt;=$D$8,G2467&lt;=$E$8),AND(G2467&gt;=$F$8,G2467&lt;=$G$8),AND(G2467&gt;=$H$8,G2467&lt;=$I$8),AND(G2467&gt;=$J$8,G2467&lt;=$K$8),AND(G2467&gt;=$L$8,G2467&lt;=$M$8),AND(G2467&gt;=$N$8,G2467&lt;=$O$8),AND(G2467&gt;=$P$8,G2467&lt;=$Q$8),AND(G2467&gt;=$R$8,G2467&lt;=$S$8),AND(G2467&gt;=$T$8,G2467&lt;=$U$8)),IF(COUNTIF($H$537:H2467,"CMO")&gt;90,"Demi-traitement","Plein traitement"),""))</f>
        <v/>
      </c>
    </row>
    <row r="2468" spans="7:9" x14ac:dyDescent="0.25">
      <c r="G2468" s="1">
        <v>45032</v>
      </c>
      <c r="H2468" t="str">
        <f t="shared" si="42"/>
        <v/>
      </c>
      <c r="I2468" s="2" t="str">
        <f>IF(OR(AND(G2468&gt;=$D$19,G2468&lt;=$E$19),AND(G2468&gt;=$F$19,G2468&lt;=$G$19),AND(G2468&gt;=$H$19,G2468&lt;=$I$19),AND(G2468&gt;=$J$19,G2468&lt;=$K$19),AND(G2468&gt;=$L$19,G2468&lt;=$M$19),AND(G2468&gt;=$N$19,G2468&lt;=$O$19),AND(G2468&gt;=$P$19,G2468&lt;=$Q$19),AND(G2468&gt;=$R$19,G2468&lt;=$S$19),AND(G2468&gt;=$T$19,G2468&lt;=$U$19)),IF(COUNTIF(I2104:I2467,"Plein traitement")=90,"Demi-traitement","Plein traitement"),IF(OR(AND(G2468&gt;=$D$8,G2468&lt;=$E$8),AND(G2468&gt;=$F$8,G2468&lt;=$G$8),AND(G2468&gt;=$H$8,G2468&lt;=$I$8),AND(G2468&gt;=$J$8,G2468&lt;=$K$8),AND(G2468&gt;=$L$8,G2468&lt;=$M$8),AND(G2468&gt;=$N$8,G2468&lt;=$O$8),AND(G2468&gt;=$P$8,G2468&lt;=$Q$8),AND(G2468&gt;=$R$8,G2468&lt;=$S$8),AND(G2468&gt;=$T$8,G2468&lt;=$U$8)),IF(COUNTIF($H$537:H2468,"CMO")&gt;90,"Demi-traitement","Plein traitement"),""))</f>
        <v/>
      </c>
    </row>
    <row r="2469" spans="7:9" x14ac:dyDescent="0.25">
      <c r="G2469" s="1">
        <v>45033</v>
      </c>
      <c r="H2469" t="str">
        <f t="shared" si="42"/>
        <v/>
      </c>
      <c r="I2469" s="2" t="str">
        <f>IF(OR(AND(G2469&gt;=$D$19,G2469&lt;=$E$19),AND(G2469&gt;=$F$19,G2469&lt;=$G$19),AND(G2469&gt;=$H$19,G2469&lt;=$I$19),AND(G2469&gt;=$J$19,G2469&lt;=$K$19),AND(G2469&gt;=$L$19,G2469&lt;=$M$19),AND(G2469&gt;=$N$19,G2469&lt;=$O$19),AND(G2469&gt;=$P$19,G2469&lt;=$Q$19),AND(G2469&gt;=$R$19,G2469&lt;=$S$19),AND(G2469&gt;=$T$19,G2469&lt;=$U$19)),IF(COUNTIF(I2105:I2468,"Plein traitement")=90,"Demi-traitement","Plein traitement"),IF(OR(AND(G2469&gt;=$D$8,G2469&lt;=$E$8),AND(G2469&gt;=$F$8,G2469&lt;=$G$8),AND(G2469&gt;=$H$8,G2469&lt;=$I$8),AND(G2469&gt;=$J$8,G2469&lt;=$K$8),AND(G2469&gt;=$L$8,G2469&lt;=$M$8),AND(G2469&gt;=$N$8,G2469&lt;=$O$8),AND(G2469&gt;=$P$8,G2469&lt;=$Q$8),AND(G2469&gt;=$R$8,G2469&lt;=$S$8),AND(G2469&gt;=$T$8,G2469&lt;=$U$8)),IF(COUNTIF($H$537:H2469,"CMO")&gt;90,"Demi-traitement","Plein traitement"),""))</f>
        <v/>
      </c>
    </row>
    <row r="2470" spans="7:9" x14ac:dyDescent="0.25">
      <c r="G2470" s="1">
        <v>45034</v>
      </c>
      <c r="H2470" t="str">
        <f t="shared" si="42"/>
        <v/>
      </c>
      <c r="I2470" s="2" t="str">
        <f>IF(OR(AND(G2470&gt;=$D$19,G2470&lt;=$E$19),AND(G2470&gt;=$F$19,G2470&lt;=$G$19),AND(G2470&gt;=$H$19,G2470&lt;=$I$19),AND(G2470&gt;=$J$19,G2470&lt;=$K$19),AND(G2470&gt;=$L$19,G2470&lt;=$M$19),AND(G2470&gt;=$N$19,G2470&lt;=$O$19),AND(G2470&gt;=$P$19,G2470&lt;=$Q$19),AND(G2470&gt;=$R$19,G2470&lt;=$S$19),AND(G2470&gt;=$T$19,G2470&lt;=$U$19)),IF(COUNTIF(I2106:I2469,"Plein traitement")=90,"Demi-traitement","Plein traitement"),IF(OR(AND(G2470&gt;=$D$8,G2470&lt;=$E$8),AND(G2470&gt;=$F$8,G2470&lt;=$G$8),AND(G2470&gt;=$H$8,G2470&lt;=$I$8),AND(G2470&gt;=$J$8,G2470&lt;=$K$8),AND(G2470&gt;=$L$8,G2470&lt;=$M$8),AND(G2470&gt;=$N$8,G2470&lt;=$O$8),AND(G2470&gt;=$P$8,G2470&lt;=$Q$8),AND(G2470&gt;=$R$8,G2470&lt;=$S$8),AND(G2470&gt;=$T$8,G2470&lt;=$U$8)),IF(COUNTIF($H$537:H2470,"CMO")&gt;90,"Demi-traitement","Plein traitement"),""))</f>
        <v/>
      </c>
    </row>
    <row r="2471" spans="7:9" x14ac:dyDescent="0.25">
      <c r="G2471" s="1">
        <v>45035</v>
      </c>
      <c r="H2471" t="str">
        <f t="shared" si="42"/>
        <v/>
      </c>
      <c r="I2471" s="2" t="str">
        <f>IF(OR(AND(G2471&gt;=$D$19,G2471&lt;=$E$19),AND(G2471&gt;=$F$19,G2471&lt;=$G$19),AND(G2471&gt;=$H$19,G2471&lt;=$I$19),AND(G2471&gt;=$J$19,G2471&lt;=$K$19),AND(G2471&gt;=$L$19,G2471&lt;=$M$19),AND(G2471&gt;=$N$19,G2471&lt;=$O$19),AND(G2471&gt;=$P$19,G2471&lt;=$Q$19),AND(G2471&gt;=$R$19,G2471&lt;=$S$19),AND(G2471&gt;=$T$19,G2471&lt;=$U$19)),IF(COUNTIF(I2107:I2470,"Plein traitement")=90,"Demi-traitement","Plein traitement"),IF(OR(AND(G2471&gt;=$D$8,G2471&lt;=$E$8),AND(G2471&gt;=$F$8,G2471&lt;=$G$8),AND(G2471&gt;=$H$8,G2471&lt;=$I$8),AND(G2471&gt;=$J$8,G2471&lt;=$K$8),AND(G2471&gt;=$L$8,G2471&lt;=$M$8),AND(G2471&gt;=$N$8,G2471&lt;=$O$8),AND(G2471&gt;=$P$8,G2471&lt;=$Q$8),AND(G2471&gt;=$R$8,G2471&lt;=$S$8),AND(G2471&gt;=$T$8,G2471&lt;=$U$8)),IF(COUNTIF($H$537:H2471,"CMO")&gt;90,"Demi-traitement","Plein traitement"),""))</f>
        <v/>
      </c>
    </row>
    <row r="2472" spans="7:9" x14ac:dyDescent="0.25">
      <c r="G2472" s="1">
        <v>45036</v>
      </c>
      <c r="H2472" t="str">
        <f t="shared" si="42"/>
        <v/>
      </c>
      <c r="I2472" s="2" t="str">
        <f>IF(OR(AND(G2472&gt;=$D$19,G2472&lt;=$E$19),AND(G2472&gt;=$F$19,G2472&lt;=$G$19),AND(G2472&gt;=$H$19,G2472&lt;=$I$19),AND(G2472&gt;=$J$19,G2472&lt;=$K$19),AND(G2472&gt;=$L$19,G2472&lt;=$M$19),AND(G2472&gt;=$N$19,G2472&lt;=$O$19),AND(G2472&gt;=$P$19,G2472&lt;=$Q$19),AND(G2472&gt;=$R$19,G2472&lt;=$S$19),AND(G2472&gt;=$T$19,G2472&lt;=$U$19)),IF(COUNTIF(I2108:I2471,"Plein traitement")=90,"Demi-traitement","Plein traitement"),IF(OR(AND(G2472&gt;=$D$8,G2472&lt;=$E$8),AND(G2472&gt;=$F$8,G2472&lt;=$G$8),AND(G2472&gt;=$H$8,G2472&lt;=$I$8),AND(G2472&gt;=$J$8,G2472&lt;=$K$8),AND(G2472&gt;=$L$8,G2472&lt;=$M$8),AND(G2472&gt;=$N$8,G2472&lt;=$O$8),AND(G2472&gt;=$P$8,G2472&lt;=$Q$8),AND(G2472&gt;=$R$8,G2472&lt;=$S$8),AND(G2472&gt;=$T$8,G2472&lt;=$U$8)),IF(COUNTIF($H$537:H2472,"CMO")&gt;90,"Demi-traitement","Plein traitement"),""))</f>
        <v/>
      </c>
    </row>
    <row r="2473" spans="7:9" x14ac:dyDescent="0.25">
      <c r="G2473" s="1">
        <v>45037</v>
      </c>
      <c r="H2473" t="str">
        <f t="shared" si="42"/>
        <v/>
      </c>
      <c r="I2473" s="2" t="str">
        <f>IF(OR(AND(G2473&gt;=$D$19,G2473&lt;=$E$19),AND(G2473&gt;=$F$19,G2473&lt;=$G$19),AND(G2473&gt;=$H$19,G2473&lt;=$I$19),AND(G2473&gt;=$J$19,G2473&lt;=$K$19),AND(G2473&gt;=$L$19,G2473&lt;=$M$19),AND(G2473&gt;=$N$19,G2473&lt;=$O$19),AND(G2473&gt;=$P$19,G2473&lt;=$Q$19),AND(G2473&gt;=$R$19,G2473&lt;=$S$19),AND(G2473&gt;=$T$19,G2473&lt;=$U$19)),IF(COUNTIF(I2109:I2472,"Plein traitement")=90,"Demi-traitement","Plein traitement"),IF(OR(AND(G2473&gt;=$D$8,G2473&lt;=$E$8),AND(G2473&gt;=$F$8,G2473&lt;=$G$8),AND(G2473&gt;=$H$8,G2473&lt;=$I$8),AND(G2473&gt;=$J$8,G2473&lt;=$K$8),AND(G2473&gt;=$L$8,G2473&lt;=$M$8),AND(G2473&gt;=$N$8,G2473&lt;=$O$8),AND(G2473&gt;=$P$8,G2473&lt;=$Q$8),AND(G2473&gt;=$R$8,G2473&lt;=$S$8),AND(G2473&gt;=$T$8,G2473&lt;=$U$8)),IF(COUNTIF($H$537:H2473,"CMO")&gt;90,"Demi-traitement","Plein traitement"),""))</f>
        <v/>
      </c>
    </row>
    <row r="2474" spans="7:9" x14ac:dyDescent="0.25">
      <c r="G2474" s="1">
        <v>45038</v>
      </c>
      <c r="H2474" t="str">
        <f t="shared" si="42"/>
        <v/>
      </c>
      <c r="I2474" s="2" t="str">
        <f>IF(OR(AND(G2474&gt;=$D$19,G2474&lt;=$E$19),AND(G2474&gt;=$F$19,G2474&lt;=$G$19),AND(G2474&gt;=$H$19,G2474&lt;=$I$19),AND(G2474&gt;=$J$19,G2474&lt;=$K$19),AND(G2474&gt;=$L$19,G2474&lt;=$M$19),AND(G2474&gt;=$N$19,G2474&lt;=$O$19),AND(G2474&gt;=$P$19,G2474&lt;=$Q$19),AND(G2474&gt;=$R$19,G2474&lt;=$S$19),AND(G2474&gt;=$T$19,G2474&lt;=$U$19)),IF(COUNTIF(I2110:I2473,"Plein traitement")=90,"Demi-traitement","Plein traitement"),IF(OR(AND(G2474&gt;=$D$8,G2474&lt;=$E$8),AND(G2474&gt;=$F$8,G2474&lt;=$G$8),AND(G2474&gt;=$H$8,G2474&lt;=$I$8),AND(G2474&gt;=$J$8,G2474&lt;=$K$8),AND(G2474&gt;=$L$8,G2474&lt;=$M$8),AND(G2474&gt;=$N$8,G2474&lt;=$O$8),AND(G2474&gt;=$P$8,G2474&lt;=$Q$8),AND(G2474&gt;=$R$8,G2474&lt;=$S$8),AND(G2474&gt;=$T$8,G2474&lt;=$U$8)),IF(COUNTIF($H$537:H2474,"CMO")&gt;90,"Demi-traitement","Plein traitement"),""))</f>
        <v/>
      </c>
    </row>
    <row r="2475" spans="7:9" x14ac:dyDescent="0.25">
      <c r="G2475" s="1">
        <v>45039</v>
      </c>
      <c r="H2475" t="str">
        <f t="shared" si="42"/>
        <v/>
      </c>
      <c r="I2475" s="2" t="str">
        <f>IF(OR(AND(G2475&gt;=$D$19,G2475&lt;=$E$19),AND(G2475&gt;=$F$19,G2475&lt;=$G$19),AND(G2475&gt;=$H$19,G2475&lt;=$I$19),AND(G2475&gt;=$J$19,G2475&lt;=$K$19),AND(G2475&gt;=$L$19,G2475&lt;=$M$19),AND(G2475&gt;=$N$19,G2475&lt;=$O$19),AND(G2475&gt;=$P$19,G2475&lt;=$Q$19),AND(G2475&gt;=$R$19,G2475&lt;=$S$19),AND(G2475&gt;=$T$19,G2475&lt;=$U$19)),IF(COUNTIF(I2111:I2474,"Plein traitement")=90,"Demi-traitement","Plein traitement"),IF(OR(AND(G2475&gt;=$D$8,G2475&lt;=$E$8),AND(G2475&gt;=$F$8,G2475&lt;=$G$8),AND(G2475&gt;=$H$8,G2475&lt;=$I$8),AND(G2475&gt;=$J$8,G2475&lt;=$K$8),AND(G2475&gt;=$L$8,G2475&lt;=$M$8),AND(G2475&gt;=$N$8,G2475&lt;=$O$8),AND(G2475&gt;=$P$8,G2475&lt;=$Q$8),AND(G2475&gt;=$R$8,G2475&lt;=$S$8),AND(G2475&gt;=$T$8,G2475&lt;=$U$8)),IF(COUNTIF($H$537:H2475,"CMO")&gt;90,"Demi-traitement","Plein traitement"),""))</f>
        <v/>
      </c>
    </row>
    <row r="2476" spans="7:9" x14ac:dyDescent="0.25">
      <c r="G2476" s="1">
        <v>45040</v>
      </c>
      <c r="H2476" t="str">
        <f t="shared" si="42"/>
        <v/>
      </c>
      <c r="I2476" s="2" t="str">
        <f>IF(OR(AND(G2476&gt;=$D$19,G2476&lt;=$E$19),AND(G2476&gt;=$F$19,G2476&lt;=$G$19),AND(G2476&gt;=$H$19,G2476&lt;=$I$19),AND(G2476&gt;=$J$19,G2476&lt;=$K$19),AND(G2476&gt;=$L$19,G2476&lt;=$M$19),AND(G2476&gt;=$N$19,G2476&lt;=$O$19),AND(G2476&gt;=$P$19,G2476&lt;=$Q$19),AND(G2476&gt;=$R$19,G2476&lt;=$S$19),AND(G2476&gt;=$T$19,G2476&lt;=$U$19)),IF(COUNTIF(I2112:I2475,"Plein traitement")=90,"Demi-traitement","Plein traitement"),IF(OR(AND(G2476&gt;=$D$8,G2476&lt;=$E$8),AND(G2476&gt;=$F$8,G2476&lt;=$G$8),AND(G2476&gt;=$H$8,G2476&lt;=$I$8),AND(G2476&gt;=$J$8,G2476&lt;=$K$8),AND(G2476&gt;=$L$8,G2476&lt;=$M$8),AND(G2476&gt;=$N$8,G2476&lt;=$O$8),AND(G2476&gt;=$P$8,G2476&lt;=$Q$8),AND(G2476&gt;=$R$8,G2476&lt;=$S$8),AND(G2476&gt;=$T$8,G2476&lt;=$U$8)),IF(COUNTIF($H$537:H2476,"CMO")&gt;90,"Demi-traitement","Plein traitement"),""))</f>
        <v/>
      </c>
    </row>
    <row r="2477" spans="7:9" x14ac:dyDescent="0.25">
      <c r="G2477" s="1">
        <v>45041</v>
      </c>
      <c r="H2477" t="str">
        <f t="shared" si="42"/>
        <v/>
      </c>
      <c r="I2477" s="2" t="str">
        <f>IF(OR(AND(G2477&gt;=$D$19,G2477&lt;=$E$19),AND(G2477&gt;=$F$19,G2477&lt;=$G$19),AND(G2477&gt;=$H$19,G2477&lt;=$I$19),AND(G2477&gt;=$J$19,G2477&lt;=$K$19),AND(G2477&gt;=$L$19,G2477&lt;=$M$19),AND(G2477&gt;=$N$19,G2477&lt;=$O$19),AND(G2477&gt;=$P$19,G2477&lt;=$Q$19),AND(G2477&gt;=$R$19,G2477&lt;=$S$19),AND(G2477&gt;=$T$19,G2477&lt;=$U$19)),IF(COUNTIF(I2113:I2476,"Plein traitement")=90,"Demi-traitement","Plein traitement"),IF(OR(AND(G2477&gt;=$D$8,G2477&lt;=$E$8),AND(G2477&gt;=$F$8,G2477&lt;=$G$8),AND(G2477&gt;=$H$8,G2477&lt;=$I$8),AND(G2477&gt;=$J$8,G2477&lt;=$K$8),AND(G2477&gt;=$L$8,G2477&lt;=$M$8),AND(G2477&gt;=$N$8,G2477&lt;=$O$8),AND(G2477&gt;=$P$8,G2477&lt;=$Q$8),AND(G2477&gt;=$R$8,G2477&lt;=$S$8),AND(G2477&gt;=$T$8,G2477&lt;=$U$8)),IF(COUNTIF($H$537:H2477,"CMO")&gt;90,"Demi-traitement","Plein traitement"),""))</f>
        <v/>
      </c>
    </row>
    <row r="2478" spans="7:9" x14ac:dyDescent="0.25">
      <c r="G2478" s="1">
        <v>45042</v>
      </c>
      <c r="H2478" t="str">
        <f t="shared" si="42"/>
        <v/>
      </c>
      <c r="I2478" s="2" t="str">
        <f>IF(OR(AND(G2478&gt;=$D$19,G2478&lt;=$E$19),AND(G2478&gt;=$F$19,G2478&lt;=$G$19),AND(G2478&gt;=$H$19,G2478&lt;=$I$19),AND(G2478&gt;=$J$19,G2478&lt;=$K$19),AND(G2478&gt;=$L$19,G2478&lt;=$M$19),AND(G2478&gt;=$N$19,G2478&lt;=$O$19),AND(G2478&gt;=$P$19,G2478&lt;=$Q$19),AND(G2478&gt;=$R$19,G2478&lt;=$S$19),AND(G2478&gt;=$T$19,G2478&lt;=$U$19)),IF(COUNTIF(I2114:I2477,"Plein traitement")=90,"Demi-traitement","Plein traitement"),IF(OR(AND(G2478&gt;=$D$8,G2478&lt;=$E$8),AND(G2478&gt;=$F$8,G2478&lt;=$G$8),AND(G2478&gt;=$H$8,G2478&lt;=$I$8),AND(G2478&gt;=$J$8,G2478&lt;=$K$8),AND(G2478&gt;=$L$8,G2478&lt;=$M$8),AND(G2478&gt;=$N$8,G2478&lt;=$O$8),AND(G2478&gt;=$P$8,G2478&lt;=$Q$8),AND(G2478&gt;=$R$8,G2478&lt;=$S$8),AND(G2478&gt;=$T$8,G2478&lt;=$U$8)),IF(COUNTIF($H$537:H2478,"CMO")&gt;90,"Demi-traitement","Plein traitement"),""))</f>
        <v/>
      </c>
    </row>
    <row r="2479" spans="7:9" x14ac:dyDescent="0.25">
      <c r="G2479" s="1">
        <v>45043</v>
      </c>
      <c r="H2479" t="str">
        <f t="shared" si="42"/>
        <v/>
      </c>
      <c r="I2479" s="2" t="str">
        <f>IF(OR(AND(G2479&gt;=$D$19,G2479&lt;=$E$19),AND(G2479&gt;=$F$19,G2479&lt;=$G$19),AND(G2479&gt;=$H$19,G2479&lt;=$I$19),AND(G2479&gt;=$J$19,G2479&lt;=$K$19),AND(G2479&gt;=$L$19,G2479&lt;=$M$19),AND(G2479&gt;=$N$19,G2479&lt;=$O$19),AND(G2479&gt;=$P$19,G2479&lt;=$Q$19),AND(G2479&gt;=$R$19,G2479&lt;=$S$19),AND(G2479&gt;=$T$19,G2479&lt;=$U$19)),IF(COUNTIF(I2115:I2478,"Plein traitement")=90,"Demi-traitement","Plein traitement"),IF(OR(AND(G2479&gt;=$D$8,G2479&lt;=$E$8),AND(G2479&gt;=$F$8,G2479&lt;=$G$8),AND(G2479&gt;=$H$8,G2479&lt;=$I$8),AND(G2479&gt;=$J$8,G2479&lt;=$K$8),AND(G2479&gt;=$L$8,G2479&lt;=$M$8),AND(G2479&gt;=$N$8,G2479&lt;=$O$8),AND(G2479&gt;=$P$8,G2479&lt;=$Q$8),AND(G2479&gt;=$R$8,G2479&lt;=$S$8),AND(G2479&gt;=$T$8,G2479&lt;=$U$8)),IF(COUNTIF($H$537:H2479,"CMO")&gt;90,"Demi-traitement","Plein traitement"),""))</f>
        <v/>
      </c>
    </row>
    <row r="2480" spans="7:9" x14ac:dyDescent="0.25">
      <c r="G2480" s="1">
        <v>45044</v>
      </c>
      <c r="H2480" t="str">
        <f t="shared" si="42"/>
        <v/>
      </c>
      <c r="I2480" s="2" t="str">
        <f>IF(OR(AND(G2480&gt;=$D$19,G2480&lt;=$E$19),AND(G2480&gt;=$F$19,G2480&lt;=$G$19),AND(G2480&gt;=$H$19,G2480&lt;=$I$19),AND(G2480&gt;=$J$19,G2480&lt;=$K$19),AND(G2480&gt;=$L$19,G2480&lt;=$M$19),AND(G2480&gt;=$N$19,G2480&lt;=$O$19),AND(G2480&gt;=$P$19,G2480&lt;=$Q$19),AND(G2480&gt;=$R$19,G2480&lt;=$S$19),AND(G2480&gt;=$T$19,G2480&lt;=$U$19)),IF(COUNTIF(I2116:I2479,"Plein traitement")=90,"Demi-traitement","Plein traitement"),IF(OR(AND(G2480&gt;=$D$8,G2480&lt;=$E$8),AND(G2480&gt;=$F$8,G2480&lt;=$G$8),AND(G2480&gt;=$H$8,G2480&lt;=$I$8),AND(G2480&gt;=$J$8,G2480&lt;=$K$8),AND(G2480&gt;=$L$8,G2480&lt;=$M$8),AND(G2480&gt;=$N$8,G2480&lt;=$O$8),AND(G2480&gt;=$P$8,G2480&lt;=$Q$8),AND(G2480&gt;=$R$8,G2480&lt;=$S$8),AND(G2480&gt;=$T$8,G2480&lt;=$U$8)),IF(COUNTIF($H$537:H2480,"CMO")&gt;90,"Demi-traitement","Plein traitement"),""))</f>
        <v/>
      </c>
    </row>
    <row r="2481" spans="7:9" x14ac:dyDescent="0.25">
      <c r="G2481" s="1">
        <v>45045</v>
      </c>
      <c r="H2481" t="str">
        <f t="shared" si="42"/>
        <v/>
      </c>
      <c r="I2481" s="2" t="str">
        <f>IF(OR(AND(G2481&gt;=$D$19,G2481&lt;=$E$19),AND(G2481&gt;=$F$19,G2481&lt;=$G$19),AND(G2481&gt;=$H$19,G2481&lt;=$I$19),AND(G2481&gt;=$J$19,G2481&lt;=$K$19),AND(G2481&gt;=$L$19,G2481&lt;=$M$19),AND(G2481&gt;=$N$19,G2481&lt;=$O$19),AND(G2481&gt;=$P$19,G2481&lt;=$Q$19),AND(G2481&gt;=$R$19,G2481&lt;=$S$19),AND(G2481&gt;=$T$19,G2481&lt;=$U$19)),IF(COUNTIF(I2117:I2480,"Plein traitement")=90,"Demi-traitement","Plein traitement"),IF(OR(AND(G2481&gt;=$D$8,G2481&lt;=$E$8),AND(G2481&gt;=$F$8,G2481&lt;=$G$8),AND(G2481&gt;=$H$8,G2481&lt;=$I$8),AND(G2481&gt;=$J$8,G2481&lt;=$K$8),AND(G2481&gt;=$L$8,G2481&lt;=$M$8),AND(G2481&gt;=$N$8,G2481&lt;=$O$8),AND(G2481&gt;=$P$8,G2481&lt;=$Q$8),AND(G2481&gt;=$R$8,G2481&lt;=$S$8),AND(G2481&gt;=$T$8,G2481&lt;=$U$8)),IF(COUNTIF($H$537:H2481,"CMO")&gt;90,"Demi-traitement","Plein traitement"),""))</f>
        <v/>
      </c>
    </row>
    <row r="2482" spans="7:9" x14ac:dyDescent="0.25">
      <c r="G2482" s="1">
        <v>45046</v>
      </c>
      <c r="H2482" t="str">
        <f t="shared" si="42"/>
        <v/>
      </c>
      <c r="I2482" s="2" t="str">
        <f>IF(OR(AND(G2482&gt;=$D$19,G2482&lt;=$E$19),AND(G2482&gt;=$F$19,G2482&lt;=$G$19),AND(G2482&gt;=$H$19,G2482&lt;=$I$19),AND(G2482&gt;=$J$19,G2482&lt;=$K$19),AND(G2482&gt;=$L$19,G2482&lt;=$M$19),AND(G2482&gt;=$N$19,G2482&lt;=$O$19),AND(G2482&gt;=$P$19,G2482&lt;=$Q$19),AND(G2482&gt;=$R$19,G2482&lt;=$S$19),AND(G2482&gt;=$T$19,G2482&lt;=$U$19)),IF(COUNTIF(I2118:I2481,"Plein traitement")=90,"Demi-traitement","Plein traitement"),IF(OR(AND(G2482&gt;=$D$8,G2482&lt;=$E$8),AND(G2482&gt;=$F$8,G2482&lt;=$G$8),AND(G2482&gt;=$H$8,G2482&lt;=$I$8),AND(G2482&gt;=$J$8,G2482&lt;=$K$8),AND(G2482&gt;=$L$8,G2482&lt;=$M$8),AND(G2482&gt;=$N$8,G2482&lt;=$O$8),AND(G2482&gt;=$P$8,G2482&lt;=$Q$8),AND(G2482&gt;=$R$8,G2482&lt;=$S$8),AND(G2482&gt;=$T$8,G2482&lt;=$U$8)),IF(COUNTIF($H$537:H2482,"CMO")&gt;90,"Demi-traitement","Plein traitement"),""))</f>
        <v/>
      </c>
    </row>
    <row r="2483" spans="7:9" x14ac:dyDescent="0.25">
      <c r="G2483" s="1">
        <v>45047</v>
      </c>
      <c r="H2483" t="str">
        <f t="shared" si="42"/>
        <v/>
      </c>
      <c r="I2483" s="2" t="str">
        <f>IF(OR(AND(G2483&gt;=$D$19,G2483&lt;=$E$19),AND(G2483&gt;=$F$19,G2483&lt;=$G$19),AND(G2483&gt;=$H$19,G2483&lt;=$I$19),AND(G2483&gt;=$J$19,G2483&lt;=$K$19),AND(G2483&gt;=$L$19,G2483&lt;=$M$19),AND(G2483&gt;=$N$19,G2483&lt;=$O$19),AND(G2483&gt;=$P$19,G2483&lt;=$Q$19),AND(G2483&gt;=$R$19,G2483&lt;=$S$19),AND(G2483&gt;=$T$19,G2483&lt;=$U$19)),IF(COUNTIF(I2119:I2482,"Plein traitement")=90,"Demi-traitement","Plein traitement"),IF(OR(AND(G2483&gt;=$D$8,G2483&lt;=$E$8),AND(G2483&gt;=$F$8,G2483&lt;=$G$8),AND(G2483&gt;=$H$8,G2483&lt;=$I$8),AND(G2483&gt;=$J$8,G2483&lt;=$K$8),AND(G2483&gt;=$L$8,G2483&lt;=$M$8),AND(G2483&gt;=$N$8,G2483&lt;=$O$8),AND(G2483&gt;=$P$8,G2483&lt;=$Q$8),AND(G2483&gt;=$R$8,G2483&lt;=$S$8),AND(G2483&gt;=$T$8,G2483&lt;=$U$8)),IF(COUNTIF($H$537:H2483,"CMO")&gt;90,"Demi-traitement","Plein traitement"),""))</f>
        <v/>
      </c>
    </row>
    <row r="2484" spans="7:9" x14ac:dyDescent="0.25">
      <c r="G2484" s="1">
        <v>45048</v>
      </c>
      <c r="H2484" t="str">
        <f t="shared" si="42"/>
        <v/>
      </c>
      <c r="I2484" s="2" t="str">
        <f>IF(OR(AND(G2484&gt;=$D$19,G2484&lt;=$E$19),AND(G2484&gt;=$F$19,G2484&lt;=$G$19),AND(G2484&gt;=$H$19,G2484&lt;=$I$19),AND(G2484&gt;=$J$19,G2484&lt;=$K$19),AND(G2484&gt;=$L$19,G2484&lt;=$M$19),AND(G2484&gt;=$N$19,G2484&lt;=$O$19),AND(G2484&gt;=$P$19,G2484&lt;=$Q$19),AND(G2484&gt;=$R$19,G2484&lt;=$S$19),AND(G2484&gt;=$T$19,G2484&lt;=$U$19)),IF(COUNTIF(I2120:I2483,"Plein traitement")=90,"Demi-traitement","Plein traitement"),IF(OR(AND(G2484&gt;=$D$8,G2484&lt;=$E$8),AND(G2484&gt;=$F$8,G2484&lt;=$G$8),AND(G2484&gt;=$H$8,G2484&lt;=$I$8),AND(G2484&gt;=$J$8,G2484&lt;=$K$8),AND(G2484&gt;=$L$8,G2484&lt;=$M$8),AND(G2484&gt;=$N$8,G2484&lt;=$O$8),AND(G2484&gt;=$P$8,G2484&lt;=$Q$8),AND(G2484&gt;=$R$8,G2484&lt;=$S$8),AND(G2484&gt;=$T$8,G2484&lt;=$U$8)),IF(COUNTIF($H$537:H2484,"CMO")&gt;90,"Demi-traitement","Plein traitement"),""))</f>
        <v/>
      </c>
    </row>
    <row r="2485" spans="7:9" x14ac:dyDescent="0.25">
      <c r="G2485" s="1">
        <v>45049</v>
      </c>
      <c r="H2485" t="str">
        <f t="shared" ref="H2485:H2548" si="43">IF(OR(AND(G2485&gt;=$D$8,G2485&lt;=$E$8),AND(G2485&gt;=$F$8,G2485&lt;=$G$8),AND(G2485&gt;=$H$8,G2485&lt;=$I$8),AND(G2485&gt;=$J$8,G2485&lt;=$K$8),AND(G2485&gt;=$L$8,G2485&lt;=$M$8),AND(G2485&gt;=$N$8,G2485&lt;=$O$8),AND(G2485&gt;=$P$8,G2485&lt;=$Q$8),AND(G2485&gt;=$R$8,G2485&lt;=$S$8),AND(G2485&gt;=$T$8,G2485&lt;=$U$8)),"CMO","")</f>
        <v/>
      </c>
      <c r="I2485" s="2" t="str">
        <f>IF(OR(AND(G2485&gt;=$D$19,G2485&lt;=$E$19),AND(G2485&gt;=$F$19,G2485&lt;=$G$19),AND(G2485&gt;=$H$19,G2485&lt;=$I$19),AND(G2485&gt;=$J$19,G2485&lt;=$K$19),AND(G2485&gt;=$L$19,G2485&lt;=$M$19),AND(G2485&gt;=$N$19,G2485&lt;=$O$19),AND(G2485&gt;=$P$19,G2485&lt;=$Q$19),AND(G2485&gt;=$R$19,G2485&lt;=$S$19),AND(G2485&gt;=$T$19,G2485&lt;=$U$19)),IF(COUNTIF(I2121:I2484,"Plein traitement")=90,"Demi-traitement","Plein traitement"),IF(OR(AND(G2485&gt;=$D$8,G2485&lt;=$E$8),AND(G2485&gt;=$F$8,G2485&lt;=$G$8),AND(G2485&gt;=$H$8,G2485&lt;=$I$8),AND(G2485&gt;=$J$8,G2485&lt;=$K$8),AND(G2485&gt;=$L$8,G2485&lt;=$M$8),AND(G2485&gt;=$N$8,G2485&lt;=$O$8),AND(G2485&gt;=$P$8,G2485&lt;=$Q$8),AND(G2485&gt;=$R$8,G2485&lt;=$S$8),AND(G2485&gt;=$T$8,G2485&lt;=$U$8)),IF(COUNTIF($H$537:H2485,"CMO")&gt;90,"Demi-traitement","Plein traitement"),""))</f>
        <v/>
      </c>
    </row>
    <row r="2486" spans="7:9" x14ac:dyDescent="0.25">
      <c r="G2486" s="1">
        <v>45050</v>
      </c>
      <c r="H2486" t="str">
        <f t="shared" si="43"/>
        <v/>
      </c>
      <c r="I2486" s="2" t="str">
        <f>IF(OR(AND(G2486&gt;=$D$19,G2486&lt;=$E$19),AND(G2486&gt;=$F$19,G2486&lt;=$G$19),AND(G2486&gt;=$H$19,G2486&lt;=$I$19),AND(G2486&gt;=$J$19,G2486&lt;=$K$19),AND(G2486&gt;=$L$19,G2486&lt;=$M$19),AND(G2486&gt;=$N$19,G2486&lt;=$O$19),AND(G2486&gt;=$P$19,G2486&lt;=$Q$19),AND(G2486&gt;=$R$19,G2486&lt;=$S$19),AND(G2486&gt;=$T$19,G2486&lt;=$U$19)),IF(COUNTIF(I2122:I2485,"Plein traitement")=90,"Demi-traitement","Plein traitement"),IF(OR(AND(G2486&gt;=$D$8,G2486&lt;=$E$8),AND(G2486&gt;=$F$8,G2486&lt;=$G$8),AND(G2486&gt;=$H$8,G2486&lt;=$I$8),AND(G2486&gt;=$J$8,G2486&lt;=$K$8),AND(G2486&gt;=$L$8,G2486&lt;=$M$8),AND(G2486&gt;=$N$8,G2486&lt;=$O$8),AND(G2486&gt;=$P$8,G2486&lt;=$Q$8),AND(G2486&gt;=$R$8,G2486&lt;=$S$8),AND(G2486&gt;=$T$8,G2486&lt;=$U$8)),IF(COUNTIF($H$537:H2486,"CMO")&gt;90,"Demi-traitement","Plein traitement"),""))</f>
        <v/>
      </c>
    </row>
    <row r="2487" spans="7:9" x14ac:dyDescent="0.25">
      <c r="G2487" s="1">
        <v>45051</v>
      </c>
      <c r="H2487" t="str">
        <f t="shared" si="43"/>
        <v/>
      </c>
      <c r="I2487" s="2" t="str">
        <f>IF(OR(AND(G2487&gt;=$D$19,G2487&lt;=$E$19),AND(G2487&gt;=$F$19,G2487&lt;=$G$19),AND(G2487&gt;=$H$19,G2487&lt;=$I$19),AND(G2487&gt;=$J$19,G2487&lt;=$K$19),AND(G2487&gt;=$L$19,G2487&lt;=$M$19),AND(G2487&gt;=$N$19,G2487&lt;=$O$19),AND(G2487&gt;=$P$19,G2487&lt;=$Q$19),AND(G2487&gt;=$R$19,G2487&lt;=$S$19),AND(G2487&gt;=$T$19,G2487&lt;=$U$19)),IF(COUNTIF(I2123:I2486,"Plein traitement")=90,"Demi-traitement","Plein traitement"),IF(OR(AND(G2487&gt;=$D$8,G2487&lt;=$E$8),AND(G2487&gt;=$F$8,G2487&lt;=$G$8),AND(G2487&gt;=$H$8,G2487&lt;=$I$8),AND(G2487&gt;=$J$8,G2487&lt;=$K$8),AND(G2487&gt;=$L$8,G2487&lt;=$M$8),AND(G2487&gt;=$N$8,G2487&lt;=$O$8),AND(G2487&gt;=$P$8,G2487&lt;=$Q$8),AND(G2487&gt;=$R$8,G2487&lt;=$S$8),AND(G2487&gt;=$T$8,G2487&lt;=$U$8)),IF(COUNTIF($H$537:H2487,"CMO")&gt;90,"Demi-traitement","Plein traitement"),""))</f>
        <v/>
      </c>
    </row>
    <row r="2488" spans="7:9" x14ac:dyDescent="0.25">
      <c r="G2488" s="1">
        <v>45052</v>
      </c>
      <c r="H2488" t="str">
        <f t="shared" si="43"/>
        <v/>
      </c>
      <c r="I2488" s="2" t="str">
        <f>IF(OR(AND(G2488&gt;=$D$19,G2488&lt;=$E$19),AND(G2488&gt;=$F$19,G2488&lt;=$G$19),AND(G2488&gt;=$H$19,G2488&lt;=$I$19),AND(G2488&gt;=$J$19,G2488&lt;=$K$19),AND(G2488&gt;=$L$19,G2488&lt;=$M$19),AND(G2488&gt;=$N$19,G2488&lt;=$O$19),AND(G2488&gt;=$P$19,G2488&lt;=$Q$19),AND(G2488&gt;=$R$19,G2488&lt;=$S$19),AND(G2488&gt;=$T$19,G2488&lt;=$U$19)),IF(COUNTIF(I2124:I2487,"Plein traitement")=90,"Demi-traitement","Plein traitement"),IF(OR(AND(G2488&gt;=$D$8,G2488&lt;=$E$8),AND(G2488&gt;=$F$8,G2488&lt;=$G$8),AND(G2488&gt;=$H$8,G2488&lt;=$I$8),AND(G2488&gt;=$J$8,G2488&lt;=$K$8),AND(G2488&gt;=$L$8,G2488&lt;=$M$8),AND(G2488&gt;=$N$8,G2488&lt;=$O$8),AND(G2488&gt;=$P$8,G2488&lt;=$Q$8),AND(G2488&gt;=$R$8,G2488&lt;=$S$8),AND(G2488&gt;=$T$8,G2488&lt;=$U$8)),IF(COUNTIF($H$537:H2488,"CMO")&gt;90,"Demi-traitement","Plein traitement"),""))</f>
        <v/>
      </c>
    </row>
    <row r="2489" spans="7:9" x14ac:dyDescent="0.25">
      <c r="G2489" s="1">
        <v>45053</v>
      </c>
      <c r="H2489" t="str">
        <f t="shared" si="43"/>
        <v/>
      </c>
      <c r="I2489" s="2" t="str">
        <f>IF(OR(AND(G2489&gt;=$D$19,G2489&lt;=$E$19),AND(G2489&gt;=$F$19,G2489&lt;=$G$19),AND(G2489&gt;=$H$19,G2489&lt;=$I$19),AND(G2489&gt;=$J$19,G2489&lt;=$K$19),AND(G2489&gt;=$L$19,G2489&lt;=$M$19),AND(G2489&gt;=$N$19,G2489&lt;=$O$19),AND(G2489&gt;=$P$19,G2489&lt;=$Q$19),AND(G2489&gt;=$R$19,G2489&lt;=$S$19),AND(G2489&gt;=$T$19,G2489&lt;=$U$19)),IF(COUNTIF(I2125:I2488,"Plein traitement")=90,"Demi-traitement","Plein traitement"),IF(OR(AND(G2489&gt;=$D$8,G2489&lt;=$E$8),AND(G2489&gt;=$F$8,G2489&lt;=$G$8),AND(G2489&gt;=$H$8,G2489&lt;=$I$8),AND(G2489&gt;=$J$8,G2489&lt;=$K$8),AND(G2489&gt;=$L$8,G2489&lt;=$M$8),AND(G2489&gt;=$N$8,G2489&lt;=$O$8),AND(G2489&gt;=$P$8,G2489&lt;=$Q$8),AND(G2489&gt;=$R$8,G2489&lt;=$S$8),AND(G2489&gt;=$T$8,G2489&lt;=$U$8)),IF(COUNTIF($H$537:H2489,"CMO")&gt;90,"Demi-traitement","Plein traitement"),""))</f>
        <v/>
      </c>
    </row>
    <row r="2490" spans="7:9" x14ac:dyDescent="0.25">
      <c r="G2490" s="1">
        <v>45054</v>
      </c>
      <c r="H2490" t="str">
        <f t="shared" si="43"/>
        <v/>
      </c>
      <c r="I2490" s="2" t="str">
        <f>IF(OR(AND(G2490&gt;=$D$19,G2490&lt;=$E$19),AND(G2490&gt;=$F$19,G2490&lt;=$G$19),AND(G2490&gt;=$H$19,G2490&lt;=$I$19),AND(G2490&gt;=$J$19,G2490&lt;=$K$19),AND(G2490&gt;=$L$19,G2490&lt;=$M$19),AND(G2490&gt;=$N$19,G2490&lt;=$O$19),AND(G2490&gt;=$P$19,G2490&lt;=$Q$19),AND(G2490&gt;=$R$19,G2490&lt;=$S$19),AND(G2490&gt;=$T$19,G2490&lt;=$U$19)),IF(COUNTIF(I2126:I2489,"Plein traitement")=90,"Demi-traitement","Plein traitement"),IF(OR(AND(G2490&gt;=$D$8,G2490&lt;=$E$8),AND(G2490&gt;=$F$8,G2490&lt;=$G$8),AND(G2490&gt;=$H$8,G2490&lt;=$I$8),AND(G2490&gt;=$J$8,G2490&lt;=$K$8),AND(G2490&gt;=$L$8,G2490&lt;=$M$8),AND(G2490&gt;=$N$8,G2490&lt;=$O$8),AND(G2490&gt;=$P$8,G2490&lt;=$Q$8),AND(G2490&gt;=$R$8,G2490&lt;=$S$8),AND(G2490&gt;=$T$8,G2490&lt;=$U$8)),IF(COUNTIF($H$537:H2490,"CMO")&gt;90,"Demi-traitement","Plein traitement"),""))</f>
        <v/>
      </c>
    </row>
    <row r="2491" spans="7:9" x14ac:dyDescent="0.25">
      <c r="G2491" s="1">
        <v>45055</v>
      </c>
      <c r="H2491" t="str">
        <f t="shared" si="43"/>
        <v/>
      </c>
      <c r="I2491" s="2" t="str">
        <f>IF(OR(AND(G2491&gt;=$D$19,G2491&lt;=$E$19),AND(G2491&gt;=$F$19,G2491&lt;=$G$19),AND(G2491&gt;=$H$19,G2491&lt;=$I$19),AND(G2491&gt;=$J$19,G2491&lt;=$K$19),AND(G2491&gt;=$L$19,G2491&lt;=$M$19),AND(G2491&gt;=$N$19,G2491&lt;=$O$19),AND(G2491&gt;=$P$19,G2491&lt;=$Q$19),AND(G2491&gt;=$R$19,G2491&lt;=$S$19),AND(G2491&gt;=$T$19,G2491&lt;=$U$19)),IF(COUNTIF(I2127:I2490,"Plein traitement")=90,"Demi-traitement","Plein traitement"),IF(OR(AND(G2491&gt;=$D$8,G2491&lt;=$E$8),AND(G2491&gt;=$F$8,G2491&lt;=$G$8),AND(G2491&gt;=$H$8,G2491&lt;=$I$8),AND(G2491&gt;=$J$8,G2491&lt;=$K$8),AND(G2491&gt;=$L$8,G2491&lt;=$M$8),AND(G2491&gt;=$N$8,G2491&lt;=$O$8),AND(G2491&gt;=$P$8,G2491&lt;=$Q$8),AND(G2491&gt;=$R$8,G2491&lt;=$S$8),AND(G2491&gt;=$T$8,G2491&lt;=$U$8)),IF(COUNTIF($H$537:H2491,"CMO")&gt;90,"Demi-traitement","Plein traitement"),""))</f>
        <v/>
      </c>
    </row>
    <row r="2492" spans="7:9" x14ac:dyDescent="0.25">
      <c r="G2492" s="1">
        <v>45056</v>
      </c>
      <c r="H2492" t="str">
        <f t="shared" si="43"/>
        <v/>
      </c>
      <c r="I2492" s="2" t="str">
        <f>IF(OR(AND(G2492&gt;=$D$19,G2492&lt;=$E$19),AND(G2492&gt;=$F$19,G2492&lt;=$G$19),AND(G2492&gt;=$H$19,G2492&lt;=$I$19),AND(G2492&gt;=$J$19,G2492&lt;=$K$19),AND(G2492&gt;=$L$19,G2492&lt;=$M$19),AND(G2492&gt;=$N$19,G2492&lt;=$O$19),AND(G2492&gt;=$P$19,G2492&lt;=$Q$19),AND(G2492&gt;=$R$19,G2492&lt;=$S$19),AND(G2492&gt;=$T$19,G2492&lt;=$U$19)),IF(COUNTIF(I2128:I2491,"Plein traitement")=90,"Demi-traitement","Plein traitement"),IF(OR(AND(G2492&gt;=$D$8,G2492&lt;=$E$8),AND(G2492&gt;=$F$8,G2492&lt;=$G$8),AND(G2492&gt;=$H$8,G2492&lt;=$I$8),AND(G2492&gt;=$J$8,G2492&lt;=$K$8),AND(G2492&gt;=$L$8,G2492&lt;=$M$8),AND(G2492&gt;=$N$8,G2492&lt;=$O$8),AND(G2492&gt;=$P$8,G2492&lt;=$Q$8),AND(G2492&gt;=$R$8,G2492&lt;=$S$8),AND(G2492&gt;=$T$8,G2492&lt;=$U$8)),IF(COUNTIF($H$537:H2492,"CMO")&gt;90,"Demi-traitement","Plein traitement"),""))</f>
        <v/>
      </c>
    </row>
    <row r="2493" spans="7:9" x14ac:dyDescent="0.25">
      <c r="G2493" s="1">
        <v>45057</v>
      </c>
      <c r="H2493" t="str">
        <f t="shared" si="43"/>
        <v/>
      </c>
      <c r="I2493" s="2" t="str">
        <f>IF(OR(AND(G2493&gt;=$D$19,G2493&lt;=$E$19),AND(G2493&gt;=$F$19,G2493&lt;=$G$19),AND(G2493&gt;=$H$19,G2493&lt;=$I$19),AND(G2493&gt;=$J$19,G2493&lt;=$K$19),AND(G2493&gt;=$L$19,G2493&lt;=$M$19),AND(G2493&gt;=$N$19,G2493&lt;=$O$19),AND(G2493&gt;=$P$19,G2493&lt;=$Q$19),AND(G2493&gt;=$R$19,G2493&lt;=$S$19),AND(G2493&gt;=$T$19,G2493&lt;=$U$19)),IF(COUNTIF(I2129:I2492,"Plein traitement")=90,"Demi-traitement","Plein traitement"),IF(OR(AND(G2493&gt;=$D$8,G2493&lt;=$E$8),AND(G2493&gt;=$F$8,G2493&lt;=$G$8),AND(G2493&gt;=$H$8,G2493&lt;=$I$8),AND(G2493&gt;=$J$8,G2493&lt;=$K$8),AND(G2493&gt;=$L$8,G2493&lt;=$M$8),AND(G2493&gt;=$N$8,G2493&lt;=$O$8),AND(G2493&gt;=$P$8,G2493&lt;=$Q$8),AND(G2493&gt;=$R$8,G2493&lt;=$S$8),AND(G2493&gt;=$T$8,G2493&lt;=$U$8)),IF(COUNTIF($H$537:H2493,"CMO")&gt;90,"Demi-traitement","Plein traitement"),""))</f>
        <v/>
      </c>
    </row>
    <row r="2494" spans="7:9" x14ac:dyDescent="0.25">
      <c r="G2494" s="1">
        <v>45058</v>
      </c>
      <c r="H2494" t="str">
        <f t="shared" si="43"/>
        <v/>
      </c>
      <c r="I2494" s="2" t="str">
        <f>IF(OR(AND(G2494&gt;=$D$19,G2494&lt;=$E$19),AND(G2494&gt;=$F$19,G2494&lt;=$G$19),AND(G2494&gt;=$H$19,G2494&lt;=$I$19),AND(G2494&gt;=$J$19,G2494&lt;=$K$19),AND(G2494&gt;=$L$19,G2494&lt;=$M$19),AND(G2494&gt;=$N$19,G2494&lt;=$O$19),AND(G2494&gt;=$P$19,G2494&lt;=$Q$19),AND(G2494&gt;=$R$19,G2494&lt;=$S$19),AND(G2494&gt;=$T$19,G2494&lt;=$U$19)),IF(COUNTIF(I2130:I2493,"Plein traitement")=90,"Demi-traitement","Plein traitement"),IF(OR(AND(G2494&gt;=$D$8,G2494&lt;=$E$8),AND(G2494&gt;=$F$8,G2494&lt;=$G$8),AND(G2494&gt;=$H$8,G2494&lt;=$I$8),AND(G2494&gt;=$J$8,G2494&lt;=$K$8),AND(G2494&gt;=$L$8,G2494&lt;=$M$8),AND(G2494&gt;=$N$8,G2494&lt;=$O$8),AND(G2494&gt;=$P$8,G2494&lt;=$Q$8),AND(G2494&gt;=$R$8,G2494&lt;=$S$8),AND(G2494&gt;=$T$8,G2494&lt;=$U$8)),IF(COUNTIF($H$537:H2494,"CMO")&gt;90,"Demi-traitement","Plein traitement"),""))</f>
        <v/>
      </c>
    </row>
    <row r="2495" spans="7:9" x14ac:dyDescent="0.25">
      <c r="G2495" s="1">
        <v>45059</v>
      </c>
      <c r="H2495" t="str">
        <f t="shared" si="43"/>
        <v/>
      </c>
      <c r="I2495" s="2" t="str">
        <f>IF(OR(AND(G2495&gt;=$D$19,G2495&lt;=$E$19),AND(G2495&gt;=$F$19,G2495&lt;=$G$19),AND(G2495&gt;=$H$19,G2495&lt;=$I$19),AND(G2495&gt;=$J$19,G2495&lt;=$K$19),AND(G2495&gt;=$L$19,G2495&lt;=$M$19),AND(G2495&gt;=$N$19,G2495&lt;=$O$19),AND(G2495&gt;=$P$19,G2495&lt;=$Q$19),AND(G2495&gt;=$R$19,G2495&lt;=$S$19),AND(G2495&gt;=$T$19,G2495&lt;=$U$19)),IF(COUNTIF(I2131:I2494,"Plein traitement")=90,"Demi-traitement","Plein traitement"),IF(OR(AND(G2495&gt;=$D$8,G2495&lt;=$E$8),AND(G2495&gt;=$F$8,G2495&lt;=$G$8),AND(G2495&gt;=$H$8,G2495&lt;=$I$8),AND(G2495&gt;=$J$8,G2495&lt;=$K$8),AND(G2495&gt;=$L$8,G2495&lt;=$M$8),AND(G2495&gt;=$N$8,G2495&lt;=$O$8),AND(G2495&gt;=$P$8,G2495&lt;=$Q$8),AND(G2495&gt;=$R$8,G2495&lt;=$S$8),AND(G2495&gt;=$T$8,G2495&lt;=$U$8)),IF(COUNTIF($H$537:H2495,"CMO")&gt;90,"Demi-traitement","Plein traitement"),""))</f>
        <v/>
      </c>
    </row>
    <row r="2496" spans="7:9" x14ac:dyDescent="0.25">
      <c r="G2496" s="1">
        <v>45060</v>
      </c>
      <c r="H2496" t="str">
        <f t="shared" si="43"/>
        <v/>
      </c>
      <c r="I2496" s="2" t="str">
        <f>IF(OR(AND(G2496&gt;=$D$19,G2496&lt;=$E$19),AND(G2496&gt;=$F$19,G2496&lt;=$G$19),AND(G2496&gt;=$H$19,G2496&lt;=$I$19),AND(G2496&gt;=$J$19,G2496&lt;=$K$19),AND(G2496&gt;=$L$19,G2496&lt;=$M$19),AND(G2496&gt;=$N$19,G2496&lt;=$O$19),AND(G2496&gt;=$P$19,G2496&lt;=$Q$19),AND(G2496&gt;=$R$19,G2496&lt;=$S$19),AND(G2496&gt;=$T$19,G2496&lt;=$U$19)),IF(COUNTIF(I2132:I2495,"Plein traitement")=90,"Demi-traitement","Plein traitement"),IF(OR(AND(G2496&gt;=$D$8,G2496&lt;=$E$8),AND(G2496&gt;=$F$8,G2496&lt;=$G$8),AND(G2496&gt;=$H$8,G2496&lt;=$I$8),AND(G2496&gt;=$J$8,G2496&lt;=$K$8),AND(G2496&gt;=$L$8,G2496&lt;=$M$8),AND(G2496&gt;=$N$8,G2496&lt;=$O$8),AND(G2496&gt;=$P$8,G2496&lt;=$Q$8),AND(G2496&gt;=$R$8,G2496&lt;=$S$8),AND(G2496&gt;=$T$8,G2496&lt;=$U$8)),IF(COUNTIF($H$537:H2496,"CMO")&gt;90,"Demi-traitement","Plein traitement"),""))</f>
        <v/>
      </c>
    </row>
    <row r="2497" spans="7:9" x14ac:dyDescent="0.25">
      <c r="G2497" s="1">
        <v>45061</v>
      </c>
      <c r="H2497" t="str">
        <f t="shared" si="43"/>
        <v/>
      </c>
      <c r="I2497" s="2" t="str">
        <f>IF(OR(AND(G2497&gt;=$D$19,G2497&lt;=$E$19),AND(G2497&gt;=$F$19,G2497&lt;=$G$19),AND(G2497&gt;=$H$19,G2497&lt;=$I$19),AND(G2497&gt;=$J$19,G2497&lt;=$K$19),AND(G2497&gt;=$L$19,G2497&lt;=$M$19),AND(G2497&gt;=$N$19,G2497&lt;=$O$19),AND(G2497&gt;=$P$19,G2497&lt;=$Q$19),AND(G2497&gt;=$R$19,G2497&lt;=$S$19),AND(G2497&gt;=$T$19,G2497&lt;=$U$19)),IF(COUNTIF(I2133:I2496,"Plein traitement")=90,"Demi-traitement","Plein traitement"),IF(OR(AND(G2497&gt;=$D$8,G2497&lt;=$E$8),AND(G2497&gt;=$F$8,G2497&lt;=$G$8),AND(G2497&gt;=$H$8,G2497&lt;=$I$8),AND(G2497&gt;=$J$8,G2497&lt;=$K$8),AND(G2497&gt;=$L$8,G2497&lt;=$M$8),AND(G2497&gt;=$N$8,G2497&lt;=$O$8),AND(G2497&gt;=$P$8,G2497&lt;=$Q$8),AND(G2497&gt;=$R$8,G2497&lt;=$S$8),AND(G2497&gt;=$T$8,G2497&lt;=$U$8)),IF(COUNTIF($H$537:H2497,"CMO")&gt;90,"Demi-traitement","Plein traitement"),""))</f>
        <v/>
      </c>
    </row>
    <row r="2498" spans="7:9" x14ac:dyDescent="0.25">
      <c r="G2498" s="1">
        <v>45062</v>
      </c>
      <c r="H2498" t="str">
        <f t="shared" si="43"/>
        <v/>
      </c>
      <c r="I2498" s="2" t="str">
        <f>IF(OR(AND(G2498&gt;=$D$19,G2498&lt;=$E$19),AND(G2498&gt;=$F$19,G2498&lt;=$G$19),AND(G2498&gt;=$H$19,G2498&lt;=$I$19),AND(G2498&gt;=$J$19,G2498&lt;=$K$19),AND(G2498&gt;=$L$19,G2498&lt;=$M$19),AND(G2498&gt;=$N$19,G2498&lt;=$O$19),AND(G2498&gt;=$P$19,G2498&lt;=$Q$19),AND(G2498&gt;=$R$19,G2498&lt;=$S$19),AND(G2498&gt;=$T$19,G2498&lt;=$U$19)),IF(COUNTIF(I2134:I2497,"Plein traitement")=90,"Demi-traitement","Plein traitement"),IF(OR(AND(G2498&gt;=$D$8,G2498&lt;=$E$8),AND(G2498&gt;=$F$8,G2498&lt;=$G$8),AND(G2498&gt;=$H$8,G2498&lt;=$I$8),AND(G2498&gt;=$J$8,G2498&lt;=$K$8),AND(G2498&gt;=$L$8,G2498&lt;=$M$8),AND(G2498&gt;=$N$8,G2498&lt;=$O$8),AND(G2498&gt;=$P$8,G2498&lt;=$Q$8),AND(G2498&gt;=$R$8,G2498&lt;=$S$8),AND(G2498&gt;=$T$8,G2498&lt;=$U$8)),IF(COUNTIF($H$537:H2498,"CMO")&gt;90,"Demi-traitement","Plein traitement"),""))</f>
        <v/>
      </c>
    </row>
    <row r="2499" spans="7:9" x14ac:dyDescent="0.25">
      <c r="G2499" s="1">
        <v>45063</v>
      </c>
      <c r="H2499" t="str">
        <f t="shared" si="43"/>
        <v/>
      </c>
      <c r="I2499" s="2" t="str">
        <f>IF(OR(AND(G2499&gt;=$D$19,G2499&lt;=$E$19),AND(G2499&gt;=$F$19,G2499&lt;=$G$19),AND(G2499&gt;=$H$19,G2499&lt;=$I$19),AND(G2499&gt;=$J$19,G2499&lt;=$K$19),AND(G2499&gt;=$L$19,G2499&lt;=$M$19),AND(G2499&gt;=$N$19,G2499&lt;=$O$19),AND(G2499&gt;=$P$19,G2499&lt;=$Q$19),AND(G2499&gt;=$R$19,G2499&lt;=$S$19),AND(G2499&gt;=$T$19,G2499&lt;=$U$19)),IF(COUNTIF(I2135:I2498,"Plein traitement")=90,"Demi-traitement","Plein traitement"),IF(OR(AND(G2499&gt;=$D$8,G2499&lt;=$E$8),AND(G2499&gt;=$F$8,G2499&lt;=$G$8),AND(G2499&gt;=$H$8,G2499&lt;=$I$8),AND(G2499&gt;=$J$8,G2499&lt;=$K$8),AND(G2499&gt;=$L$8,G2499&lt;=$M$8),AND(G2499&gt;=$N$8,G2499&lt;=$O$8),AND(G2499&gt;=$P$8,G2499&lt;=$Q$8),AND(G2499&gt;=$R$8,G2499&lt;=$S$8),AND(G2499&gt;=$T$8,G2499&lt;=$U$8)),IF(COUNTIF($H$537:H2499,"CMO")&gt;90,"Demi-traitement","Plein traitement"),""))</f>
        <v/>
      </c>
    </row>
    <row r="2500" spans="7:9" x14ac:dyDescent="0.25">
      <c r="G2500" s="1">
        <v>45064</v>
      </c>
      <c r="H2500" t="str">
        <f t="shared" si="43"/>
        <v/>
      </c>
      <c r="I2500" s="2" t="str">
        <f>IF(OR(AND(G2500&gt;=$D$19,G2500&lt;=$E$19),AND(G2500&gt;=$F$19,G2500&lt;=$G$19),AND(G2500&gt;=$H$19,G2500&lt;=$I$19),AND(G2500&gt;=$J$19,G2500&lt;=$K$19),AND(G2500&gt;=$L$19,G2500&lt;=$M$19),AND(G2500&gt;=$N$19,G2500&lt;=$O$19),AND(G2500&gt;=$P$19,G2500&lt;=$Q$19),AND(G2500&gt;=$R$19,G2500&lt;=$S$19),AND(G2500&gt;=$T$19,G2500&lt;=$U$19)),IF(COUNTIF(I2136:I2499,"Plein traitement")=90,"Demi-traitement","Plein traitement"),IF(OR(AND(G2500&gt;=$D$8,G2500&lt;=$E$8),AND(G2500&gt;=$F$8,G2500&lt;=$G$8),AND(G2500&gt;=$H$8,G2500&lt;=$I$8),AND(G2500&gt;=$J$8,G2500&lt;=$K$8),AND(G2500&gt;=$L$8,G2500&lt;=$M$8),AND(G2500&gt;=$N$8,G2500&lt;=$O$8),AND(G2500&gt;=$P$8,G2500&lt;=$Q$8),AND(G2500&gt;=$R$8,G2500&lt;=$S$8),AND(G2500&gt;=$T$8,G2500&lt;=$U$8)),IF(COUNTIF($H$537:H2500,"CMO")&gt;90,"Demi-traitement","Plein traitement"),""))</f>
        <v/>
      </c>
    </row>
    <row r="2501" spans="7:9" x14ac:dyDescent="0.25">
      <c r="G2501" s="1">
        <v>45065</v>
      </c>
      <c r="H2501" t="str">
        <f t="shared" si="43"/>
        <v/>
      </c>
      <c r="I2501" s="2" t="str">
        <f>IF(OR(AND(G2501&gt;=$D$19,G2501&lt;=$E$19),AND(G2501&gt;=$F$19,G2501&lt;=$G$19),AND(G2501&gt;=$H$19,G2501&lt;=$I$19),AND(G2501&gt;=$J$19,G2501&lt;=$K$19),AND(G2501&gt;=$L$19,G2501&lt;=$M$19),AND(G2501&gt;=$N$19,G2501&lt;=$O$19),AND(G2501&gt;=$P$19,G2501&lt;=$Q$19),AND(G2501&gt;=$R$19,G2501&lt;=$S$19),AND(G2501&gt;=$T$19,G2501&lt;=$U$19)),IF(COUNTIF(I2137:I2500,"Plein traitement")=90,"Demi-traitement","Plein traitement"),IF(OR(AND(G2501&gt;=$D$8,G2501&lt;=$E$8),AND(G2501&gt;=$F$8,G2501&lt;=$G$8),AND(G2501&gt;=$H$8,G2501&lt;=$I$8),AND(G2501&gt;=$J$8,G2501&lt;=$K$8),AND(G2501&gt;=$L$8,G2501&lt;=$M$8),AND(G2501&gt;=$N$8,G2501&lt;=$O$8),AND(G2501&gt;=$P$8,G2501&lt;=$Q$8),AND(G2501&gt;=$R$8,G2501&lt;=$S$8),AND(G2501&gt;=$T$8,G2501&lt;=$U$8)),IF(COUNTIF($H$537:H2501,"CMO")&gt;90,"Demi-traitement","Plein traitement"),""))</f>
        <v/>
      </c>
    </row>
    <row r="2502" spans="7:9" x14ac:dyDescent="0.25">
      <c r="G2502" s="1">
        <v>45066</v>
      </c>
      <c r="H2502" t="str">
        <f t="shared" si="43"/>
        <v/>
      </c>
      <c r="I2502" s="2" t="str">
        <f>IF(OR(AND(G2502&gt;=$D$19,G2502&lt;=$E$19),AND(G2502&gt;=$F$19,G2502&lt;=$G$19),AND(G2502&gt;=$H$19,G2502&lt;=$I$19),AND(G2502&gt;=$J$19,G2502&lt;=$K$19),AND(G2502&gt;=$L$19,G2502&lt;=$M$19),AND(G2502&gt;=$N$19,G2502&lt;=$O$19),AND(G2502&gt;=$P$19,G2502&lt;=$Q$19),AND(G2502&gt;=$R$19,G2502&lt;=$S$19),AND(G2502&gt;=$T$19,G2502&lt;=$U$19)),IF(COUNTIF(I2138:I2501,"Plein traitement")=90,"Demi-traitement","Plein traitement"),IF(OR(AND(G2502&gt;=$D$8,G2502&lt;=$E$8),AND(G2502&gt;=$F$8,G2502&lt;=$G$8),AND(G2502&gt;=$H$8,G2502&lt;=$I$8),AND(G2502&gt;=$J$8,G2502&lt;=$K$8),AND(G2502&gt;=$L$8,G2502&lt;=$M$8),AND(G2502&gt;=$N$8,G2502&lt;=$O$8),AND(G2502&gt;=$P$8,G2502&lt;=$Q$8),AND(G2502&gt;=$R$8,G2502&lt;=$S$8),AND(G2502&gt;=$T$8,G2502&lt;=$U$8)),IF(COUNTIF($H$537:H2502,"CMO")&gt;90,"Demi-traitement","Plein traitement"),""))</f>
        <v/>
      </c>
    </row>
    <row r="2503" spans="7:9" x14ac:dyDescent="0.25">
      <c r="G2503" s="1">
        <v>45067</v>
      </c>
      <c r="H2503" t="str">
        <f t="shared" si="43"/>
        <v/>
      </c>
      <c r="I2503" s="2" t="str">
        <f>IF(OR(AND(G2503&gt;=$D$19,G2503&lt;=$E$19),AND(G2503&gt;=$F$19,G2503&lt;=$G$19),AND(G2503&gt;=$H$19,G2503&lt;=$I$19),AND(G2503&gt;=$J$19,G2503&lt;=$K$19),AND(G2503&gt;=$L$19,G2503&lt;=$M$19),AND(G2503&gt;=$N$19,G2503&lt;=$O$19),AND(G2503&gt;=$P$19,G2503&lt;=$Q$19),AND(G2503&gt;=$R$19,G2503&lt;=$S$19),AND(G2503&gt;=$T$19,G2503&lt;=$U$19)),IF(COUNTIF(I2139:I2502,"Plein traitement")=90,"Demi-traitement","Plein traitement"),IF(OR(AND(G2503&gt;=$D$8,G2503&lt;=$E$8),AND(G2503&gt;=$F$8,G2503&lt;=$G$8),AND(G2503&gt;=$H$8,G2503&lt;=$I$8),AND(G2503&gt;=$J$8,G2503&lt;=$K$8),AND(G2503&gt;=$L$8,G2503&lt;=$M$8),AND(G2503&gt;=$N$8,G2503&lt;=$O$8),AND(G2503&gt;=$P$8,G2503&lt;=$Q$8),AND(G2503&gt;=$R$8,G2503&lt;=$S$8),AND(G2503&gt;=$T$8,G2503&lt;=$U$8)),IF(COUNTIF($H$537:H2503,"CMO")&gt;90,"Demi-traitement","Plein traitement"),""))</f>
        <v/>
      </c>
    </row>
    <row r="2504" spans="7:9" x14ac:dyDescent="0.25">
      <c r="G2504" s="1">
        <v>45068</v>
      </c>
      <c r="H2504" t="str">
        <f t="shared" si="43"/>
        <v/>
      </c>
      <c r="I2504" s="2" t="str">
        <f>IF(OR(AND(G2504&gt;=$D$19,G2504&lt;=$E$19),AND(G2504&gt;=$F$19,G2504&lt;=$G$19),AND(G2504&gt;=$H$19,G2504&lt;=$I$19),AND(G2504&gt;=$J$19,G2504&lt;=$K$19),AND(G2504&gt;=$L$19,G2504&lt;=$M$19),AND(G2504&gt;=$N$19,G2504&lt;=$O$19),AND(G2504&gt;=$P$19,G2504&lt;=$Q$19),AND(G2504&gt;=$R$19,G2504&lt;=$S$19),AND(G2504&gt;=$T$19,G2504&lt;=$U$19)),IF(COUNTIF(I2140:I2503,"Plein traitement")=90,"Demi-traitement","Plein traitement"),IF(OR(AND(G2504&gt;=$D$8,G2504&lt;=$E$8),AND(G2504&gt;=$F$8,G2504&lt;=$G$8),AND(G2504&gt;=$H$8,G2504&lt;=$I$8),AND(G2504&gt;=$J$8,G2504&lt;=$K$8),AND(G2504&gt;=$L$8,G2504&lt;=$M$8),AND(G2504&gt;=$N$8,G2504&lt;=$O$8),AND(G2504&gt;=$P$8,G2504&lt;=$Q$8),AND(G2504&gt;=$R$8,G2504&lt;=$S$8),AND(G2504&gt;=$T$8,G2504&lt;=$U$8)),IF(COUNTIF($H$537:H2504,"CMO")&gt;90,"Demi-traitement","Plein traitement"),""))</f>
        <v/>
      </c>
    </row>
    <row r="2505" spans="7:9" x14ac:dyDescent="0.25">
      <c r="G2505" s="1">
        <v>45069</v>
      </c>
      <c r="H2505" t="str">
        <f t="shared" si="43"/>
        <v/>
      </c>
      <c r="I2505" s="2" t="str">
        <f>IF(OR(AND(G2505&gt;=$D$19,G2505&lt;=$E$19),AND(G2505&gt;=$F$19,G2505&lt;=$G$19),AND(G2505&gt;=$H$19,G2505&lt;=$I$19),AND(G2505&gt;=$J$19,G2505&lt;=$K$19),AND(G2505&gt;=$L$19,G2505&lt;=$M$19),AND(G2505&gt;=$N$19,G2505&lt;=$O$19),AND(G2505&gt;=$P$19,G2505&lt;=$Q$19),AND(G2505&gt;=$R$19,G2505&lt;=$S$19),AND(G2505&gt;=$T$19,G2505&lt;=$U$19)),IF(COUNTIF(I2141:I2504,"Plein traitement")=90,"Demi-traitement","Plein traitement"),IF(OR(AND(G2505&gt;=$D$8,G2505&lt;=$E$8),AND(G2505&gt;=$F$8,G2505&lt;=$G$8),AND(G2505&gt;=$H$8,G2505&lt;=$I$8),AND(G2505&gt;=$J$8,G2505&lt;=$K$8),AND(G2505&gt;=$L$8,G2505&lt;=$M$8),AND(G2505&gt;=$N$8,G2505&lt;=$O$8),AND(G2505&gt;=$P$8,G2505&lt;=$Q$8),AND(G2505&gt;=$R$8,G2505&lt;=$S$8),AND(G2505&gt;=$T$8,G2505&lt;=$U$8)),IF(COUNTIF($H$537:H2505,"CMO")&gt;90,"Demi-traitement","Plein traitement"),""))</f>
        <v/>
      </c>
    </row>
    <row r="2506" spans="7:9" x14ac:dyDescent="0.25">
      <c r="G2506" s="1">
        <v>45070</v>
      </c>
      <c r="H2506" t="str">
        <f t="shared" si="43"/>
        <v/>
      </c>
      <c r="I2506" s="2" t="str">
        <f>IF(OR(AND(G2506&gt;=$D$19,G2506&lt;=$E$19),AND(G2506&gt;=$F$19,G2506&lt;=$G$19),AND(G2506&gt;=$H$19,G2506&lt;=$I$19),AND(G2506&gt;=$J$19,G2506&lt;=$K$19),AND(G2506&gt;=$L$19,G2506&lt;=$M$19),AND(G2506&gt;=$N$19,G2506&lt;=$O$19),AND(G2506&gt;=$P$19,G2506&lt;=$Q$19),AND(G2506&gt;=$R$19,G2506&lt;=$S$19),AND(G2506&gt;=$T$19,G2506&lt;=$U$19)),IF(COUNTIF(I2142:I2505,"Plein traitement")=90,"Demi-traitement","Plein traitement"),IF(OR(AND(G2506&gt;=$D$8,G2506&lt;=$E$8),AND(G2506&gt;=$F$8,G2506&lt;=$G$8),AND(G2506&gt;=$H$8,G2506&lt;=$I$8),AND(G2506&gt;=$J$8,G2506&lt;=$K$8),AND(G2506&gt;=$L$8,G2506&lt;=$M$8),AND(G2506&gt;=$N$8,G2506&lt;=$O$8),AND(G2506&gt;=$P$8,G2506&lt;=$Q$8),AND(G2506&gt;=$R$8,G2506&lt;=$S$8),AND(G2506&gt;=$T$8,G2506&lt;=$U$8)),IF(COUNTIF($H$537:H2506,"CMO")&gt;90,"Demi-traitement","Plein traitement"),""))</f>
        <v/>
      </c>
    </row>
    <row r="2507" spans="7:9" x14ac:dyDescent="0.25">
      <c r="G2507" s="1">
        <v>45071</v>
      </c>
      <c r="H2507" t="str">
        <f t="shared" si="43"/>
        <v/>
      </c>
      <c r="I2507" s="2" t="str">
        <f>IF(OR(AND(G2507&gt;=$D$19,G2507&lt;=$E$19),AND(G2507&gt;=$F$19,G2507&lt;=$G$19),AND(G2507&gt;=$H$19,G2507&lt;=$I$19),AND(G2507&gt;=$J$19,G2507&lt;=$K$19),AND(G2507&gt;=$L$19,G2507&lt;=$M$19),AND(G2507&gt;=$N$19,G2507&lt;=$O$19),AND(G2507&gt;=$P$19,G2507&lt;=$Q$19),AND(G2507&gt;=$R$19,G2507&lt;=$S$19),AND(G2507&gt;=$T$19,G2507&lt;=$U$19)),IF(COUNTIF(I2143:I2506,"Plein traitement")=90,"Demi-traitement","Plein traitement"),IF(OR(AND(G2507&gt;=$D$8,G2507&lt;=$E$8),AND(G2507&gt;=$F$8,G2507&lt;=$G$8),AND(G2507&gt;=$H$8,G2507&lt;=$I$8),AND(G2507&gt;=$J$8,G2507&lt;=$K$8),AND(G2507&gt;=$L$8,G2507&lt;=$M$8),AND(G2507&gt;=$N$8,G2507&lt;=$O$8),AND(G2507&gt;=$P$8,G2507&lt;=$Q$8),AND(G2507&gt;=$R$8,G2507&lt;=$S$8),AND(G2507&gt;=$T$8,G2507&lt;=$U$8)),IF(COUNTIF($H$537:H2507,"CMO")&gt;90,"Demi-traitement","Plein traitement"),""))</f>
        <v/>
      </c>
    </row>
    <row r="2508" spans="7:9" x14ac:dyDescent="0.25">
      <c r="G2508" s="1">
        <v>45072</v>
      </c>
      <c r="H2508" t="str">
        <f t="shared" si="43"/>
        <v/>
      </c>
      <c r="I2508" s="2" t="str">
        <f>IF(OR(AND(G2508&gt;=$D$19,G2508&lt;=$E$19),AND(G2508&gt;=$F$19,G2508&lt;=$G$19),AND(G2508&gt;=$H$19,G2508&lt;=$I$19),AND(G2508&gt;=$J$19,G2508&lt;=$K$19),AND(G2508&gt;=$L$19,G2508&lt;=$M$19),AND(G2508&gt;=$N$19,G2508&lt;=$O$19),AND(G2508&gt;=$P$19,G2508&lt;=$Q$19),AND(G2508&gt;=$R$19,G2508&lt;=$S$19),AND(G2508&gt;=$T$19,G2508&lt;=$U$19)),IF(COUNTIF(I2144:I2507,"Plein traitement")=90,"Demi-traitement","Plein traitement"),IF(OR(AND(G2508&gt;=$D$8,G2508&lt;=$E$8),AND(G2508&gt;=$F$8,G2508&lt;=$G$8),AND(G2508&gt;=$H$8,G2508&lt;=$I$8),AND(G2508&gt;=$J$8,G2508&lt;=$K$8),AND(G2508&gt;=$L$8,G2508&lt;=$M$8),AND(G2508&gt;=$N$8,G2508&lt;=$O$8),AND(G2508&gt;=$P$8,G2508&lt;=$Q$8),AND(G2508&gt;=$R$8,G2508&lt;=$S$8),AND(G2508&gt;=$T$8,G2508&lt;=$U$8)),IF(COUNTIF($H$537:H2508,"CMO")&gt;90,"Demi-traitement","Plein traitement"),""))</f>
        <v/>
      </c>
    </row>
    <row r="2509" spans="7:9" x14ac:dyDescent="0.25">
      <c r="G2509" s="1">
        <v>45073</v>
      </c>
      <c r="H2509" t="str">
        <f t="shared" si="43"/>
        <v/>
      </c>
      <c r="I2509" s="2" t="str">
        <f>IF(OR(AND(G2509&gt;=$D$19,G2509&lt;=$E$19),AND(G2509&gt;=$F$19,G2509&lt;=$G$19),AND(G2509&gt;=$H$19,G2509&lt;=$I$19),AND(G2509&gt;=$J$19,G2509&lt;=$K$19),AND(G2509&gt;=$L$19,G2509&lt;=$M$19),AND(G2509&gt;=$N$19,G2509&lt;=$O$19),AND(G2509&gt;=$P$19,G2509&lt;=$Q$19),AND(G2509&gt;=$R$19,G2509&lt;=$S$19),AND(G2509&gt;=$T$19,G2509&lt;=$U$19)),IF(COUNTIF(I2145:I2508,"Plein traitement")=90,"Demi-traitement","Plein traitement"),IF(OR(AND(G2509&gt;=$D$8,G2509&lt;=$E$8),AND(G2509&gt;=$F$8,G2509&lt;=$G$8),AND(G2509&gt;=$H$8,G2509&lt;=$I$8),AND(G2509&gt;=$J$8,G2509&lt;=$K$8),AND(G2509&gt;=$L$8,G2509&lt;=$M$8),AND(G2509&gt;=$N$8,G2509&lt;=$O$8),AND(G2509&gt;=$P$8,G2509&lt;=$Q$8),AND(G2509&gt;=$R$8,G2509&lt;=$S$8),AND(G2509&gt;=$T$8,G2509&lt;=$U$8)),IF(COUNTIF($H$537:H2509,"CMO")&gt;90,"Demi-traitement","Plein traitement"),""))</f>
        <v/>
      </c>
    </row>
    <row r="2510" spans="7:9" x14ac:dyDescent="0.25">
      <c r="G2510" s="1">
        <v>45074</v>
      </c>
      <c r="H2510" t="str">
        <f t="shared" si="43"/>
        <v/>
      </c>
      <c r="I2510" s="2" t="str">
        <f>IF(OR(AND(G2510&gt;=$D$19,G2510&lt;=$E$19),AND(G2510&gt;=$F$19,G2510&lt;=$G$19),AND(G2510&gt;=$H$19,G2510&lt;=$I$19),AND(G2510&gt;=$J$19,G2510&lt;=$K$19),AND(G2510&gt;=$L$19,G2510&lt;=$M$19),AND(G2510&gt;=$N$19,G2510&lt;=$O$19),AND(G2510&gt;=$P$19,G2510&lt;=$Q$19),AND(G2510&gt;=$R$19,G2510&lt;=$S$19),AND(G2510&gt;=$T$19,G2510&lt;=$U$19)),IF(COUNTIF(I2146:I2509,"Plein traitement")=90,"Demi-traitement","Plein traitement"),IF(OR(AND(G2510&gt;=$D$8,G2510&lt;=$E$8),AND(G2510&gt;=$F$8,G2510&lt;=$G$8),AND(G2510&gt;=$H$8,G2510&lt;=$I$8),AND(G2510&gt;=$J$8,G2510&lt;=$K$8),AND(G2510&gt;=$L$8,G2510&lt;=$M$8),AND(G2510&gt;=$N$8,G2510&lt;=$O$8),AND(G2510&gt;=$P$8,G2510&lt;=$Q$8),AND(G2510&gt;=$R$8,G2510&lt;=$S$8),AND(G2510&gt;=$T$8,G2510&lt;=$U$8)),IF(COUNTIF($H$537:H2510,"CMO")&gt;90,"Demi-traitement","Plein traitement"),""))</f>
        <v/>
      </c>
    </row>
    <row r="2511" spans="7:9" x14ac:dyDescent="0.25">
      <c r="G2511" s="1">
        <v>45075</v>
      </c>
      <c r="H2511" t="str">
        <f t="shared" si="43"/>
        <v/>
      </c>
      <c r="I2511" s="2" t="str">
        <f>IF(OR(AND(G2511&gt;=$D$19,G2511&lt;=$E$19),AND(G2511&gt;=$F$19,G2511&lt;=$G$19),AND(G2511&gt;=$H$19,G2511&lt;=$I$19),AND(G2511&gt;=$J$19,G2511&lt;=$K$19),AND(G2511&gt;=$L$19,G2511&lt;=$M$19),AND(G2511&gt;=$N$19,G2511&lt;=$O$19),AND(G2511&gt;=$P$19,G2511&lt;=$Q$19),AND(G2511&gt;=$R$19,G2511&lt;=$S$19),AND(G2511&gt;=$T$19,G2511&lt;=$U$19)),IF(COUNTIF(I2147:I2510,"Plein traitement")=90,"Demi-traitement","Plein traitement"),IF(OR(AND(G2511&gt;=$D$8,G2511&lt;=$E$8),AND(G2511&gt;=$F$8,G2511&lt;=$G$8),AND(G2511&gt;=$H$8,G2511&lt;=$I$8),AND(G2511&gt;=$J$8,G2511&lt;=$K$8),AND(G2511&gt;=$L$8,G2511&lt;=$M$8),AND(G2511&gt;=$N$8,G2511&lt;=$O$8),AND(G2511&gt;=$P$8,G2511&lt;=$Q$8),AND(G2511&gt;=$R$8,G2511&lt;=$S$8),AND(G2511&gt;=$T$8,G2511&lt;=$U$8)),IF(COUNTIF($H$537:H2511,"CMO")&gt;90,"Demi-traitement","Plein traitement"),""))</f>
        <v/>
      </c>
    </row>
    <row r="2512" spans="7:9" x14ac:dyDescent="0.25">
      <c r="G2512" s="1">
        <v>45076</v>
      </c>
      <c r="H2512" t="str">
        <f t="shared" si="43"/>
        <v/>
      </c>
      <c r="I2512" s="2" t="str">
        <f>IF(OR(AND(G2512&gt;=$D$19,G2512&lt;=$E$19),AND(G2512&gt;=$F$19,G2512&lt;=$G$19),AND(G2512&gt;=$H$19,G2512&lt;=$I$19),AND(G2512&gt;=$J$19,G2512&lt;=$K$19),AND(G2512&gt;=$L$19,G2512&lt;=$M$19),AND(G2512&gt;=$N$19,G2512&lt;=$O$19),AND(G2512&gt;=$P$19,G2512&lt;=$Q$19),AND(G2512&gt;=$R$19,G2512&lt;=$S$19),AND(G2512&gt;=$T$19,G2512&lt;=$U$19)),IF(COUNTIF(I2148:I2511,"Plein traitement")=90,"Demi-traitement","Plein traitement"),IF(OR(AND(G2512&gt;=$D$8,G2512&lt;=$E$8),AND(G2512&gt;=$F$8,G2512&lt;=$G$8),AND(G2512&gt;=$H$8,G2512&lt;=$I$8),AND(G2512&gt;=$J$8,G2512&lt;=$K$8),AND(G2512&gt;=$L$8,G2512&lt;=$M$8),AND(G2512&gt;=$N$8,G2512&lt;=$O$8),AND(G2512&gt;=$P$8,G2512&lt;=$Q$8),AND(G2512&gt;=$R$8,G2512&lt;=$S$8),AND(G2512&gt;=$T$8,G2512&lt;=$U$8)),IF(COUNTIF($H$537:H2512,"CMO")&gt;90,"Demi-traitement","Plein traitement"),""))</f>
        <v/>
      </c>
    </row>
    <row r="2513" spans="7:9" x14ac:dyDescent="0.25">
      <c r="G2513" s="1">
        <v>45077</v>
      </c>
      <c r="H2513" t="str">
        <f t="shared" si="43"/>
        <v/>
      </c>
      <c r="I2513" s="2" t="str">
        <f>IF(OR(AND(G2513&gt;=$D$19,G2513&lt;=$E$19),AND(G2513&gt;=$F$19,G2513&lt;=$G$19),AND(G2513&gt;=$H$19,G2513&lt;=$I$19),AND(G2513&gt;=$J$19,G2513&lt;=$K$19),AND(G2513&gt;=$L$19,G2513&lt;=$M$19),AND(G2513&gt;=$N$19,G2513&lt;=$O$19),AND(G2513&gt;=$P$19,G2513&lt;=$Q$19),AND(G2513&gt;=$R$19,G2513&lt;=$S$19),AND(G2513&gt;=$T$19,G2513&lt;=$U$19)),IF(COUNTIF(I2149:I2512,"Plein traitement")=90,"Demi-traitement","Plein traitement"),IF(OR(AND(G2513&gt;=$D$8,G2513&lt;=$E$8),AND(G2513&gt;=$F$8,G2513&lt;=$G$8),AND(G2513&gt;=$H$8,G2513&lt;=$I$8),AND(G2513&gt;=$J$8,G2513&lt;=$K$8),AND(G2513&gt;=$L$8,G2513&lt;=$M$8),AND(G2513&gt;=$N$8,G2513&lt;=$O$8),AND(G2513&gt;=$P$8,G2513&lt;=$Q$8),AND(G2513&gt;=$R$8,G2513&lt;=$S$8),AND(G2513&gt;=$T$8,G2513&lt;=$U$8)),IF(COUNTIF($H$537:H2513,"CMO")&gt;90,"Demi-traitement","Plein traitement"),""))</f>
        <v/>
      </c>
    </row>
    <row r="2514" spans="7:9" x14ac:dyDescent="0.25">
      <c r="G2514" s="1">
        <v>45078</v>
      </c>
      <c r="H2514" t="str">
        <f t="shared" si="43"/>
        <v/>
      </c>
      <c r="I2514" s="2" t="str">
        <f>IF(OR(AND(G2514&gt;=$D$19,G2514&lt;=$E$19),AND(G2514&gt;=$F$19,G2514&lt;=$G$19),AND(G2514&gt;=$H$19,G2514&lt;=$I$19),AND(G2514&gt;=$J$19,G2514&lt;=$K$19),AND(G2514&gt;=$L$19,G2514&lt;=$M$19),AND(G2514&gt;=$N$19,G2514&lt;=$O$19),AND(G2514&gt;=$P$19,G2514&lt;=$Q$19),AND(G2514&gt;=$R$19,G2514&lt;=$S$19),AND(G2514&gt;=$T$19,G2514&lt;=$U$19)),IF(COUNTIF(I2150:I2513,"Plein traitement")=90,"Demi-traitement","Plein traitement"),IF(OR(AND(G2514&gt;=$D$8,G2514&lt;=$E$8),AND(G2514&gt;=$F$8,G2514&lt;=$G$8),AND(G2514&gt;=$H$8,G2514&lt;=$I$8),AND(G2514&gt;=$J$8,G2514&lt;=$K$8),AND(G2514&gt;=$L$8,G2514&lt;=$M$8),AND(G2514&gt;=$N$8,G2514&lt;=$O$8),AND(G2514&gt;=$P$8,G2514&lt;=$Q$8),AND(G2514&gt;=$R$8,G2514&lt;=$S$8),AND(G2514&gt;=$T$8,G2514&lt;=$U$8)),IF(COUNTIF($H$537:H2514,"CMO")&gt;90,"Demi-traitement","Plein traitement"),""))</f>
        <v/>
      </c>
    </row>
    <row r="2515" spans="7:9" x14ac:dyDescent="0.25">
      <c r="G2515" s="1">
        <v>45079</v>
      </c>
      <c r="H2515" t="str">
        <f t="shared" si="43"/>
        <v/>
      </c>
      <c r="I2515" s="2" t="str">
        <f>IF(OR(AND(G2515&gt;=$D$19,G2515&lt;=$E$19),AND(G2515&gt;=$F$19,G2515&lt;=$G$19),AND(G2515&gt;=$H$19,G2515&lt;=$I$19),AND(G2515&gt;=$J$19,G2515&lt;=$K$19),AND(G2515&gt;=$L$19,G2515&lt;=$M$19),AND(G2515&gt;=$N$19,G2515&lt;=$O$19),AND(G2515&gt;=$P$19,G2515&lt;=$Q$19),AND(G2515&gt;=$R$19,G2515&lt;=$S$19),AND(G2515&gt;=$T$19,G2515&lt;=$U$19)),IF(COUNTIF(I2151:I2514,"Plein traitement")=90,"Demi-traitement","Plein traitement"),IF(OR(AND(G2515&gt;=$D$8,G2515&lt;=$E$8),AND(G2515&gt;=$F$8,G2515&lt;=$G$8),AND(G2515&gt;=$H$8,G2515&lt;=$I$8),AND(G2515&gt;=$J$8,G2515&lt;=$K$8),AND(G2515&gt;=$L$8,G2515&lt;=$M$8),AND(G2515&gt;=$N$8,G2515&lt;=$O$8),AND(G2515&gt;=$P$8,G2515&lt;=$Q$8),AND(G2515&gt;=$R$8,G2515&lt;=$S$8),AND(G2515&gt;=$T$8,G2515&lt;=$U$8)),IF(COUNTIF($H$537:H2515,"CMO")&gt;90,"Demi-traitement","Plein traitement"),""))</f>
        <v/>
      </c>
    </row>
    <row r="2516" spans="7:9" x14ac:dyDescent="0.25">
      <c r="G2516" s="1">
        <v>45080</v>
      </c>
      <c r="H2516" t="str">
        <f t="shared" si="43"/>
        <v/>
      </c>
      <c r="I2516" s="2" t="str">
        <f>IF(OR(AND(G2516&gt;=$D$19,G2516&lt;=$E$19),AND(G2516&gt;=$F$19,G2516&lt;=$G$19),AND(G2516&gt;=$H$19,G2516&lt;=$I$19),AND(G2516&gt;=$J$19,G2516&lt;=$K$19),AND(G2516&gt;=$L$19,G2516&lt;=$M$19),AND(G2516&gt;=$N$19,G2516&lt;=$O$19),AND(G2516&gt;=$P$19,G2516&lt;=$Q$19),AND(G2516&gt;=$R$19,G2516&lt;=$S$19),AND(G2516&gt;=$T$19,G2516&lt;=$U$19)),IF(COUNTIF(I2152:I2515,"Plein traitement")=90,"Demi-traitement","Plein traitement"),IF(OR(AND(G2516&gt;=$D$8,G2516&lt;=$E$8),AND(G2516&gt;=$F$8,G2516&lt;=$G$8),AND(G2516&gt;=$H$8,G2516&lt;=$I$8),AND(G2516&gt;=$J$8,G2516&lt;=$K$8),AND(G2516&gt;=$L$8,G2516&lt;=$M$8),AND(G2516&gt;=$N$8,G2516&lt;=$O$8),AND(G2516&gt;=$P$8,G2516&lt;=$Q$8),AND(G2516&gt;=$R$8,G2516&lt;=$S$8),AND(G2516&gt;=$T$8,G2516&lt;=$U$8)),IF(COUNTIF($H$537:H2516,"CMO")&gt;90,"Demi-traitement","Plein traitement"),""))</f>
        <v/>
      </c>
    </row>
    <row r="2517" spans="7:9" x14ac:dyDescent="0.25">
      <c r="G2517" s="1">
        <v>45081</v>
      </c>
      <c r="H2517" t="str">
        <f t="shared" si="43"/>
        <v/>
      </c>
      <c r="I2517" s="2" t="str">
        <f>IF(OR(AND(G2517&gt;=$D$19,G2517&lt;=$E$19),AND(G2517&gt;=$F$19,G2517&lt;=$G$19),AND(G2517&gt;=$H$19,G2517&lt;=$I$19),AND(G2517&gt;=$J$19,G2517&lt;=$K$19),AND(G2517&gt;=$L$19,G2517&lt;=$M$19),AND(G2517&gt;=$N$19,G2517&lt;=$O$19),AND(G2517&gt;=$P$19,G2517&lt;=$Q$19),AND(G2517&gt;=$R$19,G2517&lt;=$S$19),AND(G2517&gt;=$T$19,G2517&lt;=$U$19)),IF(COUNTIF(I2153:I2516,"Plein traitement")=90,"Demi-traitement","Plein traitement"),IF(OR(AND(G2517&gt;=$D$8,G2517&lt;=$E$8),AND(G2517&gt;=$F$8,G2517&lt;=$G$8),AND(G2517&gt;=$H$8,G2517&lt;=$I$8),AND(G2517&gt;=$J$8,G2517&lt;=$K$8),AND(G2517&gt;=$L$8,G2517&lt;=$M$8),AND(G2517&gt;=$N$8,G2517&lt;=$O$8),AND(G2517&gt;=$P$8,G2517&lt;=$Q$8),AND(G2517&gt;=$R$8,G2517&lt;=$S$8),AND(G2517&gt;=$T$8,G2517&lt;=$U$8)),IF(COUNTIF($H$537:H2517,"CMO")&gt;90,"Demi-traitement","Plein traitement"),""))</f>
        <v/>
      </c>
    </row>
    <row r="2518" spans="7:9" x14ac:dyDescent="0.25">
      <c r="G2518" s="1">
        <v>45082</v>
      </c>
      <c r="H2518" t="str">
        <f t="shared" si="43"/>
        <v/>
      </c>
      <c r="I2518" s="2" t="str">
        <f>IF(OR(AND(G2518&gt;=$D$19,G2518&lt;=$E$19),AND(G2518&gt;=$F$19,G2518&lt;=$G$19),AND(G2518&gt;=$H$19,G2518&lt;=$I$19),AND(G2518&gt;=$J$19,G2518&lt;=$K$19),AND(G2518&gt;=$L$19,G2518&lt;=$M$19),AND(G2518&gt;=$N$19,G2518&lt;=$O$19),AND(G2518&gt;=$P$19,G2518&lt;=$Q$19),AND(G2518&gt;=$R$19,G2518&lt;=$S$19),AND(G2518&gt;=$T$19,G2518&lt;=$U$19)),IF(COUNTIF(I2154:I2517,"Plein traitement")=90,"Demi-traitement","Plein traitement"),IF(OR(AND(G2518&gt;=$D$8,G2518&lt;=$E$8),AND(G2518&gt;=$F$8,G2518&lt;=$G$8),AND(G2518&gt;=$H$8,G2518&lt;=$I$8),AND(G2518&gt;=$J$8,G2518&lt;=$K$8),AND(G2518&gt;=$L$8,G2518&lt;=$M$8),AND(G2518&gt;=$N$8,G2518&lt;=$O$8),AND(G2518&gt;=$P$8,G2518&lt;=$Q$8),AND(G2518&gt;=$R$8,G2518&lt;=$S$8),AND(G2518&gt;=$T$8,G2518&lt;=$U$8)),IF(COUNTIF($H$537:H2518,"CMO")&gt;90,"Demi-traitement","Plein traitement"),""))</f>
        <v/>
      </c>
    </row>
    <row r="2519" spans="7:9" x14ac:dyDescent="0.25">
      <c r="G2519" s="1">
        <v>45083</v>
      </c>
      <c r="H2519" t="str">
        <f t="shared" si="43"/>
        <v/>
      </c>
      <c r="I2519" s="2" t="str">
        <f>IF(OR(AND(G2519&gt;=$D$19,G2519&lt;=$E$19),AND(G2519&gt;=$F$19,G2519&lt;=$G$19),AND(G2519&gt;=$H$19,G2519&lt;=$I$19),AND(G2519&gt;=$J$19,G2519&lt;=$K$19),AND(G2519&gt;=$L$19,G2519&lt;=$M$19),AND(G2519&gt;=$N$19,G2519&lt;=$O$19),AND(G2519&gt;=$P$19,G2519&lt;=$Q$19),AND(G2519&gt;=$R$19,G2519&lt;=$S$19),AND(G2519&gt;=$T$19,G2519&lt;=$U$19)),IF(COUNTIF(I2155:I2518,"Plein traitement")=90,"Demi-traitement","Plein traitement"),IF(OR(AND(G2519&gt;=$D$8,G2519&lt;=$E$8),AND(G2519&gt;=$F$8,G2519&lt;=$G$8),AND(G2519&gt;=$H$8,G2519&lt;=$I$8),AND(G2519&gt;=$J$8,G2519&lt;=$K$8),AND(G2519&gt;=$L$8,G2519&lt;=$M$8),AND(G2519&gt;=$N$8,G2519&lt;=$O$8),AND(G2519&gt;=$P$8,G2519&lt;=$Q$8),AND(G2519&gt;=$R$8,G2519&lt;=$S$8),AND(G2519&gt;=$T$8,G2519&lt;=$U$8)),IF(COUNTIF($H$537:H2519,"CMO")&gt;90,"Demi-traitement","Plein traitement"),""))</f>
        <v/>
      </c>
    </row>
    <row r="2520" spans="7:9" x14ac:dyDescent="0.25">
      <c r="G2520" s="1">
        <v>45084</v>
      </c>
      <c r="H2520" t="str">
        <f t="shared" si="43"/>
        <v/>
      </c>
      <c r="I2520" s="2" t="str">
        <f>IF(OR(AND(G2520&gt;=$D$19,G2520&lt;=$E$19),AND(G2520&gt;=$F$19,G2520&lt;=$G$19),AND(G2520&gt;=$H$19,G2520&lt;=$I$19),AND(G2520&gt;=$J$19,G2520&lt;=$K$19),AND(G2520&gt;=$L$19,G2520&lt;=$M$19),AND(G2520&gt;=$N$19,G2520&lt;=$O$19),AND(G2520&gt;=$P$19,G2520&lt;=$Q$19),AND(G2520&gt;=$R$19,G2520&lt;=$S$19),AND(G2520&gt;=$T$19,G2520&lt;=$U$19)),IF(COUNTIF(I2156:I2519,"Plein traitement")=90,"Demi-traitement","Plein traitement"),IF(OR(AND(G2520&gt;=$D$8,G2520&lt;=$E$8),AND(G2520&gt;=$F$8,G2520&lt;=$G$8),AND(G2520&gt;=$H$8,G2520&lt;=$I$8),AND(G2520&gt;=$J$8,G2520&lt;=$K$8),AND(G2520&gt;=$L$8,G2520&lt;=$M$8),AND(G2520&gt;=$N$8,G2520&lt;=$O$8),AND(G2520&gt;=$P$8,G2520&lt;=$Q$8),AND(G2520&gt;=$R$8,G2520&lt;=$S$8),AND(G2520&gt;=$T$8,G2520&lt;=$U$8)),IF(COUNTIF($H$537:H2520,"CMO")&gt;90,"Demi-traitement","Plein traitement"),""))</f>
        <v/>
      </c>
    </row>
    <row r="2521" spans="7:9" x14ac:dyDescent="0.25">
      <c r="G2521" s="1">
        <v>45085</v>
      </c>
      <c r="H2521" t="str">
        <f t="shared" si="43"/>
        <v/>
      </c>
      <c r="I2521" s="2" t="str">
        <f>IF(OR(AND(G2521&gt;=$D$19,G2521&lt;=$E$19),AND(G2521&gt;=$F$19,G2521&lt;=$G$19),AND(G2521&gt;=$H$19,G2521&lt;=$I$19),AND(G2521&gt;=$J$19,G2521&lt;=$K$19),AND(G2521&gt;=$L$19,G2521&lt;=$M$19),AND(G2521&gt;=$N$19,G2521&lt;=$O$19),AND(G2521&gt;=$P$19,G2521&lt;=$Q$19),AND(G2521&gt;=$R$19,G2521&lt;=$S$19),AND(G2521&gt;=$T$19,G2521&lt;=$U$19)),IF(COUNTIF(I2157:I2520,"Plein traitement")=90,"Demi-traitement","Plein traitement"),IF(OR(AND(G2521&gt;=$D$8,G2521&lt;=$E$8),AND(G2521&gt;=$F$8,G2521&lt;=$G$8),AND(G2521&gt;=$H$8,G2521&lt;=$I$8),AND(G2521&gt;=$J$8,G2521&lt;=$K$8),AND(G2521&gt;=$L$8,G2521&lt;=$M$8),AND(G2521&gt;=$N$8,G2521&lt;=$O$8),AND(G2521&gt;=$P$8,G2521&lt;=$Q$8),AND(G2521&gt;=$R$8,G2521&lt;=$S$8),AND(G2521&gt;=$T$8,G2521&lt;=$U$8)),IF(COUNTIF($H$537:H2521,"CMO")&gt;90,"Demi-traitement","Plein traitement"),""))</f>
        <v/>
      </c>
    </row>
    <row r="2522" spans="7:9" x14ac:dyDescent="0.25">
      <c r="G2522" s="1">
        <v>45086</v>
      </c>
      <c r="H2522" t="str">
        <f t="shared" si="43"/>
        <v/>
      </c>
      <c r="I2522" s="2" t="str">
        <f>IF(OR(AND(G2522&gt;=$D$19,G2522&lt;=$E$19),AND(G2522&gt;=$F$19,G2522&lt;=$G$19),AND(G2522&gt;=$H$19,G2522&lt;=$I$19),AND(G2522&gt;=$J$19,G2522&lt;=$K$19),AND(G2522&gt;=$L$19,G2522&lt;=$M$19),AND(G2522&gt;=$N$19,G2522&lt;=$O$19),AND(G2522&gt;=$P$19,G2522&lt;=$Q$19),AND(G2522&gt;=$R$19,G2522&lt;=$S$19),AND(G2522&gt;=$T$19,G2522&lt;=$U$19)),IF(COUNTIF(I2158:I2521,"Plein traitement")=90,"Demi-traitement","Plein traitement"),IF(OR(AND(G2522&gt;=$D$8,G2522&lt;=$E$8),AND(G2522&gt;=$F$8,G2522&lt;=$G$8),AND(G2522&gt;=$H$8,G2522&lt;=$I$8),AND(G2522&gt;=$J$8,G2522&lt;=$K$8),AND(G2522&gt;=$L$8,G2522&lt;=$M$8),AND(G2522&gt;=$N$8,G2522&lt;=$O$8),AND(G2522&gt;=$P$8,G2522&lt;=$Q$8),AND(G2522&gt;=$R$8,G2522&lt;=$S$8),AND(G2522&gt;=$T$8,G2522&lt;=$U$8)),IF(COUNTIF($H$537:H2522,"CMO")&gt;90,"Demi-traitement","Plein traitement"),""))</f>
        <v/>
      </c>
    </row>
    <row r="2523" spans="7:9" x14ac:dyDescent="0.25">
      <c r="G2523" s="1">
        <v>45087</v>
      </c>
      <c r="H2523" t="str">
        <f t="shared" si="43"/>
        <v/>
      </c>
      <c r="I2523" s="2" t="str">
        <f>IF(OR(AND(G2523&gt;=$D$19,G2523&lt;=$E$19),AND(G2523&gt;=$F$19,G2523&lt;=$G$19),AND(G2523&gt;=$H$19,G2523&lt;=$I$19),AND(G2523&gt;=$J$19,G2523&lt;=$K$19),AND(G2523&gt;=$L$19,G2523&lt;=$M$19),AND(G2523&gt;=$N$19,G2523&lt;=$O$19),AND(G2523&gt;=$P$19,G2523&lt;=$Q$19),AND(G2523&gt;=$R$19,G2523&lt;=$S$19),AND(G2523&gt;=$T$19,G2523&lt;=$U$19)),IF(COUNTIF(I2159:I2522,"Plein traitement")=90,"Demi-traitement","Plein traitement"),IF(OR(AND(G2523&gt;=$D$8,G2523&lt;=$E$8),AND(G2523&gt;=$F$8,G2523&lt;=$G$8),AND(G2523&gt;=$H$8,G2523&lt;=$I$8),AND(G2523&gt;=$J$8,G2523&lt;=$K$8),AND(G2523&gt;=$L$8,G2523&lt;=$M$8),AND(G2523&gt;=$N$8,G2523&lt;=$O$8),AND(G2523&gt;=$P$8,G2523&lt;=$Q$8),AND(G2523&gt;=$R$8,G2523&lt;=$S$8),AND(G2523&gt;=$T$8,G2523&lt;=$U$8)),IF(COUNTIF($H$537:H2523,"CMO")&gt;90,"Demi-traitement","Plein traitement"),""))</f>
        <v/>
      </c>
    </row>
    <row r="2524" spans="7:9" x14ac:dyDescent="0.25">
      <c r="G2524" s="1">
        <v>45088</v>
      </c>
      <c r="H2524" t="str">
        <f t="shared" si="43"/>
        <v/>
      </c>
      <c r="I2524" s="2" t="str">
        <f>IF(OR(AND(G2524&gt;=$D$19,G2524&lt;=$E$19),AND(G2524&gt;=$F$19,G2524&lt;=$G$19),AND(G2524&gt;=$H$19,G2524&lt;=$I$19),AND(G2524&gt;=$J$19,G2524&lt;=$K$19),AND(G2524&gt;=$L$19,G2524&lt;=$M$19),AND(G2524&gt;=$N$19,G2524&lt;=$O$19),AND(G2524&gt;=$P$19,G2524&lt;=$Q$19),AND(G2524&gt;=$R$19,G2524&lt;=$S$19),AND(G2524&gt;=$T$19,G2524&lt;=$U$19)),IF(COUNTIF(I2160:I2523,"Plein traitement")=90,"Demi-traitement","Plein traitement"),IF(OR(AND(G2524&gt;=$D$8,G2524&lt;=$E$8),AND(G2524&gt;=$F$8,G2524&lt;=$G$8),AND(G2524&gt;=$H$8,G2524&lt;=$I$8),AND(G2524&gt;=$J$8,G2524&lt;=$K$8),AND(G2524&gt;=$L$8,G2524&lt;=$M$8),AND(G2524&gt;=$N$8,G2524&lt;=$O$8),AND(G2524&gt;=$P$8,G2524&lt;=$Q$8),AND(G2524&gt;=$R$8,G2524&lt;=$S$8),AND(G2524&gt;=$T$8,G2524&lt;=$U$8)),IF(COUNTIF($H$537:H2524,"CMO")&gt;90,"Demi-traitement","Plein traitement"),""))</f>
        <v/>
      </c>
    </row>
    <row r="2525" spans="7:9" x14ac:dyDescent="0.25">
      <c r="G2525" s="1">
        <v>45089</v>
      </c>
      <c r="H2525" t="str">
        <f t="shared" si="43"/>
        <v/>
      </c>
      <c r="I2525" s="2" t="str">
        <f>IF(OR(AND(G2525&gt;=$D$19,G2525&lt;=$E$19),AND(G2525&gt;=$F$19,G2525&lt;=$G$19),AND(G2525&gt;=$H$19,G2525&lt;=$I$19),AND(G2525&gt;=$J$19,G2525&lt;=$K$19),AND(G2525&gt;=$L$19,G2525&lt;=$M$19),AND(G2525&gt;=$N$19,G2525&lt;=$O$19),AND(G2525&gt;=$P$19,G2525&lt;=$Q$19),AND(G2525&gt;=$R$19,G2525&lt;=$S$19),AND(G2525&gt;=$T$19,G2525&lt;=$U$19)),IF(COUNTIF(I2161:I2524,"Plein traitement")=90,"Demi-traitement","Plein traitement"),IF(OR(AND(G2525&gt;=$D$8,G2525&lt;=$E$8),AND(G2525&gt;=$F$8,G2525&lt;=$G$8),AND(G2525&gt;=$H$8,G2525&lt;=$I$8),AND(G2525&gt;=$J$8,G2525&lt;=$K$8),AND(G2525&gt;=$L$8,G2525&lt;=$M$8),AND(G2525&gt;=$N$8,G2525&lt;=$O$8),AND(G2525&gt;=$P$8,G2525&lt;=$Q$8),AND(G2525&gt;=$R$8,G2525&lt;=$S$8),AND(G2525&gt;=$T$8,G2525&lt;=$U$8)),IF(COUNTIF($H$537:H2525,"CMO")&gt;90,"Demi-traitement","Plein traitement"),""))</f>
        <v/>
      </c>
    </row>
    <row r="2526" spans="7:9" x14ac:dyDescent="0.25">
      <c r="G2526" s="1">
        <v>45090</v>
      </c>
      <c r="H2526" t="str">
        <f t="shared" si="43"/>
        <v/>
      </c>
      <c r="I2526" s="2" t="str">
        <f>IF(OR(AND(G2526&gt;=$D$19,G2526&lt;=$E$19),AND(G2526&gt;=$F$19,G2526&lt;=$G$19),AND(G2526&gt;=$H$19,G2526&lt;=$I$19),AND(G2526&gt;=$J$19,G2526&lt;=$K$19),AND(G2526&gt;=$L$19,G2526&lt;=$M$19),AND(G2526&gt;=$N$19,G2526&lt;=$O$19),AND(G2526&gt;=$P$19,G2526&lt;=$Q$19),AND(G2526&gt;=$R$19,G2526&lt;=$S$19),AND(G2526&gt;=$T$19,G2526&lt;=$U$19)),IF(COUNTIF(I2162:I2525,"Plein traitement")=90,"Demi-traitement","Plein traitement"),IF(OR(AND(G2526&gt;=$D$8,G2526&lt;=$E$8),AND(G2526&gt;=$F$8,G2526&lt;=$G$8),AND(G2526&gt;=$H$8,G2526&lt;=$I$8),AND(G2526&gt;=$J$8,G2526&lt;=$K$8),AND(G2526&gt;=$L$8,G2526&lt;=$M$8),AND(G2526&gt;=$N$8,G2526&lt;=$O$8),AND(G2526&gt;=$P$8,G2526&lt;=$Q$8),AND(G2526&gt;=$R$8,G2526&lt;=$S$8),AND(G2526&gt;=$T$8,G2526&lt;=$U$8)),IF(COUNTIF($H$537:H2526,"CMO")&gt;90,"Demi-traitement","Plein traitement"),""))</f>
        <v/>
      </c>
    </row>
    <row r="2527" spans="7:9" x14ac:dyDescent="0.25">
      <c r="G2527" s="1">
        <v>45091</v>
      </c>
      <c r="H2527" t="str">
        <f t="shared" si="43"/>
        <v/>
      </c>
      <c r="I2527" s="2" t="str">
        <f>IF(OR(AND(G2527&gt;=$D$19,G2527&lt;=$E$19),AND(G2527&gt;=$F$19,G2527&lt;=$G$19),AND(G2527&gt;=$H$19,G2527&lt;=$I$19),AND(G2527&gt;=$J$19,G2527&lt;=$K$19),AND(G2527&gt;=$L$19,G2527&lt;=$M$19),AND(G2527&gt;=$N$19,G2527&lt;=$O$19),AND(G2527&gt;=$P$19,G2527&lt;=$Q$19),AND(G2527&gt;=$R$19,G2527&lt;=$S$19),AND(G2527&gt;=$T$19,G2527&lt;=$U$19)),IF(COUNTIF(I2163:I2526,"Plein traitement")=90,"Demi-traitement","Plein traitement"),IF(OR(AND(G2527&gt;=$D$8,G2527&lt;=$E$8),AND(G2527&gt;=$F$8,G2527&lt;=$G$8),AND(G2527&gt;=$H$8,G2527&lt;=$I$8),AND(G2527&gt;=$J$8,G2527&lt;=$K$8),AND(G2527&gt;=$L$8,G2527&lt;=$M$8),AND(G2527&gt;=$N$8,G2527&lt;=$O$8),AND(G2527&gt;=$P$8,G2527&lt;=$Q$8),AND(G2527&gt;=$R$8,G2527&lt;=$S$8),AND(G2527&gt;=$T$8,G2527&lt;=$U$8)),IF(COUNTIF($H$537:H2527,"CMO")&gt;90,"Demi-traitement","Plein traitement"),""))</f>
        <v/>
      </c>
    </row>
    <row r="2528" spans="7:9" x14ac:dyDescent="0.25">
      <c r="G2528" s="1">
        <v>45092</v>
      </c>
      <c r="H2528" t="str">
        <f t="shared" si="43"/>
        <v/>
      </c>
      <c r="I2528" s="2" t="str">
        <f>IF(OR(AND(G2528&gt;=$D$19,G2528&lt;=$E$19),AND(G2528&gt;=$F$19,G2528&lt;=$G$19),AND(G2528&gt;=$H$19,G2528&lt;=$I$19),AND(G2528&gt;=$J$19,G2528&lt;=$K$19),AND(G2528&gt;=$L$19,G2528&lt;=$M$19),AND(G2528&gt;=$N$19,G2528&lt;=$O$19),AND(G2528&gt;=$P$19,G2528&lt;=$Q$19),AND(G2528&gt;=$R$19,G2528&lt;=$S$19),AND(G2528&gt;=$T$19,G2528&lt;=$U$19)),IF(COUNTIF(I2164:I2527,"Plein traitement")=90,"Demi-traitement","Plein traitement"),IF(OR(AND(G2528&gt;=$D$8,G2528&lt;=$E$8),AND(G2528&gt;=$F$8,G2528&lt;=$G$8),AND(G2528&gt;=$H$8,G2528&lt;=$I$8),AND(G2528&gt;=$J$8,G2528&lt;=$K$8),AND(G2528&gt;=$L$8,G2528&lt;=$M$8),AND(G2528&gt;=$N$8,G2528&lt;=$O$8),AND(G2528&gt;=$P$8,G2528&lt;=$Q$8),AND(G2528&gt;=$R$8,G2528&lt;=$S$8),AND(G2528&gt;=$T$8,G2528&lt;=$U$8)),IF(COUNTIF($H$537:H2528,"CMO")&gt;90,"Demi-traitement","Plein traitement"),""))</f>
        <v/>
      </c>
    </row>
    <row r="2529" spans="7:9" x14ac:dyDescent="0.25">
      <c r="G2529" s="1">
        <v>45093</v>
      </c>
      <c r="H2529" t="str">
        <f t="shared" si="43"/>
        <v/>
      </c>
      <c r="I2529" s="2" t="str">
        <f>IF(OR(AND(G2529&gt;=$D$19,G2529&lt;=$E$19),AND(G2529&gt;=$F$19,G2529&lt;=$G$19),AND(G2529&gt;=$H$19,G2529&lt;=$I$19),AND(G2529&gt;=$J$19,G2529&lt;=$K$19),AND(G2529&gt;=$L$19,G2529&lt;=$M$19),AND(G2529&gt;=$N$19,G2529&lt;=$O$19),AND(G2529&gt;=$P$19,G2529&lt;=$Q$19),AND(G2529&gt;=$R$19,G2529&lt;=$S$19),AND(G2529&gt;=$T$19,G2529&lt;=$U$19)),IF(COUNTIF(I2165:I2528,"Plein traitement")=90,"Demi-traitement","Plein traitement"),IF(OR(AND(G2529&gt;=$D$8,G2529&lt;=$E$8),AND(G2529&gt;=$F$8,G2529&lt;=$G$8),AND(G2529&gt;=$H$8,G2529&lt;=$I$8),AND(G2529&gt;=$J$8,G2529&lt;=$K$8),AND(G2529&gt;=$L$8,G2529&lt;=$M$8),AND(G2529&gt;=$N$8,G2529&lt;=$O$8),AND(G2529&gt;=$P$8,G2529&lt;=$Q$8),AND(G2529&gt;=$R$8,G2529&lt;=$S$8),AND(G2529&gt;=$T$8,G2529&lt;=$U$8)),IF(COUNTIF($H$537:H2529,"CMO")&gt;90,"Demi-traitement","Plein traitement"),""))</f>
        <v/>
      </c>
    </row>
    <row r="2530" spans="7:9" x14ac:dyDescent="0.25">
      <c r="G2530" s="1">
        <v>45094</v>
      </c>
      <c r="H2530" t="str">
        <f t="shared" si="43"/>
        <v/>
      </c>
      <c r="I2530" s="2" t="str">
        <f>IF(OR(AND(G2530&gt;=$D$19,G2530&lt;=$E$19),AND(G2530&gt;=$F$19,G2530&lt;=$G$19),AND(G2530&gt;=$H$19,G2530&lt;=$I$19),AND(G2530&gt;=$J$19,G2530&lt;=$K$19),AND(G2530&gt;=$L$19,G2530&lt;=$M$19),AND(G2530&gt;=$N$19,G2530&lt;=$O$19),AND(G2530&gt;=$P$19,G2530&lt;=$Q$19),AND(G2530&gt;=$R$19,G2530&lt;=$S$19),AND(G2530&gt;=$T$19,G2530&lt;=$U$19)),IF(COUNTIF(I2166:I2529,"Plein traitement")=90,"Demi-traitement","Plein traitement"),IF(OR(AND(G2530&gt;=$D$8,G2530&lt;=$E$8),AND(G2530&gt;=$F$8,G2530&lt;=$G$8),AND(G2530&gt;=$H$8,G2530&lt;=$I$8),AND(G2530&gt;=$J$8,G2530&lt;=$K$8),AND(G2530&gt;=$L$8,G2530&lt;=$M$8),AND(G2530&gt;=$N$8,G2530&lt;=$O$8),AND(G2530&gt;=$P$8,G2530&lt;=$Q$8),AND(G2530&gt;=$R$8,G2530&lt;=$S$8),AND(G2530&gt;=$T$8,G2530&lt;=$U$8)),IF(COUNTIF($H$537:H2530,"CMO")&gt;90,"Demi-traitement","Plein traitement"),""))</f>
        <v/>
      </c>
    </row>
    <row r="2531" spans="7:9" x14ac:dyDescent="0.25">
      <c r="G2531" s="1">
        <v>45095</v>
      </c>
      <c r="H2531" t="str">
        <f t="shared" si="43"/>
        <v/>
      </c>
      <c r="I2531" s="2" t="str">
        <f>IF(OR(AND(G2531&gt;=$D$19,G2531&lt;=$E$19),AND(G2531&gt;=$F$19,G2531&lt;=$G$19),AND(G2531&gt;=$H$19,G2531&lt;=$I$19),AND(G2531&gt;=$J$19,G2531&lt;=$K$19),AND(G2531&gt;=$L$19,G2531&lt;=$M$19),AND(G2531&gt;=$N$19,G2531&lt;=$O$19),AND(G2531&gt;=$P$19,G2531&lt;=$Q$19),AND(G2531&gt;=$R$19,G2531&lt;=$S$19),AND(G2531&gt;=$T$19,G2531&lt;=$U$19)),IF(COUNTIF(I2167:I2530,"Plein traitement")=90,"Demi-traitement","Plein traitement"),IF(OR(AND(G2531&gt;=$D$8,G2531&lt;=$E$8),AND(G2531&gt;=$F$8,G2531&lt;=$G$8),AND(G2531&gt;=$H$8,G2531&lt;=$I$8),AND(G2531&gt;=$J$8,G2531&lt;=$K$8),AND(G2531&gt;=$L$8,G2531&lt;=$M$8),AND(G2531&gt;=$N$8,G2531&lt;=$O$8),AND(G2531&gt;=$P$8,G2531&lt;=$Q$8),AND(G2531&gt;=$R$8,G2531&lt;=$S$8),AND(G2531&gt;=$T$8,G2531&lt;=$U$8)),IF(COUNTIF($H$537:H2531,"CMO")&gt;90,"Demi-traitement","Plein traitement"),""))</f>
        <v/>
      </c>
    </row>
    <row r="2532" spans="7:9" x14ac:dyDescent="0.25">
      <c r="G2532" s="1">
        <v>45096</v>
      </c>
      <c r="H2532" t="str">
        <f t="shared" si="43"/>
        <v/>
      </c>
      <c r="I2532" s="2" t="str">
        <f>IF(OR(AND(G2532&gt;=$D$19,G2532&lt;=$E$19),AND(G2532&gt;=$F$19,G2532&lt;=$G$19),AND(G2532&gt;=$H$19,G2532&lt;=$I$19),AND(G2532&gt;=$J$19,G2532&lt;=$K$19),AND(G2532&gt;=$L$19,G2532&lt;=$M$19),AND(G2532&gt;=$N$19,G2532&lt;=$O$19),AND(G2532&gt;=$P$19,G2532&lt;=$Q$19),AND(G2532&gt;=$R$19,G2532&lt;=$S$19),AND(G2532&gt;=$T$19,G2532&lt;=$U$19)),IF(COUNTIF(I2168:I2531,"Plein traitement")=90,"Demi-traitement","Plein traitement"),IF(OR(AND(G2532&gt;=$D$8,G2532&lt;=$E$8),AND(G2532&gt;=$F$8,G2532&lt;=$G$8),AND(G2532&gt;=$H$8,G2532&lt;=$I$8),AND(G2532&gt;=$J$8,G2532&lt;=$K$8),AND(G2532&gt;=$L$8,G2532&lt;=$M$8),AND(G2532&gt;=$N$8,G2532&lt;=$O$8),AND(G2532&gt;=$P$8,G2532&lt;=$Q$8),AND(G2532&gt;=$R$8,G2532&lt;=$S$8),AND(G2532&gt;=$T$8,G2532&lt;=$U$8)),IF(COUNTIF($H$537:H2532,"CMO")&gt;90,"Demi-traitement","Plein traitement"),""))</f>
        <v/>
      </c>
    </row>
    <row r="2533" spans="7:9" x14ac:dyDescent="0.25">
      <c r="G2533" s="1">
        <v>45097</v>
      </c>
      <c r="H2533" t="str">
        <f t="shared" si="43"/>
        <v/>
      </c>
      <c r="I2533" s="2" t="str">
        <f>IF(OR(AND(G2533&gt;=$D$19,G2533&lt;=$E$19),AND(G2533&gt;=$F$19,G2533&lt;=$G$19),AND(G2533&gt;=$H$19,G2533&lt;=$I$19),AND(G2533&gt;=$J$19,G2533&lt;=$K$19),AND(G2533&gt;=$L$19,G2533&lt;=$M$19),AND(G2533&gt;=$N$19,G2533&lt;=$O$19),AND(G2533&gt;=$P$19,G2533&lt;=$Q$19),AND(G2533&gt;=$R$19,G2533&lt;=$S$19),AND(G2533&gt;=$T$19,G2533&lt;=$U$19)),IF(COUNTIF(I2169:I2532,"Plein traitement")=90,"Demi-traitement","Plein traitement"),IF(OR(AND(G2533&gt;=$D$8,G2533&lt;=$E$8),AND(G2533&gt;=$F$8,G2533&lt;=$G$8),AND(G2533&gt;=$H$8,G2533&lt;=$I$8),AND(G2533&gt;=$J$8,G2533&lt;=$K$8),AND(G2533&gt;=$L$8,G2533&lt;=$M$8),AND(G2533&gt;=$N$8,G2533&lt;=$O$8),AND(G2533&gt;=$P$8,G2533&lt;=$Q$8),AND(G2533&gt;=$R$8,G2533&lt;=$S$8),AND(G2533&gt;=$T$8,G2533&lt;=$U$8)),IF(COUNTIF($H$537:H2533,"CMO")&gt;90,"Demi-traitement","Plein traitement"),""))</f>
        <v/>
      </c>
    </row>
    <row r="2534" spans="7:9" x14ac:dyDescent="0.25">
      <c r="G2534" s="1">
        <v>45098</v>
      </c>
      <c r="H2534" t="str">
        <f t="shared" si="43"/>
        <v/>
      </c>
      <c r="I2534" s="2" t="str">
        <f>IF(OR(AND(G2534&gt;=$D$19,G2534&lt;=$E$19),AND(G2534&gt;=$F$19,G2534&lt;=$G$19),AND(G2534&gt;=$H$19,G2534&lt;=$I$19),AND(G2534&gt;=$J$19,G2534&lt;=$K$19),AND(G2534&gt;=$L$19,G2534&lt;=$M$19),AND(G2534&gt;=$N$19,G2534&lt;=$O$19),AND(G2534&gt;=$P$19,G2534&lt;=$Q$19),AND(G2534&gt;=$R$19,G2534&lt;=$S$19),AND(G2534&gt;=$T$19,G2534&lt;=$U$19)),IF(COUNTIF(I2170:I2533,"Plein traitement")=90,"Demi-traitement","Plein traitement"),IF(OR(AND(G2534&gt;=$D$8,G2534&lt;=$E$8),AND(G2534&gt;=$F$8,G2534&lt;=$G$8),AND(G2534&gt;=$H$8,G2534&lt;=$I$8),AND(G2534&gt;=$J$8,G2534&lt;=$K$8),AND(G2534&gt;=$L$8,G2534&lt;=$M$8),AND(G2534&gt;=$N$8,G2534&lt;=$O$8),AND(G2534&gt;=$P$8,G2534&lt;=$Q$8),AND(G2534&gt;=$R$8,G2534&lt;=$S$8),AND(G2534&gt;=$T$8,G2534&lt;=$U$8)),IF(COUNTIF($H$537:H2534,"CMO")&gt;90,"Demi-traitement","Plein traitement"),""))</f>
        <v/>
      </c>
    </row>
    <row r="2535" spans="7:9" x14ac:dyDescent="0.25">
      <c r="G2535" s="1">
        <v>45099</v>
      </c>
      <c r="H2535" t="str">
        <f t="shared" si="43"/>
        <v/>
      </c>
      <c r="I2535" s="2" t="str">
        <f>IF(OR(AND(G2535&gt;=$D$19,G2535&lt;=$E$19),AND(G2535&gt;=$F$19,G2535&lt;=$G$19),AND(G2535&gt;=$H$19,G2535&lt;=$I$19),AND(G2535&gt;=$J$19,G2535&lt;=$K$19),AND(G2535&gt;=$L$19,G2535&lt;=$M$19),AND(G2535&gt;=$N$19,G2535&lt;=$O$19),AND(G2535&gt;=$P$19,G2535&lt;=$Q$19),AND(G2535&gt;=$R$19,G2535&lt;=$S$19),AND(G2535&gt;=$T$19,G2535&lt;=$U$19)),IF(COUNTIF(I2171:I2534,"Plein traitement")=90,"Demi-traitement","Plein traitement"),IF(OR(AND(G2535&gt;=$D$8,G2535&lt;=$E$8),AND(G2535&gt;=$F$8,G2535&lt;=$G$8),AND(G2535&gt;=$H$8,G2535&lt;=$I$8),AND(G2535&gt;=$J$8,G2535&lt;=$K$8),AND(G2535&gt;=$L$8,G2535&lt;=$M$8),AND(G2535&gt;=$N$8,G2535&lt;=$O$8),AND(G2535&gt;=$P$8,G2535&lt;=$Q$8),AND(G2535&gt;=$R$8,G2535&lt;=$S$8),AND(G2535&gt;=$T$8,G2535&lt;=$U$8)),IF(COUNTIF($H$537:H2535,"CMO")&gt;90,"Demi-traitement","Plein traitement"),""))</f>
        <v/>
      </c>
    </row>
    <row r="2536" spans="7:9" x14ac:dyDescent="0.25">
      <c r="G2536" s="1">
        <v>45100</v>
      </c>
      <c r="H2536" t="str">
        <f t="shared" si="43"/>
        <v/>
      </c>
      <c r="I2536" s="2" t="str">
        <f>IF(OR(AND(G2536&gt;=$D$19,G2536&lt;=$E$19),AND(G2536&gt;=$F$19,G2536&lt;=$G$19),AND(G2536&gt;=$H$19,G2536&lt;=$I$19),AND(G2536&gt;=$J$19,G2536&lt;=$K$19),AND(G2536&gt;=$L$19,G2536&lt;=$M$19),AND(G2536&gt;=$N$19,G2536&lt;=$O$19),AND(G2536&gt;=$P$19,G2536&lt;=$Q$19),AND(G2536&gt;=$R$19,G2536&lt;=$S$19),AND(G2536&gt;=$T$19,G2536&lt;=$U$19)),IF(COUNTIF(I2172:I2535,"Plein traitement")=90,"Demi-traitement","Plein traitement"),IF(OR(AND(G2536&gt;=$D$8,G2536&lt;=$E$8),AND(G2536&gt;=$F$8,G2536&lt;=$G$8),AND(G2536&gt;=$H$8,G2536&lt;=$I$8),AND(G2536&gt;=$J$8,G2536&lt;=$K$8),AND(G2536&gt;=$L$8,G2536&lt;=$M$8),AND(G2536&gt;=$N$8,G2536&lt;=$O$8),AND(G2536&gt;=$P$8,G2536&lt;=$Q$8),AND(G2536&gt;=$R$8,G2536&lt;=$S$8),AND(G2536&gt;=$T$8,G2536&lt;=$U$8)),IF(COUNTIF($H$537:H2536,"CMO")&gt;90,"Demi-traitement","Plein traitement"),""))</f>
        <v/>
      </c>
    </row>
    <row r="2537" spans="7:9" x14ac:dyDescent="0.25">
      <c r="G2537" s="1">
        <v>45101</v>
      </c>
      <c r="H2537" t="str">
        <f t="shared" si="43"/>
        <v/>
      </c>
      <c r="I2537" s="2" t="str">
        <f>IF(OR(AND(G2537&gt;=$D$19,G2537&lt;=$E$19),AND(G2537&gt;=$F$19,G2537&lt;=$G$19),AND(G2537&gt;=$H$19,G2537&lt;=$I$19),AND(G2537&gt;=$J$19,G2537&lt;=$K$19),AND(G2537&gt;=$L$19,G2537&lt;=$M$19),AND(G2537&gt;=$N$19,G2537&lt;=$O$19),AND(G2537&gt;=$P$19,G2537&lt;=$Q$19),AND(G2537&gt;=$R$19,G2537&lt;=$S$19),AND(G2537&gt;=$T$19,G2537&lt;=$U$19)),IF(COUNTIF(I2173:I2536,"Plein traitement")=90,"Demi-traitement","Plein traitement"),IF(OR(AND(G2537&gt;=$D$8,G2537&lt;=$E$8),AND(G2537&gt;=$F$8,G2537&lt;=$G$8),AND(G2537&gt;=$H$8,G2537&lt;=$I$8),AND(G2537&gt;=$J$8,G2537&lt;=$K$8),AND(G2537&gt;=$L$8,G2537&lt;=$M$8),AND(G2537&gt;=$N$8,G2537&lt;=$O$8),AND(G2537&gt;=$P$8,G2537&lt;=$Q$8),AND(G2537&gt;=$R$8,G2537&lt;=$S$8),AND(G2537&gt;=$T$8,G2537&lt;=$U$8)),IF(COUNTIF($H$537:H2537,"CMO")&gt;90,"Demi-traitement","Plein traitement"),""))</f>
        <v/>
      </c>
    </row>
    <row r="2538" spans="7:9" x14ac:dyDescent="0.25">
      <c r="G2538" s="1">
        <v>45102</v>
      </c>
      <c r="H2538" t="str">
        <f t="shared" si="43"/>
        <v/>
      </c>
      <c r="I2538" s="2" t="str">
        <f>IF(OR(AND(G2538&gt;=$D$19,G2538&lt;=$E$19),AND(G2538&gt;=$F$19,G2538&lt;=$G$19),AND(G2538&gt;=$H$19,G2538&lt;=$I$19),AND(G2538&gt;=$J$19,G2538&lt;=$K$19),AND(G2538&gt;=$L$19,G2538&lt;=$M$19),AND(G2538&gt;=$N$19,G2538&lt;=$O$19),AND(G2538&gt;=$P$19,G2538&lt;=$Q$19),AND(G2538&gt;=$R$19,G2538&lt;=$S$19),AND(G2538&gt;=$T$19,G2538&lt;=$U$19)),IF(COUNTIF(I2174:I2537,"Plein traitement")=90,"Demi-traitement","Plein traitement"),IF(OR(AND(G2538&gt;=$D$8,G2538&lt;=$E$8),AND(G2538&gt;=$F$8,G2538&lt;=$G$8),AND(G2538&gt;=$H$8,G2538&lt;=$I$8),AND(G2538&gt;=$J$8,G2538&lt;=$K$8),AND(G2538&gt;=$L$8,G2538&lt;=$M$8),AND(G2538&gt;=$N$8,G2538&lt;=$O$8),AND(G2538&gt;=$P$8,G2538&lt;=$Q$8),AND(G2538&gt;=$R$8,G2538&lt;=$S$8),AND(G2538&gt;=$T$8,G2538&lt;=$U$8)),IF(COUNTIF($H$537:H2538,"CMO")&gt;90,"Demi-traitement","Plein traitement"),""))</f>
        <v/>
      </c>
    </row>
    <row r="2539" spans="7:9" x14ac:dyDescent="0.25">
      <c r="G2539" s="1">
        <v>45103</v>
      </c>
      <c r="H2539" t="str">
        <f t="shared" si="43"/>
        <v/>
      </c>
      <c r="I2539" s="2" t="str">
        <f>IF(OR(AND(G2539&gt;=$D$19,G2539&lt;=$E$19),AND(G2539&gt;=$F$19,G2539&lt;=$G$19),AND(G2539&gt;=$H$19,G2539&lt;=$I$19),AND(G2539&gt;=$J$19,G2539&lt;=$K$19),AND(G2539&gt;=$L$19,G2539&lt;=$M$19),AND(G2539&gt;=$N$19,G2539&lt;=$O$19),AND(G2539&gt;=$P$19,G2539&lt;=$Q$19),AND(G2539&gt;=$R$19,G2539&lt;=$S$19),AND(G2539&gt;=$T$19,G2539&lt;=$U$19)),IF(COUNTIF(I2175:I2538,"Plein traitement")=90,"Demi-traitement","Plein traitement"),IF(OR(AND(G2539&gt;=$D$8,G2539&lt;=$E$8),AND(G2539&gt;=$F$8,G2539&lt;=$G$8),AND(G2539&gt;=$H$8,G2539&lt;=$I$8),AND(G2539&gt;=$J$8,G2539&lt;=$K$8),AND(G2539&gt;=$L$8,G2539&lt;=$M$8),AND(G2539&gt;=$N$8,G2539&lt;=$O$8),AND(G2539&gt;=$P$8,G2539&lt;=$Q$8),AND(G2539&gt;=$R$8,G2539&lt;=$S$8),AND(G2539&gt;=$T$8,G2539&lt;=$U$8)),IF(COUNTIF($H$537:H2539,"CMO")&gt;90,"Demi-traitement","Plein traitement"),""))</f>
        <v/>
      </c>
    </row>
    <row r="2540" spans="7:9" x14ac:dyDescent="0.25">
      <c r="G2540" s="1">
        <v>45104</v>
      </c>
      <c r="H2540" t="str">
        <f t="shared" si="43"/>
        <v/>
      </c>
      <c r="I2540" s="2" t="str">
        <f>IF(OR(AND(G2540&gt;=$D$19,G2540&lt;=$E$19),AND(G2540&gt;=$F$19,G2540&lt;=$G$19),AND(G2540&gt;=$H$19,G2540&lt;=$I$19),AND(G2540&gt;=$J$19,G2540&lt;=$K$19),AND(G2540&gt;=$L$19,G2540&lt;=$M$19),AND(G2540&gt;=$N$19,G2540&lt;=$O$19),AND(G2540&gt;=$P$19,G2540&lt;=$Q$19),AND(G2540&gt;=$R$19,G2540&lt;=$S$19),AND(G2540&gt;=$T$19,G2540&lt;=$U$19)),IF(COUNTIF(I2176:I2539,"Plein traitement")=90,"Demi-traitement","Plein traitement"),IF(OR(AND(G2540&gt;=$D$8,G2540&lt;=$E$8),AND(G2540&gt;=$F$8,G2540&lt;=$G$8),AND(G2540&gt;=$H$8,G2540&lt;=$I$8),AND(G2540&gt;=$J$8,G2540&lt;=$K$8),AND(G2540&gt;=$L$8,G2540&lt;=$M$8),AND(G2540&gt;=$N$8,G2540&lt;=$O$8),AND(G2540&gt;=$P$8,G2540&lt;=$Q$8),AND(G2540&gt;=$R$8,G2540&lt;=$S$8),AND(G2540&gt;=$T$8,G2540&lt;=$U$8)),IF(COUNTIF($H$537:H2540,"CMO")&gt;90,"Demi-traitement","Plein traitement"),""))</f>
        <v/>
      </c>
    </row>
    <row r="2541" spans="7:9" x14ac:dyDescent="0.25">
      <c r="G2541" s="1">
        <v>45105</v>
      </c>
      <c r="H2541" t="str">
        <f t="shared" si="43"/>
        <v/>
      </c>
      <c r="I2541" s="2" t="str">
        <f>IF(OR(AND(G2541&gt;=$D$19,G2541&lt;=$E$19),AND(G2541&gt;=$F$19,G2541&lt;=$G$19),AND(G2541&gt;=$H$19,G2541&lt;=$I$19),AND(G2541&gt;=$J$19,G2541&lt;=$K$19),AND(G2541&gt;=$L$19,G2541&lt;=$M$19),AND(G2541&gt;=$N$19,G2541&lt;=$O$19),AND(G2541&gt;=$P$19,G2541&lt;=$Q$19),AND(G2541&gt;=$R$19,G2541&lt;=$S$19),AND(G2541&gt;=$T$19,G2541&lt;=$U$19)),IF(COUNTIF(I2177:I2540,"Plein traitement")=90,"Demi-traitement","Plein traitement"),IF(OR(AND(G2541&gt;=$D$8,G2541&lt;=$E$8),AND(G2541&gt;=$F$8,G2541&lt;=$G$8),AND(G2541&gt;=$H$8,G2541&lt;=$I$8),AND(G2541&gt;=$J$8,G2541&lt;=$K$8),AND(G2541&gt;=$L$8,G2541&lt;=$M$8),AND(G2541&gt;=$N$8,G2541&lt;=$O$8),AND(G2541&gt;=$P$8,G2541&lt;=$Q$8),AND(G2541&gt;=$R$8,G2541&lt;=$S$8),AND(G2541&gt;=$T$8,G2541&lt;=$U$8)),IF(COUNTIF($H$537:H2541,"CMO")&gt;90,"Demi-traitement","Plein traitement"),""))</f>
        <v/>
      </c>
    </row>
    <row r="2542" spans="7:9" x14ac:dyDescent="0.25">
      <c r="G2542" s="1">
        <v>45106</v>
      </c>
      <c r="H2542" t="str">
        <f t="shared" si="43"/>
        <v/>
      </c>
      <c r="I2542" s="2" t="str">
        <f>IF(OR(AND(G2542&gt;=$D$19,G2542&lt;=$E$19),AND(G2542&gt;=$F$19,G2542&lt;=$G$19),AND(G2542&gt;=$H$19,G2542&lt;=$I$19),AND(G2542&gt;=$J$19,G2542&lt;=$K$19),AND(G2542&gt;=$L$19,G2542&lt;=$M$19),AND(G2542&gt;=$N$19,G2542&lt;=$O$19),AND(G2542&gt;=$P$19,G2542&lt;=$Q$19),AND(G2542&gt;=$R$19,G2542&lt;=$S$19),AND(G2542&gt;=$T$19,G2542&lt;=$U$19)),IF(COUNTIF(I2178:I2541,"Plein traitement")=90,"Demi-traitement","Plein traitement"),IF(OR(AND(G2542&gt;=$D$8,G2542&lt;=$E$8),AND(G2542&gt;=$F$8,G2542&lt;=$G$8),AND(G2542&gt;=$H$8,G2542&lt;=$I$8),AND(G2542&gt;=$J$8,G2542&lt;=$K$8),AND(G2542&gt;=$L$8,G2542&lt;=$M$8),AND(G2542&gt;=$N$8,G2542&lt;=$O$8),AND(G2542&gt;=$P$8,G2542&lt;=$Q$8),AND(G2542&gt;=$R$8,G2542&lt;=$S$8),AND(G2542&gt;=$T$8,G2542&lt;=$U$8)),IF(COUNTIF($H$537:H2542,"CMO")&gt;90,"Demi-traitement","Plein traitement"),""))</f>
        <v/>
      </c>
    </row>
    <row r="2543" spans="7:9" x14ac:dyDescent="0.25">
      <c r="G2543" s="1">
        <v>45107</v>
      </c>
      <c r="H2543" t="str">
        <f t="shared" si="43"/>
        <v/>
      </c>
      <c r="I2543" s="2" t="str">
        <f>IF(OR(AND(G2543&gt;=$D$19,G2543&lt;=$E$19),AND(G2543&gt;=$F$19,G2543&lt;=$G$19),AND(G2543&gt;=$H$19,G2543&lt;=$I$19),AND(G2543&gt;=$J$19,G2543&lt;=$K$19),AND(G2543&gt;=$L$19,G2543&lt;=$M$19),AND(G2543&gt;=$N$19,G2543&lt;=$O$19),AND(G2543&gt;=$P$19,G2543&lt;=$Q$19),AND(G2543&gt;=$R$19,G2543&lt;=$S$19),AND(G2543&gt;=$T$19,G2543&lt;=$U$19)),IF(COUNTIF(I2179:I2542,"Plein traitement")=90,"Demi-traitement","Plein traitement"),IF(OR(AND(G2543&gt;=$D$8,G2543&lt;=$E$8),AND(G2543&gt;=$F$8,G2543&lt;=$G$8),AND(G2543&gt;=$H$8,G2543&lt;=$I$8),AND(G2543&gt;=$J$8,G2543&lt;=$K$8),AND(G2543&gt;=$L$8,G2543&lt;=$M$8),AND(G2543&gt;=$N$8,G2543&lt;=$O$8),AND(G2543&gt;=$P$8,G2543&lt;=$Q$8),AND(G2543&gt;=$R$8,G2543&lt;=$S$8),AND(G2543&gt;=$T$8,G2543&lt;=$U$8)),IF(COUNTIF($H$537:H2543,"CMO")&gt;90,"Demi-traitement","Plein traitement"),""))</f>
        <v/>
      </c>
    </row>
    <row r="2544" spans="7:9" x14ac:dyDescent="0.25">
      <c r="G2544" s="1">
        <v>45108</v>
      </c>
      <c r="H2544" t="str">
        <f t="shared" si="43"/>
        <v/>
      </c>
      <c r="I2544" s="2" t="str">
        <f>IF(OR(AND(G2544&gt;=$D$19,G2544&lt;=$E$19),AND(G2544&gt;=$F$19,G2544&lt;=$G$19),AND(G2544&gt;=$H$19,G2544&lt;=$I$19),AND(G2544&gt;=$J$19,G2544&lt;=$K$19),AND(G2544&gt;=$L$19,G2544&lt;=$M$19),AND(G2544&gt;=$N$19,G2544&lt;=$O$19),AND(G2544&gt;=$P$19,G2544&lt;=$Q$19),AND(G2544&gt;=$R$19,G2544&lt;=$S$19),AND(G2544&gt;=$T$19,G2544&lt;=$U$19)),IF(COUNTIF(I2180:I2543,"Plein traitement")=90,"Demi-traitement","Plein traitement"),IF(OR(AND(G2544&gt;=$D$8,G2544&lt;=$E$8),AND(G2544&gt;=$F$8,G2544&lt;=$G$8),AND(G2544&gt;=$H$8,G2544&lt;=$I$8),AND(G2544&gt;=$J$8,G2544&lt;=$K$8),AND(G2544&gt;=$L$8,G2544&lt;=$M$8),AND(G2544&gt;=$N$8,G2544&lt;=$O$8),AND(G2544&gt;=$P$8,G2544&lt;=$Q$8),AND(G2544&gt;=$R$8,G2544&lt;=$S$8),AND(G2544&gt;=$T$8,G2544&lt;=$U$8)),IF(COUNTIF($H$537:H2544,"CMO")&gt;90,"Demi-traitement","Plein traitement"),""))</f>
        <v/>
      </c>
    </row>
    <row r="2545" spans="7:9" x14ac:dyDescent="0.25">
      <c r="G2545" s="1">
        <v>45109</v>
      </c>
      <c r="H2545" t="str">
        <f t="shared" si="43"/>
        <v/>
      </c>
      <c r="I2545" s="2" t="str">
        <f>IF(OR(AND(G2545&gt;=$D$19,G2545&lt;=$E$19),AND(G2545&gt;=$F$19,G2545&lt;=$G$19),AND(G2545&gt;=$H$19,G2545&lt;=$I$19),AND(G2545&gt;=$J$19,G2545&lt;=$K$19),AND(G2545&gt;=$L$19,G2545&lt;=$M$19),AND(G2545&gt;=$N$19,G2545&lt;=$O$19),AND(G2545&gt;=$P$19,G2545&lt;=$Q$19),AND(G2545&gt;=$R$19,G2545&lt;=$S$19),AND(G2545&gt;=$T$19,G2545&lt;=$U$19)),IF(COUNTIF(I2181:I2544,"Plein traitement")=90,"Demi-traitement","Plein traitement"),IF(OR(AND(G2545&gt;=$D$8,G2545&lt;=$E$8),AND(G2545&gt;=$F$8,G2545&lt;=$G$8),AND(G2545&gt;=$H$8,G2545&lt;=$I$8),AND(G2545&gt;=$J$8,G2545&lt;=$K$8),AND(G2545&gt;=$L$8,G2545&lt;=$M$8),AND(G2545&gt;=$N$8,G2545&lt;=$O$8),AND(G2545&gt;=$P$8,G2545&lt;=$Q$8),AND(G2545&gt;=$R$8,G2545&lt;=$S$8),AND(G2545&gt;=$T$8,G2545&lt;=$U$8)),IF(COUNTIF($H$537:H2545,"CMO")&gt;90,"Demi-traitement","Plein traitement"),""))</f>
        <v/>
      </c>
    </row>
    <row r="2546" spans="7:9" x14ac:dyDescent="0.25">
      <c r="G2546" s="1">
        <v>45110</v>
      </c>
      <c r="H2546" t="str">
        <f t="shared" si="43"/>
        <v/>
      </c>
      <c r="I2546" s="2" t="str">
        <f>IF(OR(AND(G2546&gt;=$D$19,G2546&lt;=$E$19),AND(G2546&gt;=$F$19,G2546&lt;=$G$19),AND(G2546&gt;=$H$19,G2546&lt;=$I$19),AND(G2546&gt;=$J$19,G2546&lt;=$K$19),AND(G2546&gt;=$L$19,G2546&lt;=$M$19),AND(G2546&gt;=$N$19,G2546&lt;=$O$19),AND(G2546&gt;=$P$19,G2546&lt;=$Q$19),AND(G2546&gt;=$R$19,G2546&lt;=$S$19),AND(G2546&gt;=$T$19,G2546&lt;=$U$19)),IF(COUNTIF(I2182:I2545,"Plein traitement")=90,"Demi-traitement","Plein traitement"),IF(OR(AND(G2546&gt;=$D$8,G2546&lt;=$E$8),AND(G2546&gt;=$F$8,G2546&lt;=$G$8),AND(G2546&gt;=$H$8,G2546&lt;=$I$8),AND(G2546&gt;=$J$8,G2546&lt;=$K$8),AND(G2546&gt;=$L$8,G2546&lt;=$M$8),AND(G2546&gt;=$N$8,G2546&lt;=$O$8),AND(G2546&gt;=$P$8,G2546&lt;=$Q$8),AND(G2546&gt;=$R$8,G2546&lt;=$S$8),AND(G2546&gt;=$T$8,G2546&lt;=$U$8)),IF(COUNTIF($H$537:H2546,"CMO")&gt;90,"Demi-traitement","Plein traitement"),""))</f>
        <v/>
      </c>
    </row>
    <row r="2547" spans="7:9" x14ac:dyDescent="0.25">
      <c r="G2547" s="1">
        <v>45111</v>
      </c>
      <c r="H2547" t="str">
        <f t="shared" si="43"/>
        <v/>
      </c>
      <c r="I2547" s="2" t="str">
        <f>IF(OR(AND(G2547&gt;=$D$19,G2547&lt;=$E$19),AND(G2547&gt;=$F$19,G2547&lt;=$G$19),AND(G2547&gt;=$H$19,G2547&lt;=$I$19),AND(G2547&gt;=$J$19,G2547&lt;=$K$19),AND(G2547&gt;=$L$19,G2547&lt;=$M$19),AND(G2547&gt;=$N$19,G2547&lt;=$O$19),AND(G2547&gt;=$P$19,G2547&lt;=$Q$19),AND(G2547&gt;=$R$19,G2547&lt;=$S$19),AND(G2547&gt;=$T$19,G2547&lt;=$U$19)),IF(COUNTIF(I2183:I2546,"Plein traitement")=90,"Demi-traitement","Plein traitement"),IF(OR(AND(G2547&gt;=$D$8,G2547&lt;=$E$8),AND(G2547&gt;=$F$8,G2547&lt;=$G$8),AND(G2547&gt;=$H$8,G2547&lt;=$I$8),AND(G2547&gt;=$J$8,G2547&lt;=$K$8),AND(G2547&gt;=$L$8,G2547&lt;=$M$8),AND(G2547&gt;=$N$8,G2547&lt;=$O$8),AND(G2547&gt;=$P$8,G2547&lt;=$Q$8),AND(G2547&gt;=$R$8,G2547&lt;=$S$8),AND(G2547&gt;=$T$8,G2547&lt;=$U$8)),IF(COUNTIF($H$537:H2547,"CMO")&gt;90,"Demi-traitement","Plein traitement"),""))</f>
        <v/>
      </c>
    </row>
    <row r="2548" spans="7:9" x14ac:dyDescent="0.25">
      <c r="G2548" s="1">
        <v>45112</v>
      </c>
      <c r="H2548" t="str">
        <f t="shared" si="43"/>
        <v/>
      </c>
      <c r="I2548" s="2" t="str">
        <f>IF(OR(AND(G2548&gt;=$D$19,G2548&lt;=$E$19),AND(G2548&gt;=$F$19,G2548&lt;=$G$19),AND(G2548&gt;=$H$19,G2548&lt;=$I$19),AND(G2548&gt;=$J$19,G2548&lt;=$K$19),AND(G2548&gt;=$L$19,G2548&lt;=$M$19),AND(G2548&gt;=$N$19,G2548&lt;=$O$19),AND(G2548&gt;=$P$19,G2548&lt;=$Q$19),AND(G2548&gt;=$R$19,G2548&lt;=$S$19),AND(G2548&gt;=$T$19,G2548&lt;=$U$19)),IF(COUNTIF(I2184:I2547,"Plein traitement")=90,"Demi-traitement","Plein traitement"),IF(OR(AND(G2548&gt;=$D$8,G2548&lt;=$E$8),AND(G2548&gt;=$F$8,G2548&lt;=$G$8),AND(G2548&gt;=$H$8,G2548&lt;=$I$8),AND(G2548&gt;=$J$8,G2548&lt;=$K$8),AND(G2548&gt;=$L$8,G2548&lt;=$M$8),AND(G2548&gt;=$N$8,G2548&lt;=$O$8),AND(G2548&gt;=$P$8,G2548&lt;=$Q$8),AND(G2548&gt;=$R$8,G2548&lt;=$S$8),AND(G2548&gt;=$T$8,G2548&lt;=$U$8)),IF(COUNTIF($H$537:H2548,"CMO")&gt;90,"Demi-traitement","Plein traitement"),""))</f>
        <v/>
      </c>
    </row>
    <row r="2549" spans="7:9" x14ac:dyDescent="0.25">
      <c r="G2549" s="1">
        <v>45113</v>
      </c>
      <c r="H2549" t="str">
        <f t="shared" ref="H2549:H2612" si="44">IF(OR(AND(G2549&gt;=$D$8,G2549&lt;=$E$8),AND(G2549&gt;=$F$8,G2549&lt;=$G$8),AND(G2549&gt;=$H$8,G2549&lt;=$I$8),AND(G2549&gt;=$J$8,G2549&lt;=$K$8),AND(G2549&gt;=$L$8,G2549&lt;=$M$8),AND(G2549&gt;=$N$8,G2549&lt;=$O$8),AND(G2549&gt;=$P$8,G2549&lt;=$Q$8),AND(G2549&gt;=$R$8,G2549&lt;=$S$8),AND(G2549&gt;=$T$8,G2549&lt;=$U$8)),"CMO","")</f>
        <v/>
      </c>
      <c r="I2549" s="2" t="str">
        <f>IF(OR(AND(G2549&gt;=$D$19,G2549&lt;=$E$19),AND(G2549&gt;=$F$19,G2549&lt;=$G$19),AND(G2549&gt;=$H$19,G2549&lt;=$I$19),AND(G2549&gt;=$J$19,G2549&lt;=$K$19),AND(G2549&gt;=$L$19,G2549&lt;=$M$19),AND(G2549&gt;=$N$19,G2549&lt;=$O$19),AND(G2549&gt;=$P$19,G2549&lt;=$Q$19),AND(G2549&gt;=$R$19,G2549&lt;=$S$19),AND(G2549&gt;=$T$19,G2549&lt;=$U$19)),IF(COUNTIF(I2185:I2548,"Plein traitement")=90,"Demi-traitement","Plein traitement"),IF(OR(AND(G2549&gt;=$D$8,G2549&lt;=$E$8),AND(G2549&gt;=$F$8,G2549&lt;=$G$8),AND(G2549&gt;=$H$8,G2549&lt;=$I$8),AND(G2549&gt;=$J$8,G2549&lt;=$K$8),AND(G2549&gt;=$L$8,G2549&lt;=$M$8),AND(G2549&gt;=$N$8,G2549&lt;=$O$8),AND(G2549&gt;=$P$8,G2549&lt;=$Q$8),AND(G2549&gt;=$R$8,G2549&lt;=$S$8),AND(G2549&gt;=$T$8,G2549&lt;=$U$8)),IF(COUNTIF($H$537:H2549,"CMO")&gt;90,"Demi-traitement","Plein traitement"),""))</f>
        <v/>
      </c>
    </row>
    <row r="2550" spans="7:9" x14ac:dyDescent="0.25">
      <c r="G2550" s="1">
        <v>45114</v>
      </c>
      <c r="H2550" t="str">
        <f t="shared" si="44"/>
        <v/>
      </c>
      <c r="I2550" s="2" t="str">
        <f>IF(OR(AND(G2550&gt;=$D$19,G2550&lt;=$E$19),AND(G2550&gt;=$F$19,G2550&lt;=$G$19),AND(G2550&gt;=$H$19,G2550&lt;=$I$19),AND(G2550&gt;=$J$19,G2550&lt;=$K$19),AND(G2550&gt;=$L$19,G2550&lt;=$M$19),AND(G2550&gt;=$N$19,G2550&lt;=$O$19),AND(G2550&gt;=$P$19,G2550&lt;=$Q$19),AND(G2550&gt;=$R$19,G2550&lt;=$S$19),AND(G2550&gt;=$T$19,G2550&lt;=$U$19)),IF(COUNTIF(I2186:I2549,"Plein traitement")=90,"Demi-traitement","Plein traitement"),IF(OR(AND(G2550&gt;=$D$8,G2550&lt;=$E$8),AND(G2550&gt;=$F$8,G2550&lt;=$G$8),AND(G2550&gt;=$H$8,G2550&lt;=$I$8),AND(G2550&gt;=$J$8,G2550&lt;=$K$8),AND(G2550&gt;=$L$8,G2550&lt;=$M$8),AND(G2550&gt;=$N$8,G2550&lt;=$O$8),AND(G2550&gt;=$P$8,G2550&lt;=$Q$8),AND(G2550&gt;=$R$8,G2550&lt;=$S$8),AND(G2550&gt;=$T$8,G2550&lt;=$U$8)),IF(COUNTIF($H$537:H2550,"CMO")&gt;90,"Demi-traitement","Plein traitement"),""))</f>
        <v/>
      </c>
    </row>
    <row r="2551" spans="7:9" x14ac:dyDescent="0.25">
      <c r="G2551" s="1">
        <v>45115</v>
      </c>
      <c r="H2551" t="str">
        <f t="shared" si="44"/>
        <v/>
      </c>
      <c r="I2551" s="2" t="str">
        <f>IF(OR(AND(G2551&gt;=$D$19,G2551&lt;=$E$19),AND(G2551&gt;=$F$19,G2551&lt;=$G$19),AND(G2551&gt;=$H$19,G2551&lt;=$I$19),AND(G2551&gt;=$J$19,G2551&lt;=$K$19),AND(G2551&gt;=$L$19,G2551&lt;=$M$19),AND(G2551&gt;=$N$19,G2551&lt;=$O$19),AND(G2551&gt;=$P$19,G2551&lt;=$Q$19),AND(G2551&gt;=$R$19,G2551&lt;=$S$19),AND(G2551&gt;=$T$19,G2551&lt;=$U$19)),IF(COUNTIF(I2187:I2550,"Plein traitement")=90,"Demi-traitement","Plein traitement"),IF(OR(AND(G2551&gt;=$D$8,G2551&lt;=$E$8),AND(G2551&gt;=$F$8,G2551&lt;=$G$8),AND(G2551&gt;=$H$8,G2551&lt;=$I$8),AND(G2551&gt;=$J$8,G2551&lt;=$K$8),AND(G2551&gt;=$L$8,G2551&lt;=$M$8),AND(G2551&gt;=$N$8,G2551&lt;=$O$8),AND(G2551&gt;=$P$8,G2551&lt;=$Q$8),AND(G2551&gt;=$R$8,G2551&lt;=$S$8),AND(G2551&gt;=$T$8,G2551&lt;=$U$8)),IF(COUNTIF($H$537:H2551,"CMO")&gt;90,"Demi-traitement","Plein traitement"),""))</f>
        <v/>
      </c>
    </row>
    <row r="2552" spans="7:9" x14ac:dyDescent="0.25">
      <c r="G2552" s="1">
        <v>45116</v>
      </c>
      <c r="H2552" t="str">
        <f t="shared" si="44"/>
        <v/>
      </c>
      <c r="I2552" s="2" t="str">
        <f>IF(OR(AND(G2552&gt;=$D$19,G2552&lt;=$E$19),AND(G2552&gt;=$F$19,G2552&lt;=$G$19),AND(G2552&gt;=$H$19,G2552&lt;=$I$19),AND(G2552&gt;=$J$19,G2552&lt;=$K$19),AND(G2552&gt;=$L$19,G2552&lt;=$M$19),AND(G2552&gt;=$N$19,G2552&lt;=$O$19),AND(G2552&gt;=$P$19,G2552&lt;=$Q$19),AND(G2552&gt;=$R$19,G2552&lt;=$S$19),AND(G2552&gt;=$T$19,G2552&lt;=$U$19)),IF(COUNTIF(I2188:I2551,"Plein traitement")=90,"Demi-traitement","Plein traitement"),IF(OR(AND(G2552&gt;=$D$8,G2552&lt;=$E$8),AND(G2552&gt;=$F$8,G2552&lt;=$G$8),AND(G2552&gt;=$H$8,G2552&lt;=$I$8),AND(G2552&gt;=$J$8,G2552&lt;=$K$8),AND(G2552&gt;=$L$8,G2552&lt;=$M$8),AND(G2552&gt;=$N$8,G2552&lt;=$O$8),AND(G2552&gt;=$P$8,G2552&lt;=$Q$8),AND(G2552&gt;=$R$8,G2552&lt;=$S$8),AND(G2552&gt;=$T$8,G2552&lt;=$U$8)),IF(COUNTIF($H$537:H2552,"CMO")&gt;90,"Demi-traitement","Plein traitement"),""))</f>
        <v/>
      </c>
    </row>
    <row r="2553" spans="7:9" x14ac:dyDescent="0.25">
      <c r="G2553" s="1">
        <v>45117</v>
      </c>
      <c r="H2553" t="str">
        <f t="shared" si="44"/>
        <v/>
      </c>
      <c r="I2553" s="2" t="str">
        <f>IF(OR(AND(G2553&gt;=$D$19,G2553&lt;=$E$19),AND(G2553&gt;=$F$19,G2553&lt;=$G$19),AND(G2553&gt;=$H$19,G2553&lt;=$I$19),AND(G2553&gt;=$J$19,G2553&lt;=$K$19),AND(G2553&gt;=$L$19,G2553&lt;=$M$19),AND(G2553&gt;=$N$19,G2553&lt;=$O$19),AND(G2553&gt;=$P$19,G2553&lt;=$Q$19),AND(G2553&gt;=$R$19,G2553&lt;=$S$19),AND(G2553&gt;=$T$19,G2553&lt;=$U$19)),IF(COUNTIF(I2189:I2552,"Plein traitement")=90,"Demi-traitement","Plein traitement"),IF(OR(AND(G2553&gt;=$D$8,G2553&lt;=$E$8),AND(G2553&gt;=$F$8,G2553&lt;=$G$8),AND(G2553&gt;=$H$8,G2553&lt;=$I$8),AND(G2553&gt;=$J$8,G2553&lt;=$K$8),AND(G2553&gt;=$L$8,G2553&lt;=$M$8),AND(G2553&gt;=$N$8,G2553&lt;=$O$8),AND(G2553&gt;=$P$8,G2553&lt;=$Q$8),AND(G2553&gt;=$R$8,G2553&lt;=$S$8),AND(G2553&gt;=$T$8,G2553&lt;=$U$8)),IF(COUNTIF($H$537:H2553,"CMO")&gt;90,"Demi-traitement","Plein traitement"),""))</f>
        <v/>
      </c>
    </row>
    <row r="2554" spans="7:9" x14ac:dyDescent="0.25">
      <c r="G2554" s="1">
        <v>45118</v>
      </c>
      <c r="H2554" t="str">
        <f t="shared" si="44"/>
        <v/>
      </c>
      <c r="I2554" s="2" t="str">
        <f>IF(OR(AND(G2554&gt;=$D$19,G2554&lt;=$E$19),AND(G2554&gt;=$F$19,G2554&lt;=$G$19),AND(G2554&gt;=$H$19,G2554&lt;=$I$19),AND(G2554&gt;=$J$19,G2554&lt;=$K$19),AND(G2554&gt;=$L$19,G2554&lt;=$M$19),AND(G2554&gt;=$N$19,G2554&lt;=$O$19),AND(G2554&gt;=$P$19,G2554&lt;=$Q$19),AND(G2554&gt;=$R$19,G2554&lt;=$S$19),AND(G2554&gt;=$T$19,G2554&lt;=$U$19)),IF(COUNTIF(I2190:I2553,"Plein traitement")=90,"Demi-traitement","Plein traitement"),IF(OR(AND(G2554&gt;=$D$8,G2554&lt;=$E$8),AND(G2554&gt;=$F$8,G2554&lt;=$G$8),AND(G2554&gt;=$H$8,G2554&lt;=$I$8),AND(G2554&gt;=$J$8,G2554&lt;=$K$8),AND(G2554&gt;=$L$8,G2554&lt;=$M$8),AND(G2554&gt;=$N$8,G2554&lt;=$O$8),AND(G2554&gt;=$P$8,G2554&lt;=$Q$8),AND(G2554&gt;=$R$8,G2554&lt;=$S$8),AND(G2554&gt;=$T$8,G2554&lt;=$U$8)),IF(COUNTIF($H$537:H2554,"CMO")&gt;90,"Demi-traitement","Plein traitement"),""))</f>
        <v/>
      </c>
    </row>
    <row r="2555" spans="7:9" x14ac:dyDescent="0.25">
      <c r="G2555" s="1">
        <v>45119</v>
      </c>
      <c r="H2555" t="str">
        <f t="shared" si="44"/>
        <v/>
      </c>
      <c r="I2555" s="2" t="str">
        <f>IF(OR(AND(G2555&gt;=$D$19,G2555&lt;=$E$19),AND(G2555&gt;=$F$19,G2555&lt;=$G$19),AND(G2555&gt;=$H$19,G2555&lt;=$I$19),AND(G2555&gt;=$J$19,G2555&lt;=$K$19),AND(G2555&gt;=$L$19,G2555&lt;=$M$19),AND(G2555&gt;=$N$19,G2555&lt;=$O$19),AND(G2555&gt;=$P$19,G2555&lt;=$Q$19),AND(G2555&gt;=$R$19,G2555&lt;=$S$19),AND(G2555&gt;=$T$19,G2555&lt;=$U$19)),IF(COUNTIF(I2191:I2554,"Plein traitement")=90,"Demi-traitement","Plein traitement"),IF(OR(AND(G2555&gt;=$D$8,G2555&lt;=$E$8),AND(G2555&gt;=$F$8,G2555&lt;=$G$8),AND(G2555&gt;=$H$8,G2555&lt;=$I$8),AND(G2555&gt;=$J$8,G2555&lt;=$K$8),AND(G2555&gt;=$L$8,G2555&lt;=$M$8),AND(G2555&gt;=$N$8,G2555&lt;=$O$8),AND(G2555&gt;=$P$8,G2555&lt;=$Q$8),AND(G2555&gt;=$R$8,G2555&lt;=$S$8),AND(G2555&gt;=$T$8,G2555&lt;=$U$8)),IF(COUNTIF($H$537:H2555,"CMO")&gt;90,"Demi-traitement","Plein traitement"),""))</f>
        <v/>
      </c>
    </row>
    <row r="2556" spans="7:9" x14ac:dyDescent="0.25">
      <c r="G2556" s="1">
        <v>45120</v>
      </c>
      <c r="H2556" t="str">
        <f t="shared" si="44"/>
        <v/>
      </c>
      <c r="I2556" s="2" t="str">
        <f>IF(OR(AND(G2556&gt;=$D$19,G2556&lt;=$E$19),AND(G2556&gt;=$F$19,G2556&lt;=$G$19),AND(G2556&gt;=$H$19,G2556&lt;=$I$19),AND(G2556&gt;=$J$19,G2556&lt;=$K$19),AND(G2556&gt;=$L$19,G2556&lt;=$M$19),AND(G2556&gt;=$N$19,G2556&lt;=$O$19),AND(G2556&gt;=$P$19,G2556&lt;=$Q$19),AND(G2556&gt;=$R$19,G2556&lt;=$S$19),AND(G2556&gt;=$T$19,G2556&lt;=$U$19)),IF(COUNTIF(I2192:I2555,"Plein traitement")=90,"Demi-traitement","Plein traitement"),IF(OR(AND(G2556&gt;=$D$8,G2556&lt;=$E$8),AND(G2556&gt;=$F$8,G2556&lt;=$G$8),AND(G2556&gt;=$H$8,G2556&lt;=$I$8),AND(G2556&gt;=$J$8,G2556&lt;=$K$8),AND(G2556&gt;=$L$8,G2556&lt;=$M$8),AND(G2556&gt;=$N$8,G2556&lt;=$O$8),AND(G2556&gt;=$P$8,G2556&lt;=$Q$8),AND(G2556&gt;=$R$8,G2556&lt;=$S$8),AND(G2556&gt;=$T$8,G2556&lt;=$U$8)),IF(COUNTIF($H$537:H2556,"CMO")&gt;90,"Demi-traitement","Plein traitement"),""))</f>
        <v/>
      </c>
    </row>
    <row r="2557" spans="7:9" x14ac:dyDescent="0.25">
      <c r="G2557" s="1">
        <v>45121</v>
      </c>
      <c r="H2557" t="str">
        <f t="shared" si="44"/>
        <v/>
      </c>
      <c r="I2557" s="2" t="str">
        <f>IF(OR(AND(G2557&gt;=$D$19,G2557&lt;=$E$19),AND(G2557&gt;=$F$19,G2557&lt;=$G$19),AND(G2557&gt;=$H$19,G2557&lt;=$I$19),AND(G2557&gt;=$J$19,G2557&lt;=$K$19),AND(G2557&gt;=$L$19,G2557&lt;=$M$19),AND(G2557&gt;=$N$19,G2557&lt;=$O$19),AND(G2557&gt;=$P$19,G2557&lt;=$Q$19),AND(G2557&gt;=$R$19,G2557&lt;=$S$19),AND(G2557&gt;=$T$19,G2557&lt;=$U$19)),IF(COUNTIF(I2193:I2556,"Plein traitement")=90,"Demi-traitement","Plein traitement"),IF(OR(AND(G2557&gt;=$D$8,G2557&lt;=$E$8),AND(G2557&gt;=$F$8,G2557&lt;=$G$8),AND(G2557&gt;=$H$8,G2557&lt;=$I$8),AND(G2557&gt;=$J$8,G2557&lt;=$K$8),AND(G2557&gt;=$L$8,G2557&lt;=$M$8),AND(G2557&gt;=$N$8,G2557&lt;=$O$8),AND(G2557&gt;=$P$8,G2557&lt;=$Q$8),AND(G2557&gt;=$R$8,G2557&lt;=$S$8),AND(G2557&gt;=$T$8,G2557&lt;=$U$8)),IF(COUNTIF($H$537:H2557,"CMO")&gt;90,"Demi-traitement","Plein traitement"),""))</f>
        <v/>
      </c>
    </row>
    <row r="2558" spans="7:9" x14ac:dyDescent="0.25">
      <c r="G2558" s="1">
        <v>45122</v>
      </c>
      <c r="H2558" t="str">
        <f t="shared" si="44"/>
        <v/>
      </c>
      <c r="I2558" s="2" t="str">
        <f>IF(OR(AND(G2558&gt;=$D$19,G2558&lt;=$E$19),AND(G2558&gt;=$F$19,G2558&lt;=$G$19),AND(G2558&gt;=$H$19,G2558&lt;=$I$19),AND(G2558&gt;=$J$19,G2558&lt;=$K$19),AND(G2558&gt;=$L$19,G2558&lt;=$M$19),AND(G2558&gt;=$N$19,G2558&lt;=$O$19),AND(G2558&gt;=$P$19,G2558&lt;=$Q$19),AND(G2558&gt;=$R$19,G2558&lt;=$S$19),AND(G2558&gt;=$T$19,G2558&lt;=$U$19)),IF(COUNTIF(I2194:I2557,"Plein traitement")=90,"Demi-traitement","Plein traitement"),IF(OR(AND(G2558&gt;=$D$8,G2558&lt;=$E$8),AND(G2558&gt;=$F$8,G2558&lt;=$G$8),AND(G2558&gt;=$H$8,G2558&lt;=$I$8),AND(G2558&gt;=$J$8,G2558&lt;=$K$8),AND(G2558&gt;=$L$8,G2558&lt;=$M$8),AND(G2558&gt;=$N$8,G2558&lt;=$O$8),AND(G2558&gt;=$P$8,G2558&lt;=$Q$8),AND(G2558&gt;=$R$8,G2558&lt;=$S$8),AND(G2558&gt;=$T$8,G2558&lt;=$U$8)),IF(COUNTIF($H$537:H2558,"CMO")&gt;90,"Demi-traitement","Plein traitement"),""))</f>
        <v/>
      </c>
    </row>
    <row r="2559" spans="7:9" x14ac:dyDescent="0.25">
      <c r="G2559" s="1">
        <v>45123</v>
      </c>
      <c r="H2559" t="str">
        <f t="shared" si="44"/>
        <v/>
      </c>
      <c r="I2559" s="2" t="str">
        <f>IF(OR(AND(G2559&gt;=$D$19,G2559&lt;=$E$19),AND(G2559&gt;=$F$19,G2559&lt;=$G$19),AND(G2559&gt;=$H$19,G2559&lt;=$I$19),AND(G2559&gt;=$J$19,G2559&lt;=$K$19),AND(G2559&gt;=$L$19,G2559&lt;=$M$19),AND(G2559&gt;=$N$19,G2559&lt;=$O$19),AND(G2559&gt;=$P$19,G2559&lt;=$Q$19),AND(G2559&gt;=$R$19,G2559&lt;=$S$19),AND(G2559&gt;=$T$19,G2559&lt;=$U$19)),IF(COUNTIF(I2195:I2558,"Plein traitement")=90,"Demi-traitement","Plein traitement"),IF(OR(AND(G2559&gt;=$D$8,G2559&lt;=$E$8),AND(G2559&gt;=$F$8,G2559&lt;=$G$8),AND(G2559&gt;=$H$8,G2559&lt;=$I$8),AND(G2559&gt;=$J$8,G2559&lt;=$K$8),AND(G2559&gt;=$L$8,G2559&lt;=$M$8),AND(G2559&gt;=$N$8,G2559&lt;=$O$8),AND(G2559&gt;=$P$8,G2559&lt;=$Q$8),AND(G2559&gt;=$R$8,G2559&lt;=$S$8),AND(G2559&gt;=$T$8,G2559&lt;=$U$8)),IF(COUNTIF($H$537:H2559,"CMO")&gt;90,"Demi-traitement","Plein traitement"),""))</f>
        <v/>
      </c>
    </row>
    <row r="2560" spans="7:9" x14ac:dyDescent="0.25">
      <c r="G2560" s="1">
        <v>45124</v>
      </c>
      <c r="H2560" t="str">
        <f t="shared" si="44"/>
        <v/>
      </c>
      <c r="I2560" s="2" t="str">
        <f>IF(OR(AND(G2560&gt;=$D$19,G2560&lt;=$E$19),AND(G2560&gt;=$F$19,G2560&lt;=$G$19),AND(G2560&gt;=$H$19,G2560&lt;=$I$19),AND(G2560&gt;=$J$19,G2560&lt;=$K$19),AND(G2560&gt;=$L$19,G2560&lt;=$M$19),AND(G2560&gt;=$N$19,G2560&lt;=$O$19),AND(G2560&gt;=$P$19,G2560&lt;=$Q$19),AND(G2560&gt;=$R$19,G2560&lt;=$S$19),AND(G2560&gt;=$T$19,G2560&lt;=$U$19)),IF(COUNTIF(I2196:I2559,"Plein traitement")=90,"Demi-traitement","Plein traitement"),IF(OR(AND(G2560&gt;=$D$8,G2560&lt;=$E$8),AND(G2560&gt;=$F$8,G2560&lt;=$G$8),AND(G2560&gt;=$H$8,G2560&lt;=$I$8),AND(G2560&gt;=$J$8,G2560&lt;=$K$8),AND(G2560&gt;=$L$8,G2560&lt;=$M$8),AND(G2560&gt;=$N$8,G2560&lt;=$O$8),AND(G2560&gt;=$P$8,G2560&lt;=$Q$8),AND(G2560&gt;=$R$8,G2560&lt;=$S$8),AND(G2560&gt;=$T$8,G2560&lt;=$U$8)),IF(COUNTIF($H$537:H2560,"CMO")&gt;90,"Demi-traitement","Plein traitement"),""))</f>
        <v/>
      </c>
    </row>
    <row r="2561" spans="7:9" x14ac:dyDescent="0.25">
      <c r="G2561" s="1">
        <v>45125</v>
      </c>
      <c r="H2561" t="str">
        <f t="shared" si="44"/>
        <v/>
      </c>
      <c r="I2561" s="2" t="str">
        <f>IF(OR(AND(G2561&gt;=$D$19,G2561&lt;=$E$19),AND(G2561&gt;=$F$19,G2561&lt;=$G$19),AND(G2561&gt;=$H$19,G2561&lt;=$I$19),AND(G2561&gt;=$J$19,G2561&lt;=$K$19),AND(G2561&gt;=$L$19,G2561&lt;=$M$19),AND(G2561&gt;=$N$19,G2561&lt;=$O$19),AND(G2561&gt;=$P$19,G2561&lt;=$Q$19),AND(G2561&gt;=$R$19,G2561&lt;=$S$19),AND(G2561&gt;=$T$19,G2561&lt;=$U$19)),IF(COUNTIF(I2197:I2560,"Plein traitement")=90,"Demi-traitement","Plein traitement"),IF(OR(AND(G2561&gt;=$D$8,G2561&lt;=$E$8),AND(G2561&gt;=$F$8,G2561&lt;=$G$8),AND(G2561&gt;=$H$8,G2561&lt;=$I$8),AND(G2561&gt;=$J$8,G2561&lt;=$K$8),AND(G2561&gt;=$L$8,G2561&lt;=$M$8),AND(G2561&gt;=$N$8,G2561&lt;=$O$8),AND(G2561&gt;=$P$8,G2561&lt;=$Q$8),AND(G2561&gt;=$R$8,G2561&lt;=$S$8),AND(G2561&gt;=$T$8,G2561&lt;=$U$8)),IF(COUNTIF($H$537:H2561,"CMO")&gt;90,"Demi-traitement","Plein traitement"),""))</f>
        <v/>
      </c>
    </row>
    <row r="2562" spans="7:9" x14ac:dyDescent="0.25">
      <c r="G2562" s="1">
        <v>45126</v>
      </c>
      <c r="H2562" t="str">
        <f t="shared" si="44"/>
        <v/>
      </c>
      <c r="I2562" s="2" t="str">
        <f>IF(OR(AND(G2562&gt;=$D$19,G2562&lt;=$E$19),AND(G2562&gt;=$F$19,G2562&lt;=$G$19),AND(G2562&gt;=$H$19,G2562&lt;=$I$19),AND(G2562&gt;=$J$19,G2562&lt;=$K$19),AND(G2562&gt;=$L$19,G2562&lt;=$M$19),AND(G2562&gt;=$N$19,G2562&lt;=$O$19),AND(G2562&gt;=$P$19,G2562&lt;=$Q$19),AND(G2562&gt;=$R$19,G2562&lt;=$S$19),AND(G2562&gt;=$T$19,G2562&lt;=$U$19)),IF(COUNTIF(I2198:I2561,"Plein traitement")=90,"Demi-traitement","Plein traitement"),IF(OR(AND(G2562&gt;=$D$8,G2562&lt;=$E$8),AND(G2562&gt;=$F$8,G2562&lt;=$G$8),AND(G2562&gt;=$H$8,G2562&lt;=$I$8),AND(G2562&gt;=$J$8,G2562&lt;=$K$8),AND(G2562&gt;=$L$8,G2562&lt;=$M$8),AND(G2562&gt;=$N$8,G2562&lt;=$O$8),AND(G2562&gt;=$P$8,G2562&lt;=$Q$8),AND(G2562&gt;=$R$8,G2562&lt;=$S$8),AND(G2562&gt;=$T$8,G2562&lt;=$U$8)),IF(COUNTIF($H$537:H2562,"CMO")&gt;90,"Demi-traitement","Plein traitement"),""))</f>
        <v/>
      </c>
    </row>
    <row r="2563" spans="7:9" x14ac:dyDescent="0.25">
      <c r="G2563" s="1">
        <v>45127</v>
      </c>
      <c r="H2563" t="str">
        <f t="shared" si="44"/>
        <v/>
      </c>
      <c r="I2563" s="2" t="str">
        <f>IF(OR(AND(G2563&gt;=$D$19,G2563&lt;=$E$19),AND(G2563&gt;=$F$19,G2563&lt;=$G$19),AND(G2563&gt;=$H$19,G2563&lt;=$I$19),AND(G2563&gt;=$J$19,G2563&lt;=$K$19),AND(G2563&gt;=$L$19,G2563&lt;=$M$19),AND(G2563&gt;=$N$19,G2563&lt;=$O$19),AND(G2563&gt;=$P$19,G2563&lt;=$Q$19),AND(G2563&gt;=$R$19,G2563&lt;=$S$19),AND(G2563&gt;=$T$19,G2563&lt;=$U$19)),IF(COUNTIF(I2199:I2562,"Plein traitement")=90,"Demi-traitement","Plein traitement"),IF(OR(AND(G2563&gt;=$D$8,G2563&lt;=$E$8),AND(G2563&gt;=$F$8,G2563&lt;=$G$8),AND(G2563&gt;=$H$8,G2563&lt;=$I$8),AND(G2563&gt;=$J$8,G2563&lt;=$K$8),AND(G2563&gt;=$L$8,G2563&lt;=$M$8),AND(G2563&gt;=$N$8,G2563&lt;=$O$8),AND(G2563&gt;=$P$8,G2563&lt;=$Q$8),AND(G2563&gt;=$R$8,G2563&lt;=$S$8),AND(G2563&gt;=$T$8,G2563&lt;=$U$8)),IF(COUNTIF($H$537:H2563,"CMO")&gt;90,"Demi-traitement","Plein traitement"),""))</f>
        <v/>
      </c>
    </row>
    <row r="2564" spans="7:9" x14ac:dyDescent="0.25">
      <c r="G2564" s="1">
        <v>45128</v>
      </c>
      <c r="H2564" t="str">
        <f t="shared" si="44"/>
        <v/>
      </c>
      <c r="I2564" s="2" t="str">
        <f>IF(OR(AND(G2564&gt;=$D$19,G2564&lt;=$E$19),AND(G2564&gt;=$F$19,G2564&lt;=$G$19),AND(G2564&gt;=$H$19,G2564&lt;=$I$19),AND(G2564&gt;=$J$19,G2564&lt;=$K$19),AND(G2564&gt;=$L$19,G2564&lt;=$M$19),AND(G2564&gt;=$N$19,G2564&lt;=$O$19),AND(G2564&gt;=$P$19,G2564&lt;=$Q$19),AND(G2564&gt;=$R$19,G2564&lt;=$S$19),AND(G2564&gt;=$T$19,G2564&lt;=$U$19)),IF(COUNTIF(I2200:I2563,"Plein traitement")=90,"Demi-traitement","Plein traitement"),IF(OR(AND(G2564&gt;=$D$8,G2564&lt;=$E$8),AND(G2564&gt;=$F$8,G2564&lt;=$G$8),AND(G2564&gt;=$H$8,G2564&lt;=$I$8),AND(G2564&gt;=$J$8,G2564&lt;=$K$8),AND(G2564&gt;=$L$8,G2564&lt;=$M$8),AND(G2564&gt;=$N$8,G2564&lt;=$O$8),AND(G2564&gt;=$P$8,G2564&lt;=$Q$8),AND(G2564&gt;=$R$8,G2564&lt;=$S$8),AND(G2564&gt;=$T$8,G2564&lt;=$U$8)),IF(COUNTIF($H$537:H2564,"CMO")&gt;90,"Demi-traitement","Plein traitement"),""))</f>
        <v/>
      </c>
    </row>
    <row r="2565" spans="7:9" x14ac:dyDescent="0.25">
      <c r="G2565" s="1">
        <v>45129</v>
      </c>
      <c r="H2565" t="str">
        <f t="shared" si="44"/>
        <v/>
      </c>
      <c r="I2565" s="2" t="str">
        <f>IF(OR(AND(G2565&gt;=$D$19,G2565&lt;=$E$19),AND(G2565&gt;=$F$19,G2565&lt;=$G$19),AND(G2565&gt;=$H$19,G2565&lt;=$I$19),AND(G2565&gt;=$J$19,G2565&lt;=$K$19),AND(G2565&gt;=$L$19,G2565&lt;=$M$19),AND(G2565&gt;=$N$19,G2565&lt;=$O$19),AND(G2565&gt;=$P$19,G2565&lt;=$Q$19),AND(G2565&gt;=$R$19,G2565&lt;=$S$19),AND(G2565&gt;=$T$19,G2565&lt;=$U$19)),IF(COUNTIF(I2201:I2564,"Plein traitement")=90,"Demi-traitement","Plein traitement"),IF(OR(AND(G2565&gt;=$D$8,G2565&lt;=$E$8),AND(G2565&gt;=$F$8,G2565&lt;=$G$8),AND(G2565&gt;=$H$8,G2565&lt;=$I$8),AND(G2565&gt;=$J$8,G2565&lt;=$K$8),AND(G2565&gt;=$L$8,G2565&lt;=$M$8),AND(G2565&gt;=$N$8,G2565&lt;=$O$8),AND(G2565&gt;=$P$8,G2565&lt;=$Q$8),AND(G2565&gt;=$R$8,G2565&lt;=$S$8),AND(G2565&gt;=$T$8,G2565&lt;=$U$8)),IF(COUNTIF($H$537:H2565,"CMO")&gt;90,"Demi-traitement","Plein traitement"),""))</f>
        <v/>
      </c>
    </row>
    <row r="2566" spans="7:9" x14ac:dyDescent="0.25">
      <c r="G2566" s="1">
        <v>45130</v>
      </c>
      <c r="H2566" t="str">
        <f t="shared" si="44"/>
        <v/>
      </c>
      <c r="I2566" s="2" t="str">
        <f>IF(OR(AND(G2566&gt;=$D$19,G2566&lt;=$E$19),AND(G2566&gt;=$F$19,G2566&lt;=$G$19),AND(G2566&gt;=$H$19,G2566&lt;=$I$19),AND(G2566&gt;=$J$19,G2566&lt;=$K$19),AND(G2566&gt;=$L$19,G2566&lt;=$M$19),AND(G2566&gt;=$N$19,G2566&lt;=$O$19),AND(G2566&gt;=$P$19,G2566&lt;=$Q$19),AND(G2566&gt;=$R$19,G2566&lt;=$S$19),AND(G2566&gt;=$T$19,G2566&lt;=$U$19)),IF(COUNTIF(I2202:I2565,"Plein traitement")=90,"Demi-traitement","Plein traitement"),IF(OR(AND(G2566&gt;=$D$8,G2566&lt;=$E$8),AND(G2566&gt;=$F$8,G2566&lt;=$G$8),AND(G2566&gt;=$H$8,G2566&lt;=$I$8),AND(G2566&gt;=$J$8,G2566&lt;=$K$8),AND(G2566&gt;=$L$8,G2566&lt;=$M$8),AND(G2566&gt;=$N$8,G2566&lt;=$O$8),AND(G2566&gt;=$P$8,G2566&lt;=$Q$8),AND(G2566&gt;=$R$8,G2566&lt;=$S$8),AND(G2566&gt;=$T$8,G2566&lt;=$U$8)),IF(COUNTIF($H$537:H2566,"CMO")&gt;90,"Demi-traitement","Plein traitement"),""))</f>
        <v/>
      </c>
    </row>
    <row r="2567" spans="7:9" x14ac:dyDescent="0.25">
      <c r="G2567" s="1">
        <v>45131</v>
      </c>
      <c r="H2567" t="str">
        <f t="shared" si="44"/>
        <v/>
      </c>
      <c r="I2567" s="2" t="str">
        <f>IF(OR(AND(G2567&gt;=$D$19,G2567&lt;=$E$19),AND(G2567&gt;=$F$19,G2567&lt;=$G$19),AND(G2567&gt;=$H$19,G2567&lt;=$I$19),AND(G2567&gt;=$J$19,G2567&lt;=$K$19),AND(G2567&gt;=$L$19,G2567&lt;=$M$19),AND(G2567&gt;=$N$19,G2567&lt;=$O$19),AND(G2567&gt;=$P$19,G2567&lt;=$Q$19),AND(G2567&gt;=$R$19,G2567&lt;=$S$19),AND(G2567&gt;=$T$19,G2567&lt;=$U$19)),IF(COUNTIF(I2203:I2566,"Plein traitement")=90,"Demi-traitement","Plein traitement"),IF(OR(AND(G2567&gt;=$D$8,G2567&lt;=$E$8),AND(G2567&gt;=$F$8,G2567&lt;=$G$8),AND(G2567&gt;=$H$8,G2567&lt;=$I$8),AND(G2567&gt;=$J$8,G2567&lt;=$K$8),AND(G2567&gt;=$L$8,G2567&lt;=$M$8),AND(G2567&gt;=$N$8,G2567&lt;=$O$8),AND(G2567&gt;=$P$8,G2567&lt;=$Q$8),AND(G2567&gt;=$R$8,G2567&lt;=$S$8),AND(G2567&gt;=$T$8,G2567&lt;=$U$8)),IF(COUNTIF($H$537:H2567,"CMO")&gt;90,"Demi-traitement","Plein traitement"),""))</f>
        <v/>
      </c>
    </row>
    <row r="2568" spans="7:9" x14ac:dyDescent="0.25">
      <c r="G2568" s="1">
        <v>45132</v>
      </c>
      <c r="H2568" t="str">
        <f t="shared" si="44"/>
        <v/>
      </c>
      <c r="I2568" s="2" t="str">
        <f>IF(OR(AND(G2568&gt;=$D$19,G2568&lt;=$E$19),AND(G2568&gt;=$F$19,G2568&lt;=$G$19),AND(G2568&gt;=$H$19,G2568&lt;=$I$19),AND(G2568&gt;=$J$19,G2568&lt;=$K$19),AND(G2568&gt;=$L$19,G2568&lt;=$M$19),AND(G2568&gt;=$N$19,G2568&lt;=$O$19),AND(G2568&gt;=$P$19,G2568&lt;=$Q$19),AND(G2568&gt;=$R$19,G2568&lt;=$S$19),AND(G2568&gt;=$T$19,G2568&lt;=$U$19)),IF(COUNTIF(I2204:I2567,"Plein traitement")=90,"Demi-traitement","Plein traitement"),IF(OR(AND(G2568&gt;=$D$8,G2568&lt;=$E$8),AND(G2568&gt;=$F$8,G2568&lt;=$G$8),AND(G2568&gt;=$H$8,G2568&lt;=$I$8),AND(G2568&gt;=$J$8,G2568&lt;=$K$8),AND(G2568&gt;=$L$8,G2568&lt;=$M$8),AND(G2568&gt;=$N$8,G2568&lt;=$O$8),AND(G2568&gt;=$P$8,G2568&lt;=$Q$8),AND(G2568&gt;=$R$8,G2568&lt;=$S$8),AND(G2568&gt;=$T$8,G2568&lt;=$U$8)),IF(COUNTIF($H$537:H2568,"CMO")&gt;90,"Demi-traitement","Plein traitement"),""))</f>
        <v/>
      </c>
    </row>
    <row r="2569" spans="7:9" x14ac:dyDescent="0.25">
      <c r="G2569" s="1">
        <v>45133</v>
      </c>
      <c r="H2569" t="str">
        <f t="shared" si="44"/>
        <v/>
      </c>
      <c r="I2569" s="2" t="str">
        <f>IF(OR(AND(G2569&gt;=$D$19,G2569&lt;=$E$19),AND(G2569&gt;=$F$19,G2569&lt;=$G$19),AND(G2569&gt;=$H$19,G2569&lt;=$I$19),AND(G2569&gt;=$J$19,G2569&lt;=$K$19),AND(G2569&gt;=$L$19,G2569&lt;=$M$19),AND(G2569&gt;=$N$19,G2569&lt;=$O$19),AND(G2569&gt;=$P$19,G2569&lt;=$Q$19),AND(G2569&gt;=$R$19,G2569&lt;=$S$19),AND(G2569&gt;=$T$19,G2569&lt;=$U$19)),IF(COUNTIF(I2205:I2568,"Plein traitement")=90,"Demi-traitement","Plein traitement"),IF(OR(AND(G2569&gt;=$D$8,G2569&lt;=$E$8),AND(G2569&gt;=$F$8,G2569&lt;=$G$8),AND(G2569&gt;=$H$8,G2569&lt;=$I$8),AND(G2569&gt;=$J$8,G2569&lt;=$K$8),AND(G2569&gt;=$L$8,G2569&lt;=$M$8),AND(G2569&gt;=$N$8,G2569&lt;=$O$8),AND(G2569&gt;=$P$8,G2569&lt;=$Q$8),AND(G2569&gt;=$R$8,G2569&lt;=$S$8),AND(G2569&gt;=$T$8,G2569&lt;=$U$8)),IF(COUNTIF($H$537:H2569,"CMO")&gt;90,"Demi-traitement","Plein traitement"),""))</f>
        <v/>
      </c>
    </row>
    <row r="2570" spans="7:9" x14ac:dyDescent="0.25">
      <c r="G2570" s="1">
        <v>45134</v>
      </c>
      <c r="H2570" t="str">
        <f t="shared" si="44"/>
        <v/>
      </c>
      <c r="I2570" s="2" t="str">
        <f>IF(OR(AND(G2570&gt;=$D$19,G2570&lt;=$E$19),AND(G2570&gt;=$F$19,G2570&lt;=$G$19),AND(G2570&gt;=$H$19,G2570&lt;=$I$19),AND(G2570&gt;=$J$19,G2570&lt;=$K$19),AND(G2570&gt;=$L$19,G2570&lt;=$M$19),AND(G2570&gt;=$N$19,G2570&lt;=$O$19),AND(G2570&gt;=$P$19,G2570&lt;=$Q$19),AND(G2570&gt;=$R$19,G2570&lt;=$S$19),AND(G2570&gt;=$T$19,G2570&lt;=$U$19)),IF(COUNTIF(I2206:I2569,"Plein traitement")=90,"Demi-traitement","Plein traitement"),IF(OR(AND(G2570&gt;=$D$8,G2570&lt;=$E$8),AND(G2570&gt;=$F$8,G2570&lt;=$G$8),AND(G2570&gt;=$H$8,G2570&lt;=$I$8),AND(G2570&gt;=$J$8,G2570&lt;=$K$8),AND(G2570&gt;=$L$8,G2570&lt;=$M$8),AND(G2570&gt;=$N$8,G2570&lt;=$O$8),AND(G2570&gt;=$P$8,G2570&lt;=$Q$8),AND(G2570&gt;=$R$8,G2570&lt;=$S$8),AND(G2570&gt;=$T$8,G2570&lt;=$U$8)),IF(COUNTIF($H$537:H2570,"CMO")&gt;90,"Demi-traitement","Plein traitement"),""))</f>
        <v/>
      </c>
    </row>
    <row r="2571" spans="7:9" x14ac:dyDescent="0.25">
      <c r="G2571" s="1">
        <v>45135</v>
      </c>
      <c r="H2571" t="str">
        <f t="shared" si="44"/>
        <v/>
      </c>
      <c r="I2571" s="2" t="str">
        <f>IF(OR(AND(G2571&gt;=$D$19,G2571&lt;=$E$19),AND(G2571&gt;=$F$19,G2571&lt;=$G$19),AND(G2571&gt;=$H$19,G2571&lt;=$I$19),AND(G2571&gt;=$J$19,G2571&lt;=$K$19),AND(G2571&gt;=$L$19,G2571&lt;=$M$19),AND(G2571&gt;=$N$19,G2571&lt;=$O$19),AND(G2571&gt;=$P$19,G2571&lt;=$Q$19),AND(G2571&gt;=$R$19,G2571&lt;=$S$19),AND(G2571&gt;=$T$19,G2571&lt;=$U$19)),IF(COUNTIF(I2207:I2570,"Plein traitement")=90,"Demi-traitement","Plein traitement"),IF(OR(AND(G2571&gt;=$D$8,G2571&lt;=$E$8),AND(G2571&gt;=$F$8,G2571&lt;=$G$8),AND(G2571&gt;=$H$8,G2571&lt;=$I$8),AND(G2571&gt;=$J$8,G2571&lt;=$K$8),AND(G2571&gt;=$L$8,G2571&lt;=$M$8),AND(G2571&gt;=$N$8,G2571&lt;=$O$8),AND(G2571&gt;=$P$8,G2571&lt;=$Q$8),AND(G2571&gt;=$R$8,G2571&lt;=$S$8),AND(G2571&gt;=$T$8,G2571&lt;=$U$8)),IF(COUNTIF($H$537:H2571,"CMO")&gt;90,"Demi-traitement","Plein traitement"),""))</f>
        <v/>
      </c>
    </row>
    <row r="2572" spans="7:9" x14ac:dyDescent="0.25">
      <c r="G2572" s="1">
        <v>45136</v>
      </c>
      <c r="H2572" t="str">
        <f t="shared" si="44"/>
        <v/>
      </c>
      <c r="I2572" s="2" t="str">
        <f>IF(OR(AND(G2572&gt;=$D$19,G2572&lt;=$E$19),AND(G2572&gt;=$F$19,G2572&lt;=$G$19),AND(G2572&gt;=$H$19,G2572&lt;=$I$19),AND(G2572&gt;=$J$19,G2572&lt;=$K$19),AND(G2572&gt;=$L$19,G2572&lt;=$M$19),AND(G2572&gt;=$N$19,G2572&lt;=$O$19),AND(G2572&gt;=$P$19,G2572&lt;=$Q$19),AND(G2572&gt;=$R$19,G2572&lt;=$S$19),AND(G2572&gt;=$T$19,G2572&lt;=$U$19)),IF(COUNTIF(I2208:I2571,"Plein traitement")=90,"Demi-traitement","Plein traitement"),IF(OR(AND(G2572&gt;=$D$8,G2572&lt;=$E$8),AND(G2572&gt;=$F$8,G2572&lt;=$G$8),AND(G2572&gt;=$H$8,G2572&lt;=$I$8),AND(G2572&gt;=$J$8,G2572&lt;=$K$8),AND(G2572&gt;=$L$8,G2572&lt;=$M$8),AND(G2572&gt;=$N$8,G2572&lt;=$O$8),AND(G2572&gt;=$P$8,G2572&lt;=$Q$8),AND(G2572&gt;=$R$8,G2572&lt;=$S$8),AND(G2572&gt;=$T$8,G2572&lt;=$U$8)),IF(COUNTIF($H$537:H2572,"CMO")&gt;90,"Demi-traitement","Plein traitement"),""))</f>
        <v/>
      </c>
    </row>
    <row r="2573" spans="7:9" x14ac:dyDescent="0.25">
      <c r="G2573" s="1">
        <v>45137</v>
      </c>
      <c r="H2573" t="str">
        <f t="shared" si="44"/>
        <v/>
      </c>
      <c r="I2573" s="2" t="str">
        <f>IF(OR(AND(G2573&gt;=$D$19,G2573&lt;=$E$19),AND(G2573&gt;=$F$19,G2573&lt;=$G$19),AND(G2573&gt;=$H$19,G2573&lt;=$I$19),AND(G2573&gt;=$J$19,G2573&lt;=$K$19),AND(G2573&gt;=$L$19,G2573&lt;=$M$19),AND(G2573&gt;=$N$19,G2573&lt;=$O$19),AND(G2573&gt;=$P$19,G2573&lt;=$Q$19),AND(G2573&gt;=$R$19,G2573&lt;=$S$19),AND(G2573&gt;=$T$19,G2573&lt;=$U$19)),IF(COUNTIF(I2209:I2572,"Plein traitement")=90,"Demi-traitement","Plein traitement"),IF(OR(AND(G2573&gt;=$D$8,G2573&lt;=$E$8),AND(G2573&gt;=$F$8,G2573&lt;=$G$8),AND(G2573&gt;=$H$8,G2573&lt;=$I$8),AND(G2573&gt;=$J$8,G2573&lt;=$K$8),AND(G2573&gt;=$L$8,G2573&lt;=$M$8),AND(G2573&gt;=$N$8,G2573&lt;=$O$8),AND(G2573&gt;=$P$8,G2573&lt;=$Q$8),AND(G2573&gt;=$R$8,G2573&lt;=$S$8),AND(G2573&gt;=$T$8,G2573&lt;=$U$8)),IF(COUNTIF($H$537:H2573,"CMO")&gt;90,"Demi-traitement","Plein traitement"),""))</f>
        <v/>
      </c>
    </row>
    <row r="2574" spans="7:9" x14ac:dyDescent="0.25">
      <c r="G2574" s="1">
        <v>45138</v>
      </c>
      <c r="H2574" t="str">
        <f t="shared" si="44"/>
        <v/>
      </c>
      <c r="I2574" s="2" t="str">
        <f>IF(OR(AND(G2574&gt;=$D$19,G2574&lt;=$E$19),AND(G2574&gt;=$F$19,G2574&lt;=$G$19),AND(G2574&gt;=$H$19,G2574&lt;=$I$19),AND(G2574&gt;=$J$19,G2574&lt;=$K$19),AND(G2574&gt;=$L$19,G2574&lt;=$M$19),AND(G2574&gt;=$N$19,G2574&lt;=$O$19),AND(G2574&gt;=$P$19,G2574&lt;=$Q$19),AND(G2574&gt;=$R$19,G2574&lt;=$S$19),AND(G2574&gt;=$T$19,G2574&lt;=$U$19)),IF(COUNTIF(I2210:I2573,"Plein traitement")=90,"Demi-traitement","Plein traitement"),IF(OR(AND(G2574&gt;=$D$8,G2574&lt;=$E$8),AND(G2574&gt;=$F$8,G2574&lt;=$G$8),AND(G2574&gt;=$H$8,G2574&lt;=$I$8),AND(G2574&gt;=$J$8,G2574&lt;=$K$8),AND(G2574&gt;=$L$8,G2574&lt;=$M$8),AND(G2574&gt;=$N$8,G2574&lt;=$O$8),AND(G2574&gt;=$P$8,G2574&lt;=$Q$8),AND(G2574&gt;=$R$8,G2574&lt;=$S$8),AND(G2574&gt;=$T$8,G2574&lt;=$U$8)),IF(COUNTIF($H$537:H2574,"CMO")&gt;90,"Demi-traitement","Plein traitement"),""))</f>
        <v/>
      </c>
    </row>
    <row r="2575" spans="7:9" x14ac:dyDescent="0.25">
      <c r="G2575" s="1">
        <v>45139</v>
      </c>
      <c r="H2575" t="str">
        <f t="shared" si="44"/>
        <v/>
      </c>
      <c r="I2575" s="2" t="str">
        <f>IF(OR(AND(G2575&gt;=$D$19,G2575&lt;=$E$19),AND(G2575&gt;=$F$19,G2575&lt;=$G$19),AND(G2575&gt;=$H$19,G2575&lt;=$I$19),AND(G2575&gt;=$J$19,G2575&lt;=$K$19),AND(G2575&gt;=$L$19,G2575&lt;=$M$19),AND(G2575&gt;=$N$19,G2575&lt;=$O$19),AND(G2575&gt;=$P$19,G2575&lt;=$Q$19),AND(G2575&gt;=$R$19,G2575&lt;=$S$19),AND(G2575&gt;=$T$19,G2575&lt;=$U$19)),IF(COUNTIF(I2211:I2574,"Plein traitement")=90,"Demi-traitement","Plein traitement"),IF(OR(AND(G2575&gt;=$D$8,G2575&lt;=$E$8),AND(G2575&gt;=$F$8,G2575&lt;=$G$8),AND(G2575&gt;=$H$8,G2575&lt;=$I$8),AND(G2575&gt;=$J$8,G2575&lt;=$K$8),AND(G2575&gt;=$L$8,G2575&lt;=$M$8),AND(G2575&gt;=$N$8,G2575&lt;=$O$8),AND(G2575&gt;=$P$8,G2575&lt;=$Q$8),AND(G2575&gt;=$R$8,G2575&lt;=$S$8),AND(G2575&gt;=$T$8,G2575&lt;=$U$8)),IF(COUNTIF($H$537:H2575,"CMO")&gt;90,"Demi-traitement","Plein traitement"),""))</f>
        <v/>
      </c>
    </row>
    <row r="2576" spans="7:9" x14ac:dyDescent="0.25">
      <c r="G2576" s="1">
        <v>45140</v>
      </c>
      <c r="H2576" t="str">
        <f t="shared" si="44"/>
        <v/>
      </c>
      <c r="I2576" s="2" t="str">
        <f>IF(OR(AND(G2576&gt;=$D$19,G2576&lt;=$E$19),AND(G2576&gt;=$F$19,G2576&lt;=$G$19),AND(G2576&gt;=$H$19,G2576&lt;=$I$19),AND(G2576&gt;=$J$19,G2576&lt;=$K$19),AND(G2576&gt;=$L$19,G2576&lt;=$M$19),AND(G2576&gt;=$N$19,G2576&lt;=$O$19),AND(G2576&gt;=$P$19,G2576&lt;=$Q$19),AND(G2576&gt;=$R$19,G2576&lt;=$S$19),AND(G2576&gt;=$T$19,G2576&lt;=$U$19)),IF(COUNTIF(I2212:I2575,"Plein traitement")=90,"Demi-traitement","Plein traitement"),IF(OR(AND(G2576&gt;=$D$8,G2576&lt;=$E$8),AND(G2576&gt;=$F$8,G2576&lt;=$G$8),AND(G2576&gt;=$H$8,G2576&lt;=$I$8),AND(G2576&gt;=$J$8,G2576&lt;=$K$8),AND(G2576&gt;=$L$8,G2576&lt;=$M$8),AND(G2576&gt;=$N$8,G2576&lt;=$O$8),AND(G2576&gt;=$P$8,G2576&lt;=$Q$8),AND(G2576&gt;=$R$8,G2576&lt;=$S$8),AND(G2576&gt;=$T$8,G2576&lt;=$U$8)),IF(COUNTIF($H$537:H2576,"CMO")&gt;90,"Demi-traitement","Plein traitement"),""))</f>
        <v/>
      </c>
    </row>
    <row r="2577" spans="7:9" x14ac:dyDescent="0.25">
      <c r="G2577" s="1">
        <v>45141</v>
      </c>
      <c r="H2577" t="str">
        <f t="shared" si="44"/>
        <v/>
      </c>
      <c r="I2577" s="2" t="str">
        <f>IF(OR(AND(G2577&gt;=$D$19,G2577&lt;=$E$19),AND(G2577&gt;=$F$19,G2577&lt;=$G$19),AND(G2577&gt;=$H$19,G2577&lt;=$I$19),AND(G2577&gt;=$J$19,G2577&lt;=$K$19),AND(G2577&gt;=$L$19,G2577&lt;=$M$19),AND(G2577&gt;=$N$19,G2577&lt;=$O$19),AND(G2577&gt;=$P$19,G2577&lt;=$Q$19),AND(G2577&gt;=$R$19,G2577&lt;=$S$19),AND(G2577&gt;=$T$19,G2577&lt;=$U$19)),IF(COUNTIF(I2213:I2576,"Plein traitement")=90,"Demi-traitement","Plein traitement"),IF(OR(AND(G2577&gt;=$D$8,G2577&lt;=$E$8),AND(G2577&gt;=$F$8,G2577&lt;=$G$8),AND(G2577&gt;=$H$8,G2577&lt;=$I$8),AND(G2577&gt;=$J$8,G2577&lt;=$K$8),AND(G2577&gt;=$L$8,G2577&lt;=$M$8),AND(G2577&gt;=$N$8,G2577&lt;=$O$8),AND(G2577&gt;=$P$8,G2577&lt;=$Q$8),AND(G2577&gt;=$R$8,G2577&lt;=$S$8),AND(G2577&gt;=$T$8,G2577&lt;=$U$8)),IF(COUNTIF($H$537:H2577,"CMO")&gt;90,"Demi-traitement","Plein traitement"),""))</f>
        <v/>
      </c>
    </row>
    <row r="2578" spans="7:9" x14ac:dyDescent="0.25">
      <c r="G2578" s="1">
        <v>45142</v>
      </c>
      <c r="H2578" t="str">
        <f t="shared" si="44"/>
        <v/>
      </c>
      <c r="I2578" s="2" t="str">
        <f>IF(OR(AND(G2578&gt;=$D$19,G2578&lt;=$E$19),AND(G2578&gt;=$F$19,G2578&lt;=$G$19),AND(G2578&gt;=$H$19,G2578&lt;=$I$19),AND(G2578&gt;=$J$19,G2578&lt;=$K$19),AND(G2578&gt;=$L$19,G2578&lt;=$M$19),AND(G2578&gt;=$N$19,G2578&lt;=$O$19),AND(G2578&gt;=$P$19,G2578&lt;=$Q$19),AND(G2578&gt;=$R$19,G2578&lt;=$S$19),AND(G2578&gt;=$T$19,G2578&lt;=$U$19)),IF(COUNTIF(I2214:I2577,"Plein traitement")=90,"Demi-traitement","Plein traitement"),IF(OR(AND(G2578&gt;=$D$8,G2578&lt;=$E$8),AND(G2578&gt;=$F$8,G2578&lt;=$G$8),AND(G2578&gt;=$H$8,G2578&lt;=$I$8),AND(G2578&gt;=$J$8,G2578&lt;=$K$8),AND(G2578&gt;=$L$8,G2578&lt;=$M$8),AND(G2578&gt;=$N$8,G2578&lt;=$O$8),AND(G2578&gt;=$P$8,G2578&lt;=$Q$8),AND(G2578&gt;=$R$8,G2578&lt;=$S$8),AND(G2578&gt;=$T$8,G2578&lt;=$U$8)),IF(COUNTIF($H$537:H2578,"CMO")&gt;90,"Demi-traitement","Plein traitement"),""))</f>
        <v/>
      </c>
    </row>
    <row r="2579" spans="7:9" x14ac:dyDescent="0.25">
      <c r="G2579" s="1">
        <v>45143</v>
      </c>
      <c r="H2579" t="str">
        <f t="shared" si="44"/>
        <v/>
      </c>
      <c r="I2579" s="2" t="str">
        <f>IF(OR(AND(G2579&gt;=$D$19,G2579&lt;=$E$19),AND(G2579&gt;=$F$19,G2579&lt;=$G$19),AND(G2579&gt;=$H$19,G2579&lt;=$I$19),AND(G2579&gt;=$J$19,G2579&lt;=$K$19),AND(G2579&gt;=$L$19,G2579&lt;=$M$19),AND(G2579&gt;=$N$19,G2579&lt;=$O$19),AND(G2579&gt;=$P$19,G2579&lt;=$Q$19),AND(G2579&gt;=$R$19,G2579&lt;=$S$19),AND(G2579&gt;=$T$19,G2579&lt;=$U$19)),IF(COUNTIF(I2215:I2578,"Plein traitement")=90,"Demi-traitement","Plein traitement"),IF(OR(AND(G2579&gt;=$D$8,G2579&lt;=$E$8),AND(G2579&gt;=$F$8,G2579&lt;=$G$8),AND(G2579&gt;=$H$8,G2579&lt;=$I$8),AND(G2579&gt;=$J$8,G2579&lt;=$K$8),AND(G2579&gt;=$L$8,G2579&lt;=$M$8),AND(G2579&gt;=$N$8,G2579&lt;=$O$8),AND(G2579&gt;=$P$8,G2579&lt;=$Q$8),AND(G2579&gt;=$R$8,G2579&lt;=$S$8),AND(G2579&gt;=$T$8,G2579&lt;=$U$8)),IF(COUNTIF($H$537:H2579,"CMO")&gt;90,"Demi-traitement","Plein traitement"),""))</f>
        <v/>
      </c>
    </row>
    <row r="2580" spans="7:9" x14ac:dyDescent="0.25">
      <c r="G2580" s="1">
        <v>45144</v>
      </c>
      <c r="H2580" t="str">
        <f t="shared" si="44"/>
        <v/>
      </c>
      <c r="I2580" s="2" t="str">
        <f>IF(OR(AND(G2580&gt;=$D$19,G2580&lt;=$E$19),AND(G2580&gt;=$F$19,G2580&lt;=$G$19),AND(G2580&gt;=$H$19,G2580&lt;=$I$19),AND(G2580&gt;=$J$19,G2580&lt;=$K$19),AND(G2580&gt;=$L$19,G2580&lt;=$M$19),AND(G2580&gt;=$N$19,G2580&lt;=$O$19),AND(G2580&gt;=$P$19,G2580&lt;=$Q$19),AND(G2580&gt;=$R$19,G2580&lt;=$S$19),AND(G2580&gt;=$T$19,G2580&lt;=$U$19)),IF(COUNTIF(I2216:I2579,"Plein traitement")=90,"Demi-traitement","Plein traitement"),IF(OR(AND(G2580&gt;=$D$8,G2580&lt;=$E$8),AND(G2580&gt;=$F$8,G2580&lt;=$G$8),AND(G2580&gt;=$H$8,G2580&lt;=$I$8),AND(G2580&gt;=$J$8,G2580&lt;=$K$8),AND(G2580&gt;=$L$8,G2580&lt;=$M$8),AND(G2580&gt;=$N$8,G2580&lt;=$O$8),AND(G2580&gt;=$P$8,G2580&lt;=$Q$8),AND(G2580&gt;=$R$8,G2580&lt;=$S$8),AND(G2580&gt;=$T$8,G2580&lt;=$U$8)),IF(COUNTIF($H$537:H2580,"CMO")&gt;90,"Demi-traitement","Plein traitement"),""))</f>
        <v/>
      </c>
    </row>
    <row r="2581" spans="7:9" x14ac:dyDescent="0.25">
      <c r="G2581" s="1">
        <v>45145</v>
      </c>
      <c r="H2581" t="str">
        <f t="shared" si="44"/>
        <v/>
      </c>
      <c r="I2581" s="2" t="str">
        <f>IF(OR(AND(G2581&gt;=$D$19,G2581&lt;=$E$19),AND(G2581&gt;=$F$19,G2581&lt;=$G$19),AND(G2581&gt;=$H$19,G2581&lt;=$I$19),AND(G2581&gt;=$J$19,G2581&lt;=$K$19),AND(G2581&gt;=$L$19,G2581&lt;=$M$19),AND(G2581&gt;=$N$19,G2581&lt;=$O$19),AND(G2581&gt;=$P$19,G2581&lt;=$Q$19),AND(G2581&gt;=$R$19,G2581&lt;=$S$19),AND(G2581&gt;=$T$19,G2581&lt;=$U$19)),IF(COUNTIF(I2217:I2580,"Plein traitement")=90,"Demi-traitement","Plein traitement"),IF(OR(AND(G2581&gt;=$D$8,G2581&lt;=$E$8),AND(G2581&gt;=$F$8,G2581&lt;=$G$8),AND(G2581&gt;=$H$8,G2581&lt;=$I$8),AND(G2581&gt;=$J$8,G2581&lt;=$K$8),AND(G2581&gt;=$L$8,G2581&lt;=$M$8),AND(G2581&gt;=$N$8,G2581&lt;=$O$8),AND(G2581&gt;=$P$8,G2581&lt;=$Q$8),AND(G2581&gt;=$R$8,G2581&lt;=$S$8),AND(G2581&gt;=$T$8,G2581&lt;=$U$8)),IF(COUNTIF($H$537:H2581,"CMO")&gt;90,"Demi-traitement","Plein traitement"),""))</f>
        <v/>
      </c>
    </row>
    <row r="2582" spans="7:9" x14ac:dyDescent="0.25">
      <c r="G2582" s="1">
        <v>45146</v>
      </c>
      <c r="H2582" t="str">
        <f t="shared" si="44"/>
        <v/>
      </c>
      <c r="I2582" s="2" t="str">
        <f>IF(OR(AND(G2582&gt;=$D$19,G2582&lt;=$E$19),AND(G2582&gt;=$F$19,G2582&lt;=$G$19),AND(G2582&gt;=$H$19,G2582&lt;=$I$19),AND(G2582&gt;=$J$19,G2582&lt;=$K$19),AND(G2582&gt;=$L$19,G2582&lt;=$M$19),AND(G2582&gt;=$N$19,G2582&lt;=$O$19),AND(G2582&gt;=$P$19,G2582&lt;=$Q$19),AND(G2582&gt;=$R$19,G2582&lt;=$S$19),AND(G2582&gt;=$T$19,G2582&lt;=$U$19)),IF(COUNTIF(I2218:I2581,"Plein traitement")=90,"Demi-traitement","Plein traitement"),IF(OR(AND(G2582&gt;=$D$8,G2582&lt;=$E$8),AND(G2582&gt;=$F$8,G2582&lt;=$G$8),AND(G2582&gt;=$H$8,G2582&lt;=$I$8),AND(G2582&gt;=$J$8,G2582&lt;=$K$8),AND(G2582&gt;=$L$8,G2582&lt;=$M$8),AND(G2582&gt;=$N$8,G2582&lt;=$O$8),AND(G2582&gt;=$P$8,G2582&lt;=$Q$8),AND(G2582&gt;=$R$8,G2582&lt;=$S$8),AND(G2582&gt;=$T$8,G2582&lt;=$U$8)),IF(COUNTIF($H$537:H2582,"CMO")&gt;90,"Demi-traitement","Plein traitement"),""))</f>
        <v/>
      </c>
    </row>
    <row r="2583" spans="7:9" x14ac:dyDescent="0.25">
      <c r="G2583" s="1">
        <v>45147</v>
      </c>
      <c r="H2583" t="str">
        <f t="shared" si="44"/>
        <v/>
      </c>
      <c r="I2583" s="2" t="str">
        <f>IF(OR(AND(G2583&gt;=$D$19,G2583&lt;=$E$19),AND(G2583&gt;=$F$19,G2583&lt;=$G$19),AND(G2583&gt;=$H$19,G2583&lt;=$I$19),AND(G2583&gt;=$J$19,G2583&lt;=$K$19),AND(G2583&gt;=$L$19,G2583&lt;=$M$19),AND(G2583&gt;=$N$19,G2583&lt;=$O$19),AND(G2583&gt;=$P$19,G2583&lt;=$Q$19),AND(G2583&gt;=$R$19,G2583&lt;=$S$19),AND(G2583&gt;=$T$19,G2583&lt;=$U$19)),IF(COUNTIF(I2219:I2582,"Plein traitement")=90,"Demi-traitement","Plein traitement"),IF(OR(AND(G2583&gt;=$D$8,G2583&lt;=$E$8),AND(G2583&gt;=$F$8,G2583&lt;=$G$8),AND(G2583&gt;=$H$8,G2583&lt;=$I$8),AND(G2583&gt;=$J$8,G2583&lt;=$K$8),AND(G2583&gt;=$L$8,G2583&lt;=$M$8),AND(G2583&gt;=$N$8,G2583&lt;=$O$8),AND(G2583&gt;=$P$8,G2583&lt;=$Q$8),AND(G2583&gt;=$R$8,G2583&lt;=$S$8),AND(G2583&gt;=$T$8,G2583&lt;=$U$8)),IF(COUNTIF($H$537:H2583,"CMO")&gt;90,"Demi-traitement","Plein traitement"),""))</f>
        <v/>
      </c>
    </row>
    <row r="2584" spans="7:9" x14ac:dyDescent="0.25">
      <c r="G2584" s="1">
        <v>45148</v>
      </c>
      <c r="H2584" t="str">
        <f t="shared" si="44"/>
        <v/>
      </c>
      <c r="I2584" s="2" t="str">
        <f>IF(OR(AND(G2584&gt;=$D$19,G2584&lt;=$E$19),AND(G2584&gt;=$F$19,G2584&lt;=$G$19),AND(G2584&gt;=$H$19,G2584&lt;=$I$19),AND(G2584&gt;=$J$19,G2584&lt;=$K$19),AND(G2584&gt;=$L$19,G2584&lt;=$M$19),AND(G2584&gt;=$N$19,G2584&lt;=$O$19),AND(G2584&gt;=$P$19,G2584&lt;=$Q$19),AND(G2584&gt;=$R$19,G2584&lt;=$S$19),AND(G2584&gt;=$T$19,G2584&lt;=$U$19)),IF(COUNTIF(I2220:I2583,"Plein traitement")=90,"Demi-traitement","Plein traitement"),IF(OR(AND(G2584&gt;=$D$8,G2584&lt;=$E$8),AND(G2584&gt;=$F$8,G2584&lt;=$G$8),AND(G2584&gt;=$H$8,G2584&lt;=$I$8),AND(G2584&gt;=$J$8,G2584&lt;=$K$8),AND(G2584&gt;=$L$8,G2584&lt;=$M$8),AND(G2584&gt;=$N$8,G2584&lt;=$O$8),AND(G2584&gt;=$P$8,G2584&lt;=$Q$8),AND(G2584&gt;=$R$8,G2584&lt;=$S$8),AND(G2584&gt;=$T$8,G2584&lt;=$U$8)),IF(COUNTIF($H$537:H2584,"CMO")&gt;90,"Demi-traitement","Plein traitement"),""))</f>
        <v/>
      </c>
    </row>
    <row r="2585" spans="7:9" x14ac:dyDescent="0.25">
      <c r="G2585" s="1">
        <v>45149</v>
      </c>
      <c r="H2585" t="str">
        <f t="shared" si="44"/>
        <v/>
      </c>
      <c r="I2585" s="2" t="str">
        <f>IF(OR(AND(G2585&gt;=$D$19,G2585&lt;=$E$19),AND(G2585&gt;=$F$19,G2585&lt;=$G$19),AND(G2585&gt;=$H$19,G2585&lt;=$I$19),AND(G2585&gt;=$J$19,G2585&lt;=$K$19),AND(G2585&gt;=$L$19,G2585&lt;=$M$19),AND(G2585&gt;=$N$19,G2585&lt;=$O$19),AND(G2585&gt;=$P$19,G2585&lt;=$Q$19),AND(G2585&gt;=$R$19,G2585&lt;=$S$19),AND(G2585&gt;=$T$19,G2585&lt;=$U$19)),IF(COUNTIF(I2221:I2584,"Plein traitement")=90,"Demi-traitement","Plein traitement"),IF(OR(AND(G2585&gt;=$D$8,G2585&lt;=$E$8),AND(G2585&gt;=$F$8,G2585&lt;=$G$8),AND(G2585&gt;=$H$8,G2585&lt;=$I$8),AND(G2585&gt;=$J$8,G2585&lt;=$K$8),AND(G2585&gt;=$L$8,G2585&lt;=$M$8),AND(G2585&gt;=$N$8,G2585&lt;=$O$8),AND(G2585&gt;=$P$8,G2585&lt;=$Q$8),AND(G2585&gt;=$R$8,G2585&lt;=$S$8),AND(G2585&gt;=$T$8,G2585&lt;=$U$8)),IF(COUNTIF($H$537:H2585,"CMO")&gt;90,"Demi-traitement","Plein traitement"),""))</f>
        <v/>
      </c>
    </row>
    <row r="2586" spans="7:9" x14ac:dyDescent="0.25">
      <c r="G2586" s="1">
        <v>45150</v>
      </c>
      <c r="H2586" t="str">
        <f t="shared" si="44"/>
        <v/>
      </c>
      <c r="I2586" s="2" t="str">
        <f>IF(OR(AND(G2586&gt;=$D$19,G2586&lt;=$E$19),AND(G2586&gt;=$F$19,G2586&lt;=$G$19),AND(G2586&gt;=$H$19,G2586&lt;=$I$19),AND(G2586&gt;=$J$19,G2586&lt;=$K$19),AND(G2586&gt;=$L$19,G2586&lt;=$M$19),AND(G2586&gt;=$N$19,G2586&lt;=$O$19),AND(G2586&gt;=$P$19,G2586&lt;=$Q$19),AND(G2586&gt;=$R$19,G2586&lt;=$S$19),AND(G2586&gt;=$T$19,G2586&lt;=$U$19)),IF(COUNTIF(I2222:I2585,"Plein traitement")=90,"Demi-traitement","Plein traitement"),IF(OR(AND(G2586&gt;=$D$8,G2586&lt;=$E$8),AND(G2586&gt;=$F$8,G2586&lt;=$G$8),AND(G2586&gt;=$H$8,G2586&lt;=$I$8),AND(G2586&gt;=$J$8,G2586&lt;=$K$8),AND(G2586&gt;=$L$8,G2586&lt;=$M$8),AND(G2586&gt;=$N$8,G2586&lt;=$O$8),AND(G2586&gt;=$P$8,G2586&lt;=$Q$8),AND(G2586&gt;=$R$8,G2586&lt;=$S$8),AND(G2586&gt;=$T$8,G2586&lt;=$U$8)),IF(COUNTIF($H$537:H2586,"CMO")&gt;90,"Demi-traitement","Plein traitement"),""))</f>
        <v/>
      </c>
    </row>
    <row r="2587" spans="7:9" x14ac:dyDescent="0.25">
      <c r="G2587" s="1">
        <v>45151</v>
      </c>
      <c r="H2587" t="str">
        <f t="shared" si="44"/>
        <v/>
      </c>
      <c r="I2587" s="2" t="str">
        <f>IF(OR(AND(G2587&gt;=$D$19,G2587&lt;=$E$19),AND(G2587&gt;=$F$19,G2587&lt;=$G$19),AND(G2587&gt;=$H$19,G2587&lt;=$I$19),AND(G2587&gt;=$J$19,G2587&lt;=$K$19),AND(G2587&gt;=$L$19,G2587&lt;=$M$19),AND(G2587&gt;=$N$19,G2587&lt;=$O$19),AND(G2587&gt;=$P$19,G2587&lt;=$Q$19),AND(G2587&gt;=$R$19,G2587&lt;=$S$19),AND(G2587&gt;=$T$19,G2587&lt;=$U$19)),IF(COUNTIF(I2223:I2586,"Plein traitement")=90,"Demi-traitement","Plein traitement"),IF(OR(AND(G2587&gt;=$D$8,G2587&lt;=$E$8),AND(G2587&gt;=$F$8,G2587&lt;=$G$8),AND(G2587&gt;=$H$8,G2587&lt;=$I$8),AND(G2587&gt;=$J$8,G2587&lt;=$K$8),AND(G2587&gt;=$L$8,G2587&lt;=$M$8),AND(G2587&gt;=$N$8,G2587&lt;=$O$8),AND(G2587&gt;=$P$8,G2587&lt;=$Q$8),AND(G2587&gt;=$R$8,G2587&lt;=$S$8),AND(G2587&gt;=$T$8,G2587&lt;=$U$8)),IF(COUNTIF($H$537:H2587,"CMO")&gt;90,"Demi-traitement","Plein traitement"),""))</f>
        <v/>
      </c>
    </row>
    <row r="2588" spans="7:9" x14ac:dyDescent="0.25">
      <c r="G2588" s="1">
        <v>45152</v>
      </c>
      <c r="H2588" t="str">
        <f t="shared" si="44"/>
        <v/>
      </c>
      <c r="I2588" s="2" t="str">
        <f>IF(OR(AND(G2588&gt;=$D$19,G2588&lt;=$E$19),AND(G2588&gt;=$F$19,G2588&lt;=$G$19),AND(G2588&gt;=$H$19,G2588&lt;=$I$19),AND(G2588&gt;=$J$19,G2588&lt;=$K$19),AND(G2588&gt;=$L$19,G2588&lt;=$M$19),AND(G2588&gt;=$N$19,G2588&lt;=$O$19),AND(G2588&gt;=$P$19,G2588&lt;=$Q$19),AND(G2588&gt;=$R$19,G2588&lt;=$S$19),AND(G2588&gt;=$T$19,G2588&lt;=$U$19)),IF(COUNTIF(I2224:I2587,"Plein traitement")=90,"Demi-traitement","Plein traitement"),IF(OR(AND(G2588&gt;=$D$8,G2588&lt;=$E$8),AND(G2588&gt;=$F$8,G2588&lt;=$G$8),AND(G2588&gt;=$H$8,G2588&lt;=$I$8),AND(G2588&gt;=$J$8,G2588&lt;=$K$8),AND(G2588&gt;=$L$8,G2588&lt;=$M$8),AND(G2588&gt;=$N$8,G2588&lt;=$O$8),AND(G2588&gt;=$P$8,G2588&lt;=$Q$8),AND(G2588&gt;=$R$8,G2588&lt;=$S$8),AND(G2588&gt;=$T$8,G2588&lt;=$U$8)),IF(COUNTIF($H$537:H2588,"CMO")&gt;90,"Demi-traitement","Plein traitement"),""))</f>
        <v/>
      </c>
    </row>
    <row r="2589" spans="7:9" x14ac:dyDescent="0.25">
      <c r="G2589" s="1">
        <v>45153</v>
      </c>
      <c r="H2589" t="str">
        <f t="shared" si="44"/>
        <v/>
      </c>
      <c r="I2589" s="2" t="str">
        <f>IF(OR(AND(G2589&gt;=$D$19,G2589&lt;=$E$19),AND(G2589&gt;=$F$19,G2589&lt;=$G$19),AND(G2589&gt;=$H$19,G2589&lt;=$I$19),AND(G2589&gt;=$J$19,G2589&lt;=$K$19),AND(G2589&gt;=$L$19,G2589&lt;=$M$19),AND(G2589&gt;=$N$19,G2589&lt;=$O$19),AND(G2589&gt;=$P$19,G2589&lt;=$Q$19),AND(G2589&gt;=$R$19,G2589&lt;=$S$19),AND(G2589&gt;=$T$19,G2589&lt;=$U$19)),IF(COUNTIF(I2225:I2588,"Plein traitement")=90,"Demi-traitement","Plein traitement"),IF(OR(AND(G2589&gt;=$D$8,G2589&lt;=$E$8),AND(G2589&gt;=$F$8,G2589&lt;=$G$8),AND(G2589&gt;=$H$8,G2589&lt;=$I$8),AND(G2589&gt;=$J$8,G2589&lt;=$K$8),AND(G2589&gt;=$L$8,G2589&lt;=$M$8),AND(G2589&gt;=$N$8,G2589&lt;=$O$8),AND(G2589&gt;=$P$8,G2589&lt;=$Q$8),AND(G2589&gt;=$R$8,G2589&lt;=$S$8),AND(G2589&gt;=$T$8,G2589&lt;=$U$8)),IF(COUNTIF($H$537:H2589,"CMO")&gt;90,"Demi-traitement","Plein traitement"),""))</f>
        <v/>
      </c>
    </row>
    <row r="2590" spans="7:9" x14ac:dyDescent="0.25">
      <c r="G2590" s="1">
        <v>45154</v>
      </c>
      <c r="H2590" t="str">
        <f t="shared" si="44"/>
        <v/>
      </c>
      <c r="I2590" s="2" t="str">
        <f>IF(OR(AND(G2590&gt;=$D$19,G2590&lt;=$E$19),AND(G2590&gt;=$F$19,G2590&lt;=$G$19),AND(G2590&gt;=$H$19,G2590&lt;=$I$19),AND(G2590&gt;=$J$19,G2590&lt;=$K$19),AND(G2590&gt;=$L$19,G2590&lt;=$M$19),AND(G2590&gt;=$N$19,G2590&lt;=$O$19),AND(G2590&gt;=$P$19,G2590&lt;=$Q$19),AND(G2590&gt;=$R$19,G2590&lt;=$S$19),AND(G2590&gt;=$T$19,G2590&lt;=$U$19)),IF(COUNTIF(I2226:I2589,"Plein traitement")=90,"Demi-traitement","Plein traitement"),IF(OR(AND(G2590&gt;=$D$8,G2590&lt;=$E$8),AND(G2590&gt;=$F$8,G2590&lt;=$G$8),AND(G2590&gt;=$H$8,G2590&lt;=$I$8),AND(G2590&gt;=$J$8,G2590&lt;=$K$8),AND(G2590&gt;=$L$8,G2590&lt;=$M$8),AND(G2590&gt;=$N$8,G2590&lt;=$O$8),AND(G2590&gt;=$P$8,G2590&lt;=$Q$8),AND(G2590&gt;=$R$8,G2590&lt;=$S$8),AND(G2590&gt;=$T$8,G2590&lt;=$U$8)),IF(COUNTIF($H$537:H2590,"CMO")&gt;90,"Demi-traitement","Plein traitement"),""))</f>
        <v/>
      </c>
    </row>
    <row r="2591" spans="7:9" x14ac:dyDescent="0.25">
      <c r="G2591" s="1">
        <v>45155</v>
      </c>
      <c r="H2591" t="str">
        <f t="shared" si="44"/>
        <v/>
      </c>
      <c r="I2591" s="2" t="str">
        <f>IF(OR(AND(G2591&gt;=$D$19,G2591&lt;=$E$19),AND(G2591&gt;=$F$19,G2591&lt;=$G$19),AND(G2591&gt;=$H$19,G2591&lt;=$I$19),AND(G2591&gt;=$J$19,G2591&lt;=$K$19),AND(G2591&gt;=$L$19,G2591&lt;=$M$19),AND(G2591&gt;=$N$19,G2591&lt;=$O$19),AND(G2591&gt;=$P$19,G2591&lt;=$Q$19),AND(G2591&gt;=$R$19,G2591&lt;=$S$19),AND(G2591&gt;=$T$19,G2591&lt;=$U$19)),IF(COUNTIF(I2227:I2590,"Plein traitement")=90,"Demi-traitement","Plein traitement"),IF(OR(AND(G2591&gt;=$D$8,G2591&lt;=$E$8),AND(G2591&gt;=$F$8,G2591&lt;=$G$8),AND(G2591&gt;=$H$8,G2591&lt;=$I$8),AND(G2591&gt;=$J$8,G2591&lt;=$K$8),AND(G2591&gt;=$L$8,G2591&lt;=$M$8),AND(G2591&gt;=$N$8,G2591&lt;=$O$8),AND(G2591&gt;=$P$8,G2591&lt;=$Q$8),AND(G2591&gt;=$R$8,G2591&lt;=$S$8),AND(G2591&gt;=$T$8,G2591&lt;=$U$8)),IF(COUNTIF($H$537:H2591,"CMO")&gt;90,"Demi-traitement","Plein traitement"),""))</f>
        <v/>
      </c>
    </row>
    <row r="2592" spans="7:9" x14ac:dyDescent="0.25">
      <c r="G2592" s="1">
        <v>45156</v>
      </c>
      <c r="H2592" t="str">
        <f t="shared" si="44"/>
        <v/>
      </c>
      <c r="I2592" s="2" t="str">
        <f>IF(OR(AND(G2592&gt;=$D$19,G2592&lt;=$E$19),AND(G2592&gt;=$F$19,G2592&lt;=$G$19),AND(G2592&gt;=$H$19,G2592&lt;=$I$19),AND(G2592&gt;=$J$19,G2592&lt;=$K$19),AND(G2592&gt;=$L$19,G2592&lt;=$M$19),AND(G2592&gt;=$N$19,G2592&lt;=$O$19),AND(G2592&gt;=$P$19,G2592&lt;=$Q$19),AND(G2592&gt;=$R$19,G2592&lt;=$S$19),AND(G2592&gt;=$T$19,G2592&lt;=$U$19)),IF(COUNTIF(I2228:I2591,"Plein traitement")=90,"Demi-traitement","Plein traitement"),IF(OR(AND(G2592&gt;=$D$8,G2592&lt;=$E$8),AND(G2592&gt;=$F$8,G2592&lt;=$G$8),AND(G2592&gt;=$H$8,G2592&lt;=$I$8),AND(G2592&gt;=$J$8,G2592&lt;=$K$8),AND(G2592&gt;=$L$8,G2592&lt;=$M$8),AND(G2592&gt;=$N$8,G2592&lt;=$O$8),AND(G2592&gt;=$P$8,G2592&lt;=$Q$8),AND(G2592&gt;=$R$8,G2592&lt;=$S$8),AND(G2592&gt;=$T$8,G2592&lt;=$U$8)),IF(COUNTIF($H$537:H2592,"CMO")&gt;90,"Demi-traitement","Plein traitement"),""))</f>
        <v/>
      </c>
    </row>
    <row r="2593" spans="7:9" x14ac:dyDescent="0.25">
      <c r="G2593" s="1">
        <v>45157</v>
      </c>
      <c r="H2593" t="str">
        <f t="shared" si="44"/>
        <v/>
      </c>
      <c r="I2593" s="2" t="str">
        <f>IF(OR(AND(G2593&gt;=$D$19,G2593&lt;=$E$19),AND(G2593&gt;=$F$19,G2593&lt;=$G$19),AND(G2593&gt;=$H$19,G2593&lt;=$I$19),AND(G2593&gt;=$J$19,G2593&lt;=$K$19),AND(G2593&gt;=$L$19,G2593&lt;=$M$19),AND(G2593&gt;=$N$19,G2593&lt;=$O$19),AND(G2593&gt;=$P$19,G2593&lt;=$Q$19),AND(G2593&gt;=$R$19,G2593&lt;=$S$19),AND(G2593&gt;=$T$19,G2593&lt;=$U$19)),IF(COUNTIF(I2229:I2592,"Plein traitement")=90,"Demi-traitement","Plein traitement"),IF(OR(AND(G2593&gt;=$D$8,G2593&lt;=$E$8),AND(G2593&gt;=$F$8,G2593&lt;=$G$8),AND(G2593&gt;=$H$8,G2593&lt;=$I$8),AND(G2593&gt;=$J$8,G2593&lt;=$K$8),AND(G2593&gt;=$L$8,G2593&lt;=$M$8),AND(G2593&gt;=$N$8,G2593&lt;=$O$8),AND(G2593&gt;=$P$8,G2593&lt;=$Q$8),AND(G2593&gt;=$R$8,G2593&lt;=$S$8),AND(G2593&gt;=$T$8,G2593&lt;=$U$8)),IF(COUNTIF($H$537:H2593,"CMO")&gt;90,"Demi-traitement","Plein traitement"),""))</f>
        <v/>
      </c>
    </row>
    <row r="2594" spans="7:9" x14ac:dyDescent="0.25">
      <c r="G2594" s="1">
        <v>45158</v>
      </c>
      <c r="H2594" t="str">
        <f t="shared" si="44"/>
        <v/>
      </c>
      <c r="I2594" s="2" t="str">
        <f>IF(OR(AND(G2594&gt;=$D$19,G2594&lt;=$E$19),AND(G2594&gt;=$F$19,G2594&lt;=$G$19),AND(G2594&gt;=$H$19,G2594&lt;=$I$19),AND(G2594&gt;=$J$19,G2594&lt;=$K$19),AND(G2594&gt;=$L$19,G2594&lt;=$M$19),AND(G2594&gt;=$N$19,G2594&lt;=$O$19),AND(G2594&gt;=$P$19,G2594&lt;=$Q$19),AND(G2594&gt;=$R$19,G2594&lt;=$S$19),AND(G2594&gt;=$T$19,G2594&lt;=$U$19)),IF(COUNTIF(I2230:I2593,"Plein traitement")=90,"Demi-traitement","Plein traitement"),IF(OR(AND(G2594&gt;=$D$8,G2594&lt;=$E$8),AND(G2594&gt;=$F$8,G2594&lt;=$G$8),AND(G2594&gt;=$H$8,G2594&lt;=$I$8),AND(G2594&gt;=$J$8,G2594&lt;=$K$8),AND(G2594&gt;=$L$8,G2594&lt;=$M$8),AND(G2594&gt;=$N$8,G2594&lt;=$O$8),AND(G2594&gt;=$P$8,G2594&lt;=$Q$8),AND(G2594&gt;=$R$8,G2594&lt;=$S$8),AND(G2594&gt;=$T$8,G2594&lt;=$U$8)),IF(COUNTIF($H$537:H2594,"CMO")&gt;90,"Demi-traitement","Plein traitement"),""))</f>
        <v/>
      </c>
    </row>
    <row r="2595" spans="7:9" x14ac:dyDescent="0.25">
      <c r="G2595" s="1">
        <v>45159</v>
      </c>
      <c r="H2595" t="str">
        <f t="shared" si="44"/>
        <v/>
      </c>
      <c r="I2595" s="2" t="str">
        <f>IF(OR(AND(G2595&gt;=$D$19,G2595&lt;=$E$19),AND(G2595&gt;=$F$19,G2595&lt;=$G$19),AND(G2595&gt;=$H$19,G2595&lt;=$I$19),AND(G2595&gt;=$J$19,G2595&lt;=$K$19),AND(G2595&gt;=$L$19,G2595&lt;=$M$19),AND(G2595&gt;=$N$19,G2595&lt;=$O$19),AND(G2595&gt;=$P$19,G2595&lt;=$Q$19),AND(G2595&gt;=$R$19,G2595&lt;=$S$19),AND(G2595&gt;=$T$19,G2595&lt;=$U$19)),IF(COUNTIF(I2231:I2594,"Plein traitement")=90,"Demi-traitement","Plein traitement"),IF(OR(AND(G2595&gt;=$D$8,G2595&lt;=$E$8),AND(G2595&gt;=$F$8,G2595&lt;=$G$8),AND(G2595&gt;=$H$8,G2595&lt;=$I$8),AND(G2595&gt;=$J$8,G2595&lt;=$K$8),AND(G2595&gt;=$L$8,G2595&lt;=$M$8),AND(G2595&gt;=$N$8,G2595&lt;=$O$8),AND(G2595&gt;=$P$8,G2595&lt;=$Q$8),AND(G2595&gt;=$R$8,G2595&lt;=$S$8),AND(G2595&gt;=$T$8,G2595&lt;=$U$8)),IF(COUNTIF($H$537:H2595,"CMO")&gt;90,"Demi-traitement","Plein traitement"),""))</f>
        <v/>
      </c>
    </row>
    <row r="2596" spans="7:9" x14ac:dyDescent="0.25">
      <c r="G2596" s="1">
        <v>45160</v>
      </c>
      <c r="H2596" t="str">
        <f t="shared" si="44"/>
        <v/>
      </c>
      <c r="I2596" s="2" t="str">
        <f>IF(OR(AND(G2596&gt;=$D$19,G2596&lt;=$E$19),AND(G2596&gt;=$F$19,G2596&lt;=$G$19),AND(G2596&gt;=$H$19,G2596&lt;=$I$19),AND(G2596&gt;=$J$19,G2596&lt;=$K$19),AND(G2596&gt;=$L$19,G2596&lt;=$M$19),AND(G2596&gt;=$N$19,G2596&lt;=$O$19),AND(G2596&gt;=$P$19,G2596&lt;=$Q$19),AND(G2596&gt;=$R$19,G2596&lt;=$S$19),AND(G2596&gt;=$T$19,G2596&lt;=$U$19)),IF(COUNTIF(I2232:I2595,"Plein traitement")=90,"Demi-traitement","Plein traitement"),IF(OR(AND(G2596&gt;=$D$8,G2596&lt;=$E$8),AND(G2596&gt;=$F$8,G2596&lt;=$G$8),AND(G2596&gt;=$H$8,G2596&lt;=$I$8),AND(G2596&gt;=$J$8,G2596&lt;=$K$8),AND(G2596&gt;=$L$8,G2596&lt;=$M$8),AND(G2596&gt;=$N$8,G2596&lt;=$O$8),AND(G2596&gt;=$P$8,G2596&lt;=$Q$8),AND(G2596&gt;=$R$8,G2596&lt;=$S$8),AND(G2596&gt;=$T$8,G2596&lt;=$U$8)),IF(COUNTIF($H$537:H2596,"CMO")&gt;90,"Demi-traitement","Plein traitement"),""))</f>
        <v/>
      </c>
    </row>
    <row r="2597" spans="7:9" x14ac:dyDescent="0.25">
      <c r="G2597" s="1">
        <v>45161</v>
      </c>
      <c r="H2597" t="str">
        <f t="shared" si="44"/>
        <v/>
      </c>
      <c r="I2597" s="2" t="str">
        <f>IF(OR(AND(G2597&gt;=$D$19,G2597&lt;=$E$19),AND(G2597&gt;=$F$19,G2597&lt;=$G$19),AND(G2597&gt;=$H$19,G2597&lt;=$I$19),AND(G2597&gt;=$J$19,G2597&lt;=$K$19),AND(G2597&gt;=$L$19,G2597&lt;=$M$19),AND(G2597&gt;=$N$19,G2597&lt;=$O$19),AND(G2597&gt;=$P$19,G2597&lt;=$Q$19),AND(G2597&gt;=$R$19,G2597&lt;=$S$19),AND(G2597&gt;=$T$19,G2597&lt;=$U$19)),IF(COUNTIF(I2233:I2596,"Plein traitement")=90,"Demi-traitement","Plein traitement"),IF(OR(AND(G2597&gt;=$D$8,G2597&lt;=$E$8),AND(G2597&gt;=$F$8,G2597&lt;=$G$8),AND(G2597&gt;=$H$8,G2597&lt;=$I$8),AND(G2597&gt;=$J$8,G2597&lt;=$K$8),AND(G2597&gt;=$L$8,G2597&lt;=$M$8),AND(G2597&gt;=$N$8,G2597&lt;=$O$8),AND(G2597&gt;=$P$8,G2597&lt;=$Q$8),AND(G2597&gt;=$R$8,G2597&lt;=$S$8),AND(G2597&gt;=$T$8,G2597&lt;=$U$8)),IF(COUNTIF($H$537:H2597,"CMO")&gt;90,"Demi-traitement","Plein traitement"),""))</f>
        <v/>
      </c>
    </row>
    <row r="2598" spans="7:9" x14ac:dyDescent="0.25">
      <c r="G2598" s="1">
        <v>45162</v>
      </c>
      <c r="H2598" t="str">
        <f t="shared" si="44"/>
        <v/>
      </c>
      <c r="I2598" s="2" t="str">
        <f>IF(OR(AND(G2598&gt;=$D$19,G2598&lt;=$E$19),AND(G2598&gt;=$F$19,G2598&lt;=$G$19),AND(G2598&gt;=$H$19,G2598&lt;=$I$19),AND(G2598&gt;=$J$19,G2598&lt;=$K$19),AND(G2598&gt;=$L$19,G2598&lt;=$M$19),AND(G2598&gt;=$N$19,G2598&lt;=$O$19),AND(G2598&gt;=$P$19,G2598&lt;=$Q$19),AND(G2598&gt;=$R$19,G2598&lt;=$S$19),AND(G2598&gt;=$T$19,G2598&lt;=$U$19)),IF(COUNTIF(I2234:I2597,"Plein traitement")=90,"Demi-traitement","Plein traitement"),IF(OR(AND(G2598&gt;=$D$8,G2598&lt;=$E$8),AND(G2598&gt;=$F$8,G2598&lt;=$G$8),AND(G2598&gt;=$H$8,G2598&lt;=$I$8),AND(G2598&gt;=$J$8,G2598&lt;=$K$8),AND(G2598&gt;=$L$8,G2598&lt;=$M$8),AND(G2598&gt;=$N$8,G2598&lt;=$O$8),AND(G2598&gt;=$P$8,G2598&lt;=$Q$8),AND(G2598&gt;=$R$8,G2598&lt;=$S$8),AND(G2598&gt;=$T$8,G2598&lt;=$U$8)),IF(COUNTIF($H$537:H2598,"CMO")&gt;90,"Demi-traitement","Plein traitement"),""))</f>
        <v/>
      </c>
    </row>
    <row r="2599" spans="7:9" x14ac:dyDescent="0.25">
      <c r="G2599" s="1">
        <v>45163</v>
      </c>
      <c r="H2599" t="str">
        <f t="shared" si="44"/>
        <v/>
      </c>
      <c r="I2599" s="2" t="str">
        <f>IF(OR(AND(G2599&gt;=$D$19,G2599&lt;=$E$19),AND(G2599&gt;=$F$19,G2599&lt;=$G$19),AND(G2599&gt;=$H$19,G2599&lt;=$I$19),AND(G2599&gt;=$J$19,G2599&lt;=$K$19),AND(G2599&gt;=$L$19,G2599&lt;=$M$19),AND(G2599&gt;=$N$19,G2599&lt;=$O$19),AND(G2599&gt;=$P$19,G2599&lt;=$Q$19),AND(G2599&gt;=$R$19,G2599&lt;=$S$19),AND(G2599&gt;=$T$19,G2599&lt;=$U$19)),IF(COUNTIF(I2235:I2598,"Plein traitement")=90,"Demi-traitement","Plein traitement"),IF(OR(AND(G2599&gt;=$D$8,G2599&lt;=$E$8),AND(G2599&gt;=$F$8,G2599&lt;=$G$8),AND(G2599&gt;=$H$8,G2599&lt;=$I$8),AND(G2599&gt;=$J$8,G2599&lt;=$K$8),AND(G2599&gt;=$L$8,G2599&lt;=$M$8),AND(G2599&gt;=$N$8,G2599&lt;=$O$8),AND(G2599&gt;=$P$8,G2599&lt;=$Q$8),AND(G2599&gt;=$R$8,G2599&lt;=$S$8),AND(G2599&gt;=$T$8,G2599&lt;=$U$8)),IF(COUNTIF($H$537:H2599,"CMO")&gt;90,"Demi-traitement","Plein traitement"),""))</f>
        <v/>
      </c>
    </row>
    <row r="2600" spans="7:9" x14ac:dyDescent="0.25">
      <c r="G2600" s="1">
        <v>45164</v>
      </c>
      <c r="H2600" t="str">
        <f t="shared" si="44"/>
        <v/>
      </c>
      <c r="I2600" s="2" t="str">
        <f>IF(OR(AND(G2600&gt;=$D$19,G2600&lt;=$E$19),AND(G2600&gt;=$F$19,G2600&lt;=$G$19),AND(G2600&gt;=$H$19,G2600&lt;=$I$19),AND(G2600&gt;=$J$19,G2600&lt;=$K$19),AND(G2600&gt;=$L$19,G2600&lt;=$M$19),AND(G2600&gt;=$N$19,G2600&lt;=$O$19),AND(G2600&gt;=$P$19,G2600&lt;=$Q$19),AND(G2600&gt;=$R$19,G2600&lt;=$S$19),AND(G2600&gt;=$T$19,G2600&lt;=$U$19)),IF(COUNTIF(I2236:I2599,"Plein traitement")=90,"Demi-traitement","Plein traitement"),IF(OR(AND(G2600&gt;=$D$8,G2600&lt;=$E$8),AND(G2600&gt;=$F$8,G2600&lt;=$G$8),AND(G2600&gt;=$H$8,G2600&lt;=$I$8),AND(G2600&gt;=$J$8,G2600&lt;=$K$8),AND(G2600&gt;=$L$8,G2600&lt;=$M$8),AND(G2600&gt;=$N$8,G2600&lt;=$O$8),AND(G2600&gt;=$P$8,G2600&lt;=$Q$8),AND(G2600&gt;=$R$8,G2600&lt;=$S$8),AND(G2600&gt;=$T$8,G2600&lt;=$U$8)),IF(COUNTIF($H$537:H2600,"CMO")&gt;90,"Demi-traitement","Plein traitement"),""))</f>
        <v/>
      </c>
    </row>
    <row r="2601" spans="7:9" x14ac:dyDescent="0.25">
      <c r="G2601" s="1">
        <v>45165</v>
      </c>
      <c r="H2601" t="str">
        <f t="shared" si="44"/>
        <v/>
      </c>
      <c r="I2601" s="2" t="str">
        <f>IF(OR(AND(G2601&gt;=$D$19,G2601&lt;=$E$19),AND(G2601&gt;=$F$19,G2601&lt;=$G$19),AND(G2601&gt;=$H$19,G2601&lt;=$I$19),AND(G2601&gt;=$J$19,G2601&lt;=$K$19),AND(G2601&gt;=$L$19,G2601&lt;=$M$19),AND(G2601&gt;=$N$19,G2601&lt;=$O$19),AND(G2601&gt;=$P$19,G2601&lt;=$Q$19),AND(G2601&gt;=$R$19,G2601&lt;=$S$19),AND(G2601&gt;=$T$19,G2601&lt;=$U$19)),IF(COUNTIF(I2237:I2600,"Plein traitement")=90,"Demi-traitement","Plein traitement"),IF(OR(AND(G2601&gt;=$D$8,G2601&lt;=$E$8),AND(G2601&gt;=$F$8,G2601&lt;=$G$8),AND(G2601&gt;=$H$8,G2601&lt;=$I$8),AND(G2601&gt;=$J$8,G2601&lt;=$K$8),AND(G2601&gt;=$L$8,G2601&lt;=$M$8),AND(G2601&gt;=$N$8,G2601&lt;=$O$8),AND(G2601&gt;=$P$8,G2601&lt;=$Q$8),AND(G2601&gt;=$R$8,G2601&lt;=$S$8),AND(G2601&gt;=$T$8,G2601&lt;=$U$8)),IF(COUNTIF($H$537:H2601,"CMO")&gt;90,"Demi-traitement","Plein traitement"),""))</f>
        <v/>
      </c>
    </row>
    <row r="2602" spans="7:9" x14ac:dyDescent="0.25">
      <c r="G2602" s="1">
        <v>45166</v>
      </c>
      <c r="H2602" t="str">
        <f t="shared" si="44"/>
        <v/>
      </c>
      <c r="I2602" s="2" t="str">
        <f>IF(OR(AND(G2602&gt;=$D$19,G2602&lt;=$E$19),AND(G2602&gt;=$F$19,G2602&lt;=$G$19),AND(G2602&gt;=$H$19,G2602&lt;=$I$19),AND(G2602&gt;=$J$19,G2602&lt;=$K$19),AND(G2602&gt;=$L$19,G2602&lt;=$M$19),AND(G2602&gt;=$N$19,G2602&lt;=$O$19),AND(G2602&gt;=$P$19,G2602&lt;=$Q$19),AND(G2602&gt;=$R$19,G2602&lt;=$S$19),AND(G2602&gt;=$T$19,G2602&lt;=$U$19)),IF(COUNTIF(I2238:I2601,"Plein traitement")=90,"Demi-traitement","Plein traitement"),IF(OR(AND(G2602&gt;=$D$8,G2602&lt;=$E$8),AND(G2602&gt;=$F$8,G2602&lt;=$G$8),AND(G2602&gt;=$H$8,G2602&lt;=$I$8),AND(G2602&gt;=$J$8,G2602&lt;=$K$8),AND(G2602&gt;=$L$8,G2602&lt;=$M$8),AND(G2602&gt;=$N$8,G2602&lt;=$O$8),AND(G2602&gt;=$P$8,G2602&lt;=$Q$8),AND(G2602&gt;=$R$8,G2602&lt;=$S$8),AND(G2602&gt;=$T$8,G2602&lt;=$U$8)),IF(COUNTIF($H$537:H2602,"CMO")&gt;90,"Demi-traitement","Plein traitement"),""))</f>
        <v/>
      </c>
    </row>
    <row r="2603" spans="7:9" x14ac:dyDescent="0.25">
      <c r="G2603" s="1">
        <v>45167</v>
      </c>
      <c r="H2603" t="str">
        <f t="shared" si="44"/>
        <v/>
      </c>
      <c r="I2603" s="2" t="str">
        <f>IF(OR(AND(G2603&gt;=$D$19,G2603&lt;=$E$19),AND(G2603&gt;=$F$19,G2603&lt;=$G$19),AND(G2603&gt;=$H$19,G2603&lt;=$I$19),AND(G2603&gt;=$J$19,G2603&lt;=$K$19),AND(G2603&gt;=$L$19,G2603&lt;=$M$19),AND(G2603&gt;=$N$19,G2603&lt;=$O$19),AND(G2603&gt;=$P$19,G2603&lt;=$Q$19),AND(G2603&gt;=$R$19,G2603&lt;=$S$19),AND(G2603&gt;=$T$19,G2603&lt;=$U$19)),IF(COUNTIF(I2239:I2602,"Plein traitement")=90,"Demi-traitement","Plein traitement"),IF(OR(AND(G2603&gt;=$D$8,G2603&lt;=$E$8),AND(G2603&gt;=$F$8,G2603&lt;=$G$8),AND(G2603&gt;=$H$8,G2603&lt;=$I$8),AND(G2603&gt;=$J$8,G2603&lt;=$K$8),AND(G2603&gt;=$L$8,G2603&lt;=$M$8),AND(G2603&gt;=$N$8,G2603&lt;=$O$8),AND(G2603&gt;=$P$8,G2603&lt;=$Q$8),AND(G2603&gt;=$R$8,G2603&lt;=$S$8),AND(G2603&gt;=$T$8,G2603&lt;=$U$8)),IF(COUNTIF($H$537:H2603,"CMO")&gt;90,"Demi-traitement","Plein traitement"),""))</f>
        <v/>
      </c>
    </row>
    <row r="2604" spans="7:9" x14ac:dyDescent="0.25">
      <c r="G2604" s="1">
        <v>45168</v>
      </c>
      <c r="H2604" t="str">
        <f t="shared" si="44"/>
        <v/>
      </c>
      <c r="I2604" s="2" t="str">
        <f>IF(OR(AND(G2604&gt;=$D$19,G2604&lt;=$E$19),AND(G2604&gt;=$F$19,G2604&lt;=$G$19),AND(G2604&gt;=$H$19,G2604&lt;=$I$19),AND(G2604&gt;=$J$19,G2604&lt;=$K$19),AND(G2604&gt;=$L$19,G2604&lt;=$M$19),AND(G2604&gt;=$N$19,G2604&lt;=$O$19),AND(G2604&gt;=$P$19,G2604&lt;=$Q$19),AND(G2604&gt;=$R$19,G2604&lt;=$S$19),AND(G2604&gt;=$T$19,G2604&lt;=$U$19)),IF(COUNTIF(I2240:I2603,"Plein traitement")=90,"Demi-traitement","Plein traitement"),IF(OR(AND(G2604&gt;=$D$8,G2604&lt;=$E$8),AND(G2604&gt;=$F$8,G2604&lt;=$G$8),AND(G2604&gt;=$H$8,G2604&lt;=$I$8),AND(G2604&gt;=$J$8,G2604&lt;=$K$8),AND(G2604&gt;=$L$8,G2604&lt;=$M$8),AND(G2604&gt;=$N$8,G2604&lt;=$O$8),AND(G2604&gt;=$P$8,G2604&lt;=$Q$8),AND(G2604&gt;=$R$8,G2604&lt;=$S$8),AND(G2604&gt;=$T$8,G2604&lt;=$U$8)),IF(COUNTIF($H$537:H2604,"CMO")&gt;90,"Demi-traitement","Plein traitement"),""))</f>
        <v/>
      </c>
    </row>
    <row r="2605" spans="7:9" x14ac:dyDescent="0.25">
      <c r="G2605" s="1">
        <v>45169</v>
      </c>
      <c r="H2605" t="str">
        <f t="shared" si="44"/>
        <v/>
      </c>
      <c r="I2605" s="2" t="str">
        <f>IF(OR(AND(G2605&gt;=$D$19,G2605&lt;=$E$19),AND(G2605&gt;=$F$19,G2605&lt;=$G$19),AND(G2605&gt;=$H$19,G2605&lt;=$I$19),AND(G2605&gt;=$J$19,G2605&lt;=$K$19),AND(G2605&gt;=$L$19,G2605&lt;=$M$19),AND(G2605&gt;=$N$19,G2605&lt;=$O$19),AND(G2605&gt;=$P$19,G2605&lt;=$Q$19),AND(G2605&gt;=$R$19,G2605&lt;=$S$19),AND(G2605&gt;=$T$19,G2605&lt;=$U$19)),IF(COUNTIF(I2241:I2604,"Plein traitement")=90,"Demi-traitement","Plein traitement"),IF(OR(AND(G2605&gt;=$D$8,G2605&lt;=$E$8),AND(G2605&gt;=$F$8,G2605&lt;=$G$8),AND(G2605&gt;=$H$8,G2605&lt;=$I$8),AND(G2605&gt;=$J$8,G2605&lt;=$K$8),AND(G2605&gt;=$L$8,G2605&lt;=$M$8),AND(G2605&gt;=$N$8,G2605&lt;=$O$8),AND(G2605&gt;=$P$8,G2605&lt;=$Q$8),AND(G2605&gt;=$R$8,G2605&lt;=$S$8),AND(G2605&gt;=$T$8,G2605&lt;=$U$8)),IF(COUNTIF($H$537:H2605,"CMO")&gt;90,"Demi-traitement","Plein traitement"),""))</f>
        <v/>
      </c>
    </row>
    <row r="2606" spans="7:9" x14ac:dyDescent="0.25">
      <c r="G2606" s="1">
        <v>45170</v>
      </c>
      <c r="H2606" t="str">
        <f t="shared" si="44"/>
        <v/>
      </c>
      <c r="I2606" s="2" t="str">
        <f>IF(OR(AND(G2606&gt;=$D$19,G2606&lt;=$E$19),AND(G2606&gt;=$F$19,G2606&lt;=$G$19),AND(G2606&gt;=$H$19,G2606&lt;=$I$19),AND(G2606&gt;=$J$19,G2606&lt;=$K$19),AND(G2606&gt;=$L$19,G2606&lt;=$M$19),AND(G2606&gt;=$N$19,G2606&lt;=$O$19),AND(G2606&gt;=$P$19,G2606&lt;=$Q$19),AND(G2606&gt;=$R$19,G2606&lt;=$S$19),AND(G2606&gt;=$T$19,G2606&lt;=$U$19)),IF(COUNTIF(I2242:I2605,"Plein traitement")=90,"Demi-traitement","Plein traitement"),IF(OR(AND(G2606&gt;=$D$8,G2606&lt;=$E$8),AND(G2606&gt;=$F$8,G2606&lt;=$G$8),AND(G2606&gt;=$H$8,G2606&lt;=$I$8),AND(G2606&gt;=$J$8,G2606&lt;=$K$8),AND(G2606&gt;=$L$8,G2606&lt;=$M$8),AND(G2606&gt;=$N$8,G2606&lt;=$O$8),AND(G2606&gt;=$P$8,G2606&lt;=$Q$8),AND(G2606&gt;=$R$8,G2606&lt;=$S$8),AND(G2606&gt;=$T$8,G2606&lt;=$U$8)),IF(COUNTIF($H$537:H2606,"CMO")&gt;90,"Demi-traitement","Plein traitement"),""))</f>
        <v/>
      </c>
    </row>
    <row r="2607" spans="7:9" x14ac:dyDescent="0.25">
      <c r="G2607" s="1">
        <v>45171</v>
      </c>
      <c r="H2607" t="str">
        <f t="shared" si="44"/>
        <v/>
      </c>
      <c r="I2607" s="2" t="str">
        <f>IF(OR(AND(G2607&gt;=$D$19,G2607&lt;=$E$19),AND(G2607&gt;=$F$19,G2607&lt;=$G$19),AND(G2607&gt;=$H$19,G2607&lt;=$I$19),AND(G2607&gt;=$J$19,G2607&lt;=$K$19),AND(G2607&gt;=$L$19,G2607&lt;=$M$19),AND(G2607&gt;=$N$19,G2607&lt;=$O$19),AND(G2607&gt;=$P$19,G2607&lt;=$Q$19),AND(G2607&gt;=$R$19,G2607&lt;=$S$19),AND(G2607&gt;=$T$19,G2607&lt;=$U$19)),IF(COUNTIF(I2243:I2606,"Plein traitement")=90,"Demi-traitement","Plein traitement"),IF(OR(AND(G2607&gt;=$D$8,G2607&lt;=$E$8),AND(G2607&gt;=$F$8,G2607&lt;=$G$8),AND(G2607&gt;=$H$8,G2607&lt;=$I$8),AND(G2607&gt;=$J$8,G2607&lt;=$K$8),AND(G2607&gt;=$L$8,G2607&lt;=$M$8),AND(G2607&gt;=$N$8,G2607&lt;=$O$8),AND(G2607&gt;=$P$8,G2607&lt;=$Q$8),AND(G2607&gt;=$R$8,G2607&lt;=$S$8),AND(G2607&gt;=$T$8,G2607&lt;=$U$8)),IF(COUNTIF($H$537:H2607,"CMO")&gt;90,"Demi-traitement","Plein traitement"),""))</f>
        <v/>
      </c>
    </row>
    <row r="2608" spans="7:9" x14ac:dyDescent="0.25">
      <c r="G2608" s="1">
        <v>45172</v>
      </c>
      <c r="H2608" t="str">
        <f t="shared" si="44"/>
        <v/>
      </c>
      <c r="I2608" s="2" t="str">
        <f>IF(OR(AND(G2608&gt;=$D$19,G2608&lt;=$E$19),AND(G2608&gt;=$F$19,G2608&lt;=$G$19),AND(G2608&gt;=$H$19,G2608&lt;=$I$19),AND(G2608&gt;=$J$19,G2608&lt;=$K$19),AND(G2608&gt;=$L$19,G2608&lt;=$M$19),AND(G2608&gt;=$N$19,G2608&lt;=$O$19),AND(G2608&gt;=$P$19,G2608&lt;=$Q$19),AND(G2608&gt;=$R$19,G2608&lt;=$S$19),AND(G2608&gt;=$T$19,G2608&lt;=$U$19)),IF(COUNTIF(I2244:I2607,"Plein traitement")=90,"Demi-traitement","Plein traitement"),IF(OR(AND(G2608&gt;=$D$8,G2608&lt;=$E$8),AND(G2608&gt;=$F$8,G2608&lt;=$G$8),AND(G2608&gt;=$H$8,G2608&lt;=$I$8),AND(G2608&gt;=$J$8,G2608&lt;=$K$8),AND(G2608&gt;=$L$8,G2608&lt;=$M$8),AND(G2608&gt;=$N$8,G2608&lt;=$O$8),AND(G2608&gt;=$P$8,G2608&lt;=$Q$8),AND(G2608&gt;=$R$8,G2608&lt;=$S$8),AND(G2608&gt;=$T$8,G2608&lt;=$U$8)),IF(COUNTIF($H$537:H2608,"CMO")&gt;90,"Demi-traitement","Plein traitement"),""))</f>
        <v/>
      </c>
    </row>
    <row r="2609" spans="7:9" x14ac:dyDescent="0.25">
      <c r="G2609" s="1">
        <v>45173</v>
      </c>
      <c r="H2609" t="str">
        <f t="shared" si="44"/>
        <v/>
      </c>
      <c r="I2609" s="2" t="str">
        <f>IF(OR(AND(G2609&gt;=$D$19,G2609&lt;=$E$19),AND(G2609&gt;=$F$19,G2609&lt;=$G$19),AND(G2609&gt;=$H$19,G2609&lt;=$I$19),AND(G2609&gt;=$J$19,G2609&lt;=$K$19),AND(G2609&gt;=$L$19,G2609&lt;=$M$19),AND(G2609&gt;=$N$19,G2609&lt;=$O$19),AND(G2609&gt;=$P$19,G2609&lt;=$Q$19),AND(G2609&gt;=$R$19,G2609&lt;=$S$19),AND(G2609&gt;=$T$19,G2609&lt;=$U$19)),IF(COUNTIF(I2245:I2608,"Plein traitement")=90,"Demi-traitement","Plein traitement"),IF(OR(AND(G2609&gt;=$D$8,G2609&lt;=$E$8),AND(G2609&gt;=$F$8,G2609&lt;=$G$8),AND(G2609&gt;=$H$8,G2609&lt;=$I$8),AND(G2609&gt;=$J$8,G2609&lt;=$K$8),AND(G2609&gt;=$L$8,G2609&lt;=$M$8),AND(G2609&gt;=$N$8,G2609&lt;=$O$8),AND(G2609&gt;=$P$8,G2609&lt;=$Q$8),AND(G2609&gt;=$R$8,G2609&lt;=$S$8),AND(G2609&gt;=$T$8,G2609&lt;=$U$8)),IF(COUNTIF($H$537:H2609,"CMO")&gt;90,"Demi-traitement","Plein traitement"),""))</f>
        <v/>
      </c>
    </row>
    <row r="2610" spans="7:9" x14ac:dyDescent="0.25">
      <c r="G2610" s="1">
        <v>45174</v>
      </c>
      <c r="H2610" t="str">
        <f t="shared" si="44"/>
        <v/>
      </c>
      <c r="I2610" s="2" t="str">
        <f>IF(OR(AND(G2610&gt;=$D$19,G2610&lt;=$E$19),AND(G2610&gt;=$F$19,G2610&lt;=$G$19),AND(G2610&gt;=$H$19,G2610&lt;=$I$19),AND(G2610&gt;=$J$19,G2610&lt;=$K$19),AND(G2610&gt;=$L$19,G2610&lt;=$M$19),AND(G2610&gt;=$N$19,G2610&lt;=$O$19),AND(G2610&gt;=$P$19,G2610&lt;=$Q$19),AND(G2610&gt;=$R$19,G2610&lt;=$S$19),AND(G2610&gt;=$T$19,G2610&lt;=$U$19)),IF(COUNTIF(I2246:I2609,"Plein traitement")=90,"Demi-traitement","Plein traitement"),IF(OR(AND(G2610&gt;=$D$8,G2610&lt;=$E$8),AND(G2610&gt;=$F$8,G2610&lt;=$G$8),AND(G2610&gt;=$H$8,G2610&lt;=$I$8),AND(G2610&gt;=$J$8,G2610&lt;=$K$8),AND(G2610&gt;=$L$8,G2610&lt;=$M$8),AND(G2610&gt;=$N$8,G2610&lt;=$O$8),AND(G2610&gt;=$P$8,G2610&lt;=$Q$8),AND(G2610&gt;=$R$8,G2610&lt;=$S$8),AND(G2610&gt;=$T$8,G2610&lt;=$U$8)),IF(COUNTIF($H$537:H2610,"CMO")&gt;90,"Demi-traitement","Plein traitement"),""))</f>
        <v/>
      </c>
    </row>
    <row r="2611" spans="7:9" x14ac:dyDescent="0.25">
      <c r="G2611" s="1">
        <v>45175</v>
      </c>
      <c r="H2611" t="str">
        <f t="shared" si="44"/>
        <v/>
      </c>
      <c r="I2611" s="2" t="str">
        <f>IF(OR(AND(G2611&gt;=$D$19,G2611&lt;=$E$19),AND(G2611&gt;=$F$19,G2611&lt;=$G$19),AND(G2611&gt;=$H$19,G2611&lt;=$I$19),AND(G2611&gt;=$J$19,G2611&lt;=$K$19),AND(G2611&gt;=$L$19,G2611&lt;=$M$19),AND(G2611&gt;=$N$19,G2611&lt;=$O$19),AND(G2611&gt;=$P$19,G2611&lt;=$Q$19),AND(G2611&gt;=$R$19,G2611&lt;=$S$19),AND(G2611&gt;=$T$19,G2611&lt;=$U$19)),IF(COUNTIF(I2247:I2610,"Plein traitement")=90,"Demi-traitement","Plein traitement"),IF(OR(AND(G2611&gt;=$D$8,G2611&lt;=$E$8),AND(G2611&gt;=$F$8,G2611&lt;=$G$8),AND(G2611&gt;=$H$8,G2611&lt;=$I$8),AND(G2611&gt;=$J$8,G2611&lt;=$K$8),AND(G2611&gt;=$L$8,G2611&lt;=$M$8),AND(G2611&gt;=$N$8,G2611&lt;=$O$8),AND(G2611&gt;=$P$8,G2611&lt;=$Q$8),AND(G2611&gt;=$R$8,G2611&lt;=$S$8),AND(G2611&gt;=$T$8,G2611&lt;=$U$8)),IF(COUNTIF($H$537:H2611,"CMO")&gt;90,"Demi-traitement","Plein traitement"),""))</f>
        <v/>
      </c>
    </row>
    <row r="2612" spans="7:9" x14ac:dyDescent="0.25">
      <c r="G2612" s="1">
        <v>45176</v>
      </c>
      <c r="H2612" t="str">
        <f t="shared" si="44"/>
        <v/>
      </c>
      <c r="I2612" s="2" t="str">
        <f>IF(OR(AND(G2612&gt;=$D$19,G2612&lt;=$E$19),AND(G2612&gt;=$F$19,G2612&lt;=$G$19),AND(G2612&gt;=$H$19,G2612&lt;=$I$19),AND(G2612&gt;=$J$19,G2612&lt;=$K$19),AND(G2612&gt;=$L$19,G2612&lt;=$M$19),AND(G2612&gt;=$N$19,G2612&lt;=$O$19),AND(G2612&gt;=$P$19,G2612&lt;=$Q$19),AND(G2612&gt;=$R$19,G2612&lt;=$S$19),AND(G2612&gt;=$T$19,G2612&lt;=$U$19)),IF(COUNTIF(I2248:I2611,"Plein traitement")=90,"Demi-traitement","Plein traitement"),IF(OR(AND(G2612&gt;=$D$8,G2612&lt;=$E$8),AND(G2612&gt;=$F$8,G2612&lt;=$G$8),AND(G2612&gt;=$H$8,G2612&lt;=$I$8),AND(G2612&gt;=$J$8,G2612&lt;=$K$8),AND(G2612&gt;=$L$8,G2612&lt;=$M$8),AND(G2612&gt;=$N$8,G2612&lt;=$O$8),AND(G2612&gt;=$P$8,G2612&lt;=$Q$8),AND(G2612&gt;=$R$8,G2612&lt;=$S$8),AND(G2612&gt;=$T$8,G2612&lt;=$U$8)),IF(COUNTIF($H$537:H2612,"CMO")&gt;90,"Demi-traitement","Plein traitement"),""))</f>
        <v/>
      </c>
    </row>
    <row r="2613" spans="7:9" x14ac:dyDescent="0.25">
      <c r="G2613" s="1">
        <v>45177</v>
      </c>
      <c r="H2613" t="str">
        <f t="shared" ref="H2613:H2676" si="45">IF(OR(AND(G2613&gt;=$D$8,G2613&lt;=$E$8),AND(G2613&gt;=$F$8,G2613&lt;=$G$8),AND(G2613&gt;=$H$8,G2613&lt;=$I$8),AND(G2613&gt;=$J$8,G2613&lt;=$K$8),AND(G2613&gt;=$L$8,G2613&lt;=$M$8),AND(G2613&gt;=$N$8,G2613&lt;=$O$8),AND(G2613&gt;=$P$8,G2613&lt;=$Q$8),AND(G2613&gt;=$R$8,G2613&lt;=$S$8),AND(G2613&gt;=$T$8,G2613&lt;=$U$8)),"CMO","")</f>
        <v/>
      </c>
      <c r="I2613" s="2" t="str">
        <f>IF(OR(AND(G2613&gt;=$D$19,G2613&lt;=$E$19),AND(G2613&gt;=$F$19,G2613&lt;=$G$19),AND(G2613&gt;=$H$19,G2613&lt;=$I$19),AND(G2613&gt;=$J$19,G2613&lt;=$K$19),AND(G2613&gt;=$L$19,G2613&lt;=$M$19),AND(G2613&gt;=$N$19,G2613&lt;=$O$19),AND(G2613&gt;=$P$19,G2613&lt;=$Q$19),AND(G2613&gt;=$R$19,G2613&lt;=$S$19),AND(G2613&gt;=$T$19,G2613&lt;=$U$19)),IF(COUNTIF(I2249:I2612,"Plein traitement")=90,"Demi-traitement","Plein traitement"),IF(OR(AND(G2613&gt;=$D$8,G2613&lt;=$E$8),AND(G2613&gt;=$F$8,G2613&lt;=$G$8),AND(G2613&gt;=$H$8,G2613&lt;=$I$8),AND(G2613&gt;=$J$8,G2613&lt;=$K$8),AND(G2613&gt;=$L$8,G2613&lt;=$M$8),AND(G2613&gt;=$N$8,G2613&lt;=$O$8),AND(G2613&gt;=$P$8,G2613&lt;=$Q$8),AND(G2613&gt;=$R$8,G2613&lt;=$S$8),AND(G2613&gt;=$T$8,G2613&lt;=$U$8)),IF(COUNTIF($H$537:H2613,"CMO")&gt;90,"Demi-traitement","Plein traitement"),""))</f>
        <v/>
      </c>
    </row>
    <row r="2614" spans="7:9" x14ac:dyDescent="0.25">
      <c r="G2614" s="1">
        <v>45178</v>
      </c>
      <c r="H2614" t="str">
        <f t="shared" si="45"/>
        <v/>
      </c>
      <c r="I2614" s="2" t="str">
        <f>IF(OR(AND(G2614&gt;=$D$19,G2614&lt;=$E$19),AND(G2614&gt;=$F$19,G2614&lt;=$G$19),AND(G2614&gt;=$H$19,G2614&lt;=$I$19),AND(G2614&gt;=$J$19,G2614&lt;=$K$19),AND(G2614&gt;=$L$19,G2614&lt;=$M$19),AND(G2614&gt;=$N$19,G2614&lt;=$O$19),AND(G2614&gt;=$P$19,G2614&lt;=$Q$19),AND(G2614&gt;=$R$19,G2614&lt;=$S$19),AND(G2614&gt;=$T$19,G2614&lt;=$U$19)),IF(COUNTIF(I2250:I2613,"Plein traitement")=90,"Demi-traitement","Plein traitement"),IF(OR(AND(G2614&gt;=$D$8,G2614&lt;=$E$8),AND(G2614&gt;=$F$8,G2614&lt;=$G$8),AND(G2614&gt;=$H$8,G2614&lt;=$I$8),AND(G2614&gt;=$J$8,G2614&lt;=$K$8),AND(G2614&gt;=$L$8,G2614&lt;=$M$8),AND(G2614&gt;=$N$8,G2614&lt;=$O$8),AND(G2614&gt;=$P$8,G2614&lt;=$Q$8),AND(G2614&gt;=$R$8,G2614&lt;=$S$8),AND(G2614&gt;=$T$8,G2614&lt;=$U$8)),IF(COUNTIF($H$537:H2614,"CMO")&gt;90,"Demi-traitement","Plein traitement"),""))</f>
        <v/>
      </c>
    </row>
    <row r="2615" spans="7:9" x14ac:dyDescent="0.25">
      <c r="G2615" s="1">
        <v>45179</v>
      </c>
      <c r="H2615" t="str">
        <f t="shared" si="45"/>
        <v/>
      </c>
      <c r="I2615" s="2" t="str">
        <f>IF(OR(AND(G2615&gt;=$D$19,G2615&lt;=$E$19),AND(G2615&gt;=$F$19,G2615&lt;=$G$19),AND(G2615&gt;=$H$19,G2615&lt;=$I$19),AND(G2615&gt;=$J$19,G2615&lt;=$K$19),AND(G2615&gt;=$L$19,G2615&lt;=$M$19),AND(G2615&gt;=$N$19,G2615&lt;=$O$19),AND(G2615&gt;=$P$19,G2615&lt;=$Q$19),AND(G2615&gt;=$R$19,G2615&lt;=$S$19),AND(G2615&gt;=$T$19,G2615&lt;=$U$19)),IF(COUNTIF(I2251:I2614,"Plein traitement")=90,"Demi-traitement","Plein traitement"),IF(OR(AND(G2615&gt;=$D$8,G2615&lt;=$E$8),AND(G2615&gt;=$F$8,G2615&lt;=$G$8),AND(G2615&gt;=$H$8,G2615&lt;=$I$8),AND(G2615&gt;=$J$8,G2615&lt;=$K$8),AND(G2615&gt;=$L$8,G2615&lt;=$M$8),AND(G2615&gt;=$N$8,G2615&lt;=$O$8),AND(G2615&gt;=$P$8,G2615&lt;=$Q$8),AND(G2615&gt;=$R$8,G2615&lt;=$S$8),AND(G2615&gt;=$T$8,G2615&lt;=$U$8)),IF(COUNTIF($H$537:H2615,"CMO")&gt;90,"Demi-traitement","Plein traitement"),""))</f>
        <v/>
      </c>
    </row>
    <row r="2616" spans="7:9" x14ac:dyDescent="0.25">
      <c r="G2616" s="1">
        <v>45180</v>
      </c>
      <c r="H2616" t="str">
        <f t="shared" si="45"/>
        <v/>
      </c>
      <c r="I2616" s="2" t="str">
        <f>IF(OR(AND(G2616&gt;=$D$19,G2616&lt;=$E$19),AND(G2616&gt;=$F$19,G2616&lt;=$G$19),AND(G2616&gt;=$H$19,G2616&lt;=$I$19),AND(G2616&gt;=$J$19,G2616&lt;=$K$19),AND(G2616&gt;=$L$19,G2616&lt;=$M$19),AND(G2616&gt;=$N$19,G2616&lt;=$O$19),AND(G2616&gt;=$P$19,G2616&lt;=$Q$19),AND(G2616&gt;=$R$19,G2616&lt;=$S$19),AND(G2616&gt;=$T$19,G2616&lt;=$U$19)),IF(COUNTIF(I2252:I2615,"Plein traitement")=90,"Demi-traitement","Plein traitement"),IF(OR(AND(G2616&gt;=$D$8,G2616&lt;=$E$8),AND(G2616&gt;=$F$8,G2616&lt;=$G$8),AND(G2616&gt;=$H$8,G2616&lt;=$I$8),AND(G2616&gt;=$J$8,G2616&lt;=$K$8),AND(G2616&gt;=$L$8,G2616&lt;=$M$8),AND(G2616&gt;=$N$8,G2616&lt;=$O$8),AND(G2616&gt;=$P$8,G2616&lt;=$Q$8),AND(G2616&gt;=$R$8,G2616&lt;=$S$8),AND(G2616&gt;=$T$8,G2616&lt;=$U$8)),IF(COUNTIF($H$537:H2616,"CMO")&gt;90,"Demi-traitement","Plein traitement"),""))</f>
        <v/>
      </c>
    </row>
    <row r="2617" spans="7:9" x14ac:dyDescent="0.25">
      <c r="G2617" s="1">
        <v>45181</v>
      </c>
      <c r="H2617" t="str">
        <f t="shared" si="45"/>
        <v/>
      </c>
      <c r="I2617" s="2" t="str">
        <f>IF(OR(AND(G2617&gt;=$D$19,G2617&lt;=$E$19),AND(G2617&gt;=$F$19,G2617&lt;=$G$19),AND(G2617&gt;=$H$19,G2617&lt;=$I$19),AND(G2617&gt;=$J$19,G2617&lt;=$K$19),AND(G2617&gt;=$L$19,G2617&lt;=$M$19),AND(G2617&gt;=$N$19,G2617&lt;=$O$19),AND(G2617&gt;=$P$19,G2617&lt;=$Q$19),AND(G2617&gt;=$R$19,G2617&lt;=$S$19),AND(G2617&gt;=$T$19,G2617&lt;=$U$19)),IF(COUNTIF(I2253:I2616,"Plein traitement")=90,"Demi-traitement","Plein traitement"),IF(OR(AND(G2617&gt;=$D$8,G2617&lt;=$E$8),AND(G2617&gt;=$F$8,G2617&lt;=$G$8),AND(G2617&gt;=$H$8,G2617&lt;=$I$8),AND(G2617&gt;=$J$8,G2617&lt;=$K$8),AND(G2617&gt;=$L$8,G2617&lt;=$M$8),AND(G2617&gt;=$N$8,G2617&lt;=$O$8),AND(G2617&gt;=$P$8,G2617&lt;=$Q$8),AND(G2617&gt;=$R$8,G2617&lt;=$S$8),AND(G2617&gt;=$T$8,G2617&lt;=$U$8)),IF(COUNTIF($H$537:H2617,"CMO")&gt;90,"Demi-traitement","Plein traitement"),""))</f>
        <v/>
      </c>
    </row>
    <row r="2618" spans="7:9" x14ac:dyDescent="0.25">
      <c r="G2618" s="1">
        <v>45182</v>
      </c>
      <c r="H2618" t="str">
        <f t="shared" si="45"/>
        <v/>
      </c>
      <c r="I2618" s="2" t="str">
        <f>IF(OR(AND(G2618&gt;=$D$19,G2618&lt;=$E$19),AND(G2618&gt;=$F$19,G2618&lt;=$G$19),AND(G2618&gt;=$H$19,G2618&lt;=$I$19),AND(G2618&gt;=$J$19,G2618&lt;=$K$19),AND(G2618&gt;=$L$19,G2618&lt;=$M$19),AND(G2618&gt;=$N$19,G2618&lt;=$O$19),AND(G2618&gt;=$P$19,G2618&lt;=$Q$19),AND(G2618&gt;=$R$19,G2618&lt;=$S$19),AND(G2618&gt;=$T$19,G2618&lt;=$U$19)),IF(COUNTIF(I2254:I2617,"Plein traitement")=90,"Demi-traitement","Plein traitement"),IF(OR(AND(G2618&gt;=$D$8,G2618&lt;=$E$8),AND(G2618&gt;=$F$8,G2618&lt;=$G$8),AND(G2618&gt;=$H$8,G2618&lt;=$I$8),AND(G2618&gt;=$J$8,G2618&lt;=$K$8),AND(G2618&gt;=$L$8,G2618&lt;=$M$8),AND(G2618&gt;=$N$8,G2618&lt;=$O$8),AND(G2618&gt;=$P$8,G2618&lt;=$Q$8),AND(G2618&gt;=$R$8,G2618&lt;=$S$8),AND(G2618&gt;=$T$8,G2618&lt;=$U$8)),IF(COUNTIF($H$537:H2618,"CMO")&gt;90,"Demi-traitement","Plein traitement"),""))</f>
        <v/>
      </c>
    </row>
    <row r="2619" spans="7:9" x14ac:dyDescent="0.25">
      <c r="G2619" s="1">
        <v>45183</v>
      </c>
      <c r="H2619" t="str">
        <f t="shared" si="45"/>
        <v/>
      </c>
      <c r="I2619" s="2" t="str">
        <f>IF(OR(AND(G2619&gt;=$D$19,G2619&lt;=$E$19),AND(G2619&gt;=$F$19,G2619&lt;=$G$19),AND(G2619&gt;=$H$19,G2619&lt;=$I$19),AND(G2619&gt;=$J$19,G2619&lt;=$K$19),AND(G2619&gt;=$L$19,G2619&lt;=$M$19),AND(G2619&gt;=$N$19,G2619&lt;=$O$19),AND(G2619&gt;=$P$19,G2619&lt;=$Q$19),AND(G2619&gt;=$R$19,G2619&lt;=$S$19),AND(G2619&gt;=$T$19,G2619&lt;=$U$19)),IF(COUNTIF(I2255:I2618,"Plein traitement")=90,"Demi-traitement","Plein traitement"),IF(OR(AND(G2619&gt;=$D$8,G2619&lt;=$E$8),AND(G2619&gt;=$F$8,G2619&lt;=$G$8),AND(G2619&gt;=$H$8,G2619&lt;=$I$8),AND(G2619&gt;=$J$8,G2619&lt;=$K$8),AND(G2619&gt;=$L$8,G2619&lt;=$M$8),AND(G2619&gt;=$N$8,G2619&lt;=$O$8),AND(G2619&gt;=$P$8,G2619&lt;=$Q$8),AND(G2619&gt;=$R$8,G2619&lt;=$S$8),AND(G2619&gt;=$T$8,G2619&lt;=$U$8)),IF(COUNTIF($H$537:H2619,"CMO")&gt;90,"Demi-traitement","Plein traitement"),""))</f>
        <v/>
      </c>
    </row>
    <row r="2620" spans="7:9" x14ac:dyDescent="0.25">
      <c r="G2620" s="1">
        <v>45184</v>
      </c>
      <c r="H2620" t="str">
        <f t="shared" si="45"/>
        <v/>
      </c>
      <c r="I2620" s="2" t="str">
        <f>IF(OR(AND(G2620&gt;=$D$19,G2620&lt;=$E$19),AND(G2620&gt;=$F$19,G2620&lt;=$G$19),AND(G2620&gt;=$H$19,G2620&lt;=$I$19),AND(G2620&gt;=$J$19,G2620&lt;=$K$19),AND(G2620&gt;=$L$19,G2620&lt;=$M$19),AND(G2620&gt;=$N$19,G2620&lt;=$O$19),AND(G2620&gt;=$P$19,G2620&lt;=$Q$19),AND(G2620&gt;=$R$19,G2620&lt;=$S$19),AND(G2620&gt;=$T$19,G2620&lt;=$U$19)),IF(COUNTIF(I2256:I2619,"Plein traitement")=90,"Demi-traitement","Plein traitement"),IF(OR(AND(G2620&gt;=$D$8,G2620&lt;=$E$8),AND(G2620&gt;=$F$8,G2620&lt;=$G$8),AND(G2620&gt;=$H$8,G2620&lt;=$I$8),AND(G2620&gt;=$J$8,G2620&lt;=$K$8),AND(G2620&gt;=$L$8,G2620&lt;=$M$8),AND(G2620&gt;=$N$8,G2620&lt;=$O$8),AND(G2620&gt;=$P$8,G2620&lt;=$Q$8),AND(G2620&gt;=$R$8,G2620&lt;=$S$8),AND(G2620&gt;=$T$8,G2620&lt;=$U$8)),IF(COUNTIF($H$537:H2620,"CMO")&gt;90,"Demi-traitement","Plein traitement"),""))</f>
        <v/>
      </c>
    </row>
    <row r="2621" spans="7:9" x14ac:dyDescent="0.25">
      <c r="G2621" s="1">
        <v>45185</v>
      </c>
      <c r="H2621" t="str">
        <f t="shared" si="45"/>
        <v/>
      </c>
      <c r="I2621" s="2" t="str">
        <f>IF(OR(AND(G2621&gt;=$D$19,G2621&lt;=$E$19),AND(G2621&gt;=$F$19,G2621&lt;=$G$19),AND(G2621&gt;=$H$19,G2621&lt;=$I$19),AND(G2621&gt;=$J$19,G2621&lt;=$K$19),AND(G2621&gt;=$L$19,G2621&lt;=$M$19),AND(G2621&gt;=$N$19,G2621&lt;=$O$19),AND(G2621&gt;=$P$19,G2621&lt;=$Q$19),AND(G2621&gt;=$R$19,G2621&lt;=$S$19),AND(G2621&gt;=$T$19,G2621&lt;=$U$19)),IF(COUNTIF(I2257:I2620,"Plein traitement")=90,"Demi-traitement","Plein traitement"),IF(OR(AND(G2621&gt;=$D$8,G2621&lt;=$E$8),AND(G2621&gt;=$F$8,G2621&lt;=$G$8),AND(G2621&gt;=$H$8,G2621&lt;=$I$8),AND(G2621&gt;=$J$8,G2621&lt;=$K$8),AND(G2621&gt;=$L$8,G2621&lt;=$M$8),AND(G2621&gt;=$N$8,G2621&lt;=$O$8),AND(G2621&gt;=$P$8,G2621&lt;=$Q$8),AND(G2621&gt;=$R$8,G2621&lt;=$S$8),AND(G2621&gt;=$T$8,G2621&lt;=$U$8)),IF(COUNTIF($H$537:H2621,"CMO")&gt;90,"Demi-traitement","Plein traitement"),""))</f>
        <v/>
      </c>
    </row>
    <row r="2622" spans="7:9" x14ac:dyDescent="0.25">
      <c r="G2622" s="1">
        <v>45186</v>
      </c>
      <c r="H2622" t="str">
        <f t="shared" si="45"/>
        <v/>
      </c>
      <c r="I2622" s="2" t="str">
        <f>IF(OR(AND(G2622&gt;=$D$19,G2622&lt;=$E$19),AND(G2622&gt;=$F$19,G2622&lt;=$G$19),AND(G2622&gt;=$H$19,G2622&lt;=$I$19),AND(G2622&gt;=$J$19,G2622&lt;=$K$19),AND(G2622&gt;=$L$19,G2622&lt;=$M$19),AND(G2622&gt;=$N$19,G2622&lt;=$O$19),AND(G2622&gt;=$P$19,G2622&lt;=$Q$19),AND(G2622&gt;=$R$19,G2622&lt;=$S$19),AND(G2622&gt;=$T$19,G2622&lt;=$U$19)),IF(COUNTIF(I2258:I2621,"Plein traitement")=90,"Demi-traitement","Plein traitement"),IF(OR(AND(G2622&gt;=$D$8,G2622&lt;=$E$8),AND(G2622&gt;=$F$8,G2622&lt;=$G$8),AND(G2622&gt;=$H$8,G2622&lt;=$I$8),AND(G2622&gt;=$J$8,G2622&lt;=$K$8),AND(G2622&gt;=$L$8,G2622&lt;=$M$8),AND(G2622&gt;=$N$8,G2622&lt;=$O$8),AND(G2622&gt;=$P$8,G2622&lt;=$Q$8),AND(G2622&gt;=$R$8,G2622&lt;=$S$8),AND(G2622&gt;=$T$8,G2622&lt;=$U$8)),IF(COUNTIF($H$537:H2622,"CMO")&gt;90,"Demi-traitement","Plein traitement"),""))</f>
        <v/>
      </c>
    </row>
    <row r="2623" spans="7:9" x14ac:dyDescent="0.25">
      <c r="G2623" s="1">
        <v>45187</v>
      </c>
      <c r="H2623" t="str">
        <f t="shared" si="45"/>
        <v/>
      </c>
      <c r="I2623" s="2" t="str">
        <f>IF(OR(AND(G2623&gt;=$D$19,G2623&lt;=$E$19),AND(G2623&gt;=$F$19,G2623&lt;=$G$19),AND(G2623&gt;=$H$19,G2623&lt;=$I$19),AND(G2623&gt;=$J$19,G2623&lt;=$K$19),AND(G2623&gt;=$L$19,G2623&lt;=$M$19),AND(G2623&gt;=$N$19,G2623&lt;=$O$19),AND(G2623&gt;=$P$19,G2623&lt;=$Q$19),AND(G2623&gt;=$R$19,G2623&lt;=$S$19),AND(G2623&gt;=$T$19,G2623&lt;=$U$19)),IF(COUNTIF(I2259:I2622,"Plein traitement")=90,"Demi-traitement","Plein traitement"),IF(OR(AND(G2623&gt;=$D$8,G2623&lt;=$E$8),AND(G2623&gt;=$F$8,G2623&lt;=$G$8),AND(G2623&gt;=$H$8,G2623&lt;=$I$8),AND(G2623&gt;=$J$8,G2623&lt;=$K$8),AND(G2623&gt;=$L$8,G2623&lt;=$M$8),AND(G2623&gt;=$N$8,G2623&lt;=$O$8),AND(G2623&gt;=$P$8,G2623&lt;=$Q$8),AND(G2623&gt;=$R$8,G2623&lt;=$S$8),AND(G2623&gt;=$T$8,G2623&lt;=$U$8)),IF(COUNTIF($H$537:H2623,"CMO")&gt;90,"Demi-traitement","Plein traitement"),""))</f>
        <v/>
      </c>
    </row>
    <row r="2624" spans="7:9" x14ac:dyDescent="0.25">
      <c r="G2624" s="1">
        <v>45188</v>
      </c>
      <c r="H2624" t="str">
        <f t="shared" si="45"/>
        <v/>
      </c>
      <c r="I2624" s="2" t="str">
        <f>IF(OR(AND(G2624&gt;=$D$19,G2624&lt;=$E$19),AND(G2624&gt;=$F$19,G2624&lt;=$G$19),AND(G2624&gt;=$H$19,G2624&lt;=$I$19),AND(G2624&gt;=$J$19,G2624&lt;=$K$19),AND(G2624&gt;=$L$19,G2624&lt;=$M$19),AND(G2624&gt;=$N$19,G2624&lt;=$O$19),AND(G2624&gt;=$P$19,G2624&lt;=$Q$19),AND(G2624&gt;=$R$19,G2624&lt;=$S$19),AND(G2624&gt;=$T$19,G2624&lt;=$U$19)),IF(COUNTIF(I2260:I2623,"Plein traitement")=90,"Demi-traitement","Plein traitement"),IF(OR(AND(G2624&gt;=$D$8,G2624&lt;=$E$8),AND(G2624&gt;=$F$8,G2624&lt;=$G$8),AND(G2624&gt;=$H$8,G2624&lt;=$I$8),AND(G2624&gt;=$J$8,G2624&lt;=$K$8),AND(G2624&gt;=$L$8,G2624&lt;=$M$8),AND(G2624&gt;=$N$8,G2624&lt;=$O$8),AND(G2624&gt;=$P$8,G2624&lt;=$Q$8),AND(G2624&gt;=$R$8,G2624&lt;=$S$8),AND(G2624&gt;=$T$8,G2624&lt;=$U$8)),IF(COUNTIF($H$537:H2624,"CMO")&gt;90,"Demi-traitement","Plein traitement"),""))</f>
        <v/>
      </c>
    </row>
    <row r="2625" spans="7:9" x14ac:dyDescent="0.25">
      <c r="G2625" s="1">
        <v>45189</v>
      </c>
      <c r="H2625" t="str">
        <f t="shared" si="45"/>
        <v/>
      </c>
      <c r="I2625" s="2" t="str">
        <f>IF(OR(AND(G2625&gt;=$D$19,G2625&lt;=$E$19),AND(G2625&gt;=$F$19,G2625&lt;=$G$19),AND(G2625&gt;=$H$19,G2625&lt;=$I$19),AND(G2625&gt;=$J$19,G2625&lt;=$K$19),AND(G2625&gt;=$L$19,G2625&lt;=$M$19),AND(G2625&gt;=$N$19,G2625&lt;=$O$19),AND(G2625&gt;=$P$19,G2625&lt;=$Q$19),AND(G2625&gt;=$R$19,G2625&lt;=$S$19),AND(G2625&gt;=$T$19,G2625&lt;=$U$19)),IF(COUNTIF(I2261:I2624,"Plein traitement")=90,"Demi-traitement","Plein traitement"),IF(OR(AND(G2625&gt;=$D$8,G2625&lt;=$E$8),AND(G2625&gt;=$F$8,G2625&lt;=$G$8),AND(G2625&gt;=$H$8,G2625&lt;=$I$8),AND(G2625&gt;=$J$8,G2625&lt;=$K$8),AND(G2625&gt;=$L$8,G2625&lt;=$M$8),AND(G2625&gt;=$N$8,G2625&lt;=$O$8),AND(G2625&gt;=$P$8,G2625&lt;=$Q$8),AND(G2625&gt;=$R$8,G2625&lt;=$S$8),AND(G2625&gt;=$T$8,G2625&lt;=$U$8)),IF(COUNTIF($H$537:H2625,"CMO")&gt;90,"Demi-traitement","Plein traitement"),""))</f>
        <v/>
      </c>
    </row>
    <row r="2626" spans="7:9" x14ac:dyDescent="0.25">
      <c r="G2626" s="1">
        <v>45190</v>
      </c>
      <c r="H2626" t="str">
        <f t="shared" si="45"/>
        <v/>
      </c>
      <c r="I2626" s="2" t="str">
        <f>IF(OR(AND(G2626&gt;=$D$19,G2626&lt;=$E$19),AND(G2626&gt;=$F$19,G2626&lt;=$G$19),AND(G2626&gt;=$H$19,G2626&lt;=$I$19),AND(G2626&gt;=$J$19,G2626&lt;=$K$19),AND(G2626&gt;=$L$19,G2626&lt;=$M$19),AND(G2626&gt;=$N$19,G2626&lt;=$O$19),AND(G2626&gt;=$P$19,G2626&lt;=$Q$19),AND(G2626&gt;=$R$19,G2626&lt;=$S$19),AND(G2626&gt;=$T$19,G2626&lt;=$U$19)),IF(COUNTIF(I2262:I2625,"Plein traitement")=90,"Demi-traitement","Plein traitement"),IF(OR(AND(G2626&gt;=$D$8,G2626&lt;=$E$8),AND(G2626&gt;=$F$8,G2626&lt;=$G$8),AND(G2626&gt;=$H$8,G2626&lt;=$I$8),AND(G2626&gt;=$J$8,G2626&lt;=$K$8),AND(G2626&gt;=$L$8,G2626&lt;=$M$8),AND(G2626&gt;=$N$8,G2626&lt;=$O$8),AND(G2626&gt;=$P$8,G2626&lt;=$Q$8),AND(G2626&gt;=$R$8,G2626&lt;=$S$8),AND(G2626&gt;=$T$8,G2626&lt;=$U$8)),IF(COUNTIF($H$537:H2626,"CMO")&gt;90,"Demi-traitement","Plein traitement"),""))</f>
        <v/>
      </c>
    </row>
    <row r="2627" spans="7:9" x14ac:dyDescent="0.25">
      <c r="G2627" s="1">
        <v>45191</v>
      </c>
      <c r="H2627" t="str">
        <f t="shared" si="45"/>
        <v/>
      </c>
      <c r="I2627" s="2" t="str">
        <f>IF(OR(AND(G2627&gt;=$D$19,G2627&lt;=$E$19),AND(G2627&gt;=$F$19,G2627&lt;=$G$19),AND(G2627&gt;=$H$19,G2627&lt;=$I$19),AND(G2627&gt;=$J$19,G2627&lt;=$K$19),AND(G2627&gt;=$L$19,G2627&lt;=$M$19),AND(G2627&gt;=$N$19,G2627&lt;=$O$19),AND(G2627&gt;=$P$19,G2627&lt;=$Q$19),AND(G2627&gt;=$R$19,G2627&lt;=$S$19),AND(G2627&gt;=$T$19,G2627&lt;=$U$19)),IF(COUNTIF(I2263:I2626,"Plein traitement")=90,"Demi-traitement","Plein traitement"),IF(OR(AND(G2627&gt;=$D$8,G2627&lt;=$E$8),AND(G2627&gt;=$F$8,G2627&lt;=$G$8),AND(G2627&gt;=$H$8,G2627&lt;=$I$8),AND(G2627&gt;=$J$8,G2627&lt;=$K$8),AND(G2627&gt;=$L$8,G2627&lt;=$M$8),AND(G2627&gt;=$N$8,G2627&lt;=$O$8),AND(G2627&gt;=$P$8,G2627&lt;=$Q$8),AND(G2627&gt;=$R$8,G2627&lt;=$S$8),AND(G2627&gt;=$T$8,G2627&lt;=$U$8)),IF(COUNTIF($H$537:H2627,"CMO")&gt;90,"Demi-traitement","Plein traitement"),""))</f>
        <v/>
      </c>
    </row>
    <row r="2628" spans="7:9" x14ac:dyDescent="0.25">
      <c r="G2628" s="1">
        <v>45192</v>
      </c>
      <c r="H2628" t="str">
        <f t="shared" si="45"/>
        <v/>
      </c>
      <c r="I2628" s="2" t="str">
        <f>IF(OR(AND(G2628&gt;=$D$19,G2628&lt;=$E$19),AND(G2628&gt;=$F$19,G2628&lt;=$G$19),AND(G2628&gt;=$H$19,G2628&lt;=$I$19),AND(G2628&gt;=$J$19,G2628&lt;=$K$19),AND(G2628&gt;=$L$19,G2628&lt;=$M$19),AND(G2628&gt;=$N$19,G2628&lt;=$O$19),AND(G2628&gt;=$P$19,G2628&lt;=$Q$19),AND(G2628&gt;=$R$19,G2628&lt;=$S$19),AND(G2628&gt;=$T$19,G2628&lt;=$U$19)),IF(COUNTIF(I2264:I2627,"Plein traitement")=90,"Demi-traitement","Plein traitement"),IF(OR(AND(G2628&gt;=$D$8,G2628&lt;=$E$8),AND(G2628&gt;=$F$8,G2628&lt;=$G$8),AND(G2628&gt;=$H$8,G2628&lt;=$I$8),AND(G2628&gt;=$J$8,G2628&lt;=$K$8),AND(G2628&gt;=$L$8,G2628&lt;=$M$8),AND(G2628&gt;=$N$8,G2628&lt;=$O$8),AND(G2628&gt;=$P$8,G2628&lt;=$Q$8),AND(G2628&gt;=$R$8,G2628&lt;=$S$8),AND(G2628&gt;=$T$8,G2628&lt;=$U$8)),IF(COUNTIF($H$537:H2628,"CMO")&gt;90,"Demi-traitement","Plein traitement"),""))</f>
        <v/>
      </c>
    </row>
    <row r="2629" spans="7:9" x14ac:dyDescent="0.25">
      <c r="G2629" s="1">
        <v>45193</v>
      </c>
      <c r="H2629" t="str">
        <f t="shared" si="45"/>
        <v/>
      </c>
      <c r="I2629" s="2" t="str">
        <f>IF(OR(AND(G2629&gt;=$D$19,G2629&lt;=$E$19),AND(G2629&gt;=$F$19,G2629&lt;=$G$19),AND(G2629&gt;=$H$19,G2629&lt;=$I$19),AND(G2629&gt;=$J$19,G2629&lt;=$K$19),AND(G2629&gt;=$L$19,G2629&lt;=$M$19),AND(G2629&gt;=$N$19,G2629&lt;=$O$19),AND(G2629&gt;=$P$19,G2629&lt;=$Q$19),AND(G2629&gt;=$R$19,G2629&lt;=$S$19),AND(G2629&gt;=$T$19,G2629&lt;=$U$19)),IF(COUNTIF(I2265:I2628,"Plein traitement")=90,"Demi-traitement","Plein traitement"),IF(OR(AND(G2629&gt;=$D$8,G2629&lt;=$E$8),AND(G2629&gt;=$F$8,G2629&lt;=$G$8),AND(G2629&gt;=$H$8,G2629&lt;=$I$8),AND(G2629&gt;=$J$8,G2629&lt;=$K$8),AND(G2629&gt;=$L$8,G2629&lt;=$M$8),AND(G2629&gt;=$N$8,G2629&lt;=$O$8),AND(G2629&gt;=$P$8,G2629&lt;=$Q$8),AND(G2629&gt;=$R$8,G2629&lt;=$S$8),AND(G2629&gt;=$T$8,G2629&lt;=$U$8)),IF(COUNTIF($H$537:H2629,"CMO")&gt;90,"Demi-traitement","Plein traitement"),""))</f>
        <v/>
      </c>
    </row>
    <row r="2630" spans="7:9" x14ac:dyDescent="0.25">
      <c r="G2630" s="1">
        <v>45194</v>
      </c>
      <c r="H2630" t="str">
        <f t="shared" si="45"/>
        <v/>
      </c>
      <c r="I2630" s="2" t="str">
        <f>IF(OR(AND(G2630&gt;=$D$19,G2630&lt;=$E$19),AND(G2630&gt;=$F$19,G2630&lt;=$G$19),AND(G2630&gt;=$H$19,G2630&lt;=$I$19),AND(G2630&gt;=$J$19,G2630&lt;=$K$19),AND(G2630&gt;=$L$19,G2630&lt;=$M$19),AND(G2630&gt;=$N$19,G2630&lt;=$O$19),AND(G2630&gt;=$P$19,G2630&lt;=$Q$19),AND(G2630&gt;=$R$19,G2630&lt;=$S$19),AND(G2630&gt;=$T$19,G2630&lt;=$U$19)),IF(COUNTIF(I2266:I2629,"Plein traitement")=90,"Demi-traitement","Plein traitement"),IF(OR(AND(G2630&gt;=$D$8,G2630&lt;=$E$8),AND(G2630&gt;=$F$8,G2630&lt;=$G$8),AND(G2630&gt;=$H$8,G2630&lt;=$I$8),AND(G2630&gt;=$J$8,G2630&lt;=$K$8),AND(G2630&gt;=$L$8,G2630&lt;=$M$8),AND(G2630&gt;=$N$8,G2630&lt;=$O$8),AND(G2630&gt;=$P$8,G2630&lt;=$Q$8),AND(G2630&gt;=$R$8,G2630&lt;=$S$8),AND(G2630&gt;=$T$8,G2630&lt;=$U$8)),IF(COUNTIF($H$537:H2630,"CMO")&gt;90,"Demi-traitement","Plein traitement"),""))</f>
        <v/>
      </c>
    </row>
    <row r="2631" spans="7:9" x14ac:dyDescent="0.25">
      <c r="G2631" s="1">
        <v>45195</v>
      </c>
      <c r="H2631" t="str">
        <f t="shared" si="45"/>
        <v/>
      </c>
      <c r="I2631" s="2" t="str">
        <f>IF(OR(AND(G2631&gt;=$D$19,G2631&lt;=$E$19),AND(G2631&gt;=$F$19,G2631&lt;=$G$19),AND(G2631&gt;=$H$19,G2631&lt;=$I$19),AND(G2631&gt;=$J$19,G2631&lt;=$K$19),AND(G2631&gt;=$L$19,G2631&lt;=$M$19),AND(G2631&gt;=$N$19,G2631&lt;=$O$19),AND(G2631&gt;=$P$19,G2631&lt;=$Q$19),AND(G2631&gt;=$R$19,G2631&lt;=$S$19),AND(G2631&gt;=$T$19,G2631&lt;=$U$19)),IF(COUNTIF(I2267:I2630,"Plein traitement")=90,"Demi-traitement","Plein traitement"),IF(OR(AND(G2631&gt;=$D$8,G2631&lt;=$E$8),AND(G2631&gt;=$F$8,G2631&lt;=$G$8),AND(G2631&gt;=$H$8,G2631&lt;=$I$8),AND(G2631&gt;=$J$8,G2631&lt;=$K$8),AND(G2631&gt;=$L$8,G2631&lt;=$M$8),AND(G2631&gt;=$N$8,G2631&lt;=$O$8),AND(G2631&gt;=$P$8,G2631&lt;=$Q$8),AND(G2631&gt;=$R$8,G2631&lt;=$S$8),AND(G2631&gt;=$T$8,G2631&lt;=$U$8)),IF(COUNTIF($H$537:H2631,"CMO")&gt;90,"Demi-traitement","Plein traitement"),""))</f>
        <v/>
      </c>
    </row>
    <row r="2632" spans="7:9" x14ac:dyDescent="0.25">
      <c r="G2632" s="1">
        <v>45196</v>
      </c>
      <c r="H2632" t="str">
        <f t="shared" si="45"/>
        <v/>
      </c>
      <c r="I2632" s="2" t="str">
        <f>IF(OR(AND(G2632&gt;=$D$19,G2632&lt;=$E$19),AND(G2632&gt;=$F$19,G2632&lt;=$G$19),AND(G2632&gt;=$H$19,G2632&lt;=$I$19),AND(G2632&gt;=$J$19,G2632&lt;=$K$19),AND(G2632&gt;=$L$19,G2632&lt;=$M$19),AND(G2632&gt;=$N$19,G2632&lt;=$O$19),AND(G2632&gt;=$P$19,G2632&lt;=$Q$19),AND(G2632&gt;=$R$19,G2632&lt;=$S$19),AND(G2632&gt;=$T$19,G2632&lt;=$U$19)),IF(COUNTIF(I2268:I2631,"Plein traitement")=90,"Demi-traitement","Plein traitement"),IF(OR(AND(G2632&gt;=$D$8,G2632&lt;=$E$8),AND(G2632&gt;=$F$8,G2632&lt;=$G$8),AND(G2632&gt;=$H$8,G2632&lt;=$I$8),AND(G2632&gt;=$J$8,G2632&lt;=$K$8),AND(G2632&gt;=$L$8,G2632&lt;=$M$8),AND(G2632&gt;=$N$8,G2632&lt;=$O$8),AND(G2632&gt;=$P$8,G2632&lt;=$Q$8),AND(G2632&gt;=$R$8,G2632&lt;=$S$8),AND(G2632&gt;=$T$8,G2632&lt;=$U$8)),IF(COUNTIF($H$537:H2632,"CMO")&gt;90,"Demi-traitement","Plein traitement"),""))</f>
        <v/>
      </c>
    </row>
    <row r="2633" spans="7:9" x14ac:dyDescent="0.25">
      <c r="G2633" s="1">
        <v>45197</v>
      </c>
      <c r="H2633" t="str">
        <f t="shared" si="45"/>
        <v/>
      </c>
      <c r="I2633" s="2" t="str">
        <f>IF(OR(AND(G2633&gt;=$D$19,G2633&lt;=$E$19),AND(G2633&gt;=$F$19,G2633&lt;=$G$19),AND(G2633&gt;=$H$19,G2633&lt;=$I$19),AND(G2633&gt;=$J$19,G2633&lt;=$K$19),AND(G2633&gt;=$L$19,G2633&lt;=$M$19),AND(G2633&gt;=$N$19,G2633&lt;=$O$19),AND(G2633&gt;=$P$19,G2633&lt;=$Q$19),AND(G2633&gt;=$R$19,G2633&lt;=$S$19),AND(G2633&gt;=$T$19,G2633&lt;=$U$19)),IF(COUNTIF(I2269:I2632,"Plein traitement")=90,"Demi-traitement","Plein traitement"),IF(OR(AND(G2633&gt;=$D$8,G2633&lt;=$E$8),AND(G2633&gt;=$F$8,G2633&lt;=$G$8),AND(G2633&gt;=$H$8,G2633&lt;=$I$8),AND(G2633&gt;=$J$8,G2633&lt;=$K$8),AND(G2633&gt;=$L$8,G2633&lt;=$M$8),AND(G2633&gt;=$N$8,G2633&lt;=$O$8),AND(G2633&gt;=$P$8,G2633&lt;=$Q$8),AND(G2633&gt;=$R$8,G2633&lt;=$S$8),AND(G2633&gt;=$T$8,G2633&lt;=$U$8)),IF(COUNTIF($H$537:H2633,"CMO")&gt;90,"Demi-traitement","Plein traitement"),""))</f>
        <v/>
      </c>
    </row>
    <row r="2634" spans="7:9" x14ac:dyDescent="0.25">
      <c r="G2634" s="1">
        <v>45198</v>
      </c>
      <c r="H2634" t="str">
        <f t="shared" si="45"/>
        <v/>
      </c>
      <c r="I2634" s="2" t="str">
        <f>IF(OR(AND(G2634&gt;=$D$19,G2634&lt;=$E$19),AND(G2634&gt;=$F$19,G2634&lt;=$G$19),AND(G2634&gt;=$H$19,G2634&lt;=$I$19),AND(G2634&gt;=$J$19,G2634&lt;=$K$19),AND(G2634&gt;=$L$19,G2634&lt;=$M$19),AND(G2634&gt;=$N$19,G2634&lt;=$O$19),AND(G2634&gt;=$P$19,G2634&lt;=$Q$19),AND(G2634&gt;=$R$19,G2634&lt;=$S$19),AND(G2634&gt;=$T$19,G2634&lt;=$U$19)),IF(COUNTIF(I2270:I2633,"Plein traitement")=90,"Demi-traitement","Plein traitement"),IF(OR(AND(G2634&gt;=$D$8,G2634&lt;=$E$8),AND(G2634&gt;=$F$8,G2634&lt;=$G$8),AND(G2634&gt;=$H$8,G2634&lt;=$I$8),AND(G2634&gt;=$J$8,G2634&lt;=$K$8),AND(G2634&gt;=$L$8,G2634&lt;=$M$8),AND(G2634&gt;=$N$8,G2634&lt;=$O$8),AND(G2634&gt;=$P$8,G2634&lt;=$Q$8),AND(G2634&gt;=$R$8,G2634&lt;=$S$8),AND(G2634&gt;=$T$8,G2634&lt;=$U$8)),IF(COUNTIF($H$537:H2634,"CMO")&gt;90,"Demi-traitement","Plein traitement"),""))</f>
        <v/>
      </c>
    </row>
    <row r="2635" spans="7:9" x14ac:dyDescent="0.25">
      <c r="G2635" s="1">
        <v>45199</v>
      </c>
      <c r="H2635" t="str">
        <f t="shared" si="45"/>
        <v/>
      </c>
      <c r="I2635" s="2" t="str">
        <f>IF(OR(AND(G2635&gt;=$D$19,G2635&lt;=$E$19),AND(G2635&gt;=$F$19,G2635&lt;=$G$19),AND(G2635&gt;=$H$19,G2635&lt;=$I$19),AND(G2635&gt;=$J$19,G2635&lt;=$K$19),AND(G2635&gt;=$L$19,G2635&lt;=$M$19),AND(G2635&gt;=$N$19,G2635&lt;=$O$19),AND(G2635&gt;=$P$19,G2635&lt;=$Q$19),AND(G2635&gt;=$R$19,G2635&lt;=$S$19),AND(G2635&gt;=$T$19,G2635&lt;=$U$19)),IF(COUNTIF(I2271:I2634,"Plein traitement")=90,"Demi-traitement","Plein traitement"),IF(OR(AND(G2635&gt;=$D$8,G2635&lt;=$E$8),AND(G2635&gt;=$F$8,G2635&lt;=$G$8),AND(G2635&gt;=$H$8,G2635&lt;=$I$8),AND(G2635&gt;=$J$8,G2635&lt;=$K$8),AND(G2635&gt;=$L$8,G2635&lt;=$M$8),AND(G2635&gt;=$N$8,G2635&lt;=$O$8),AND(G2635&gt;=$P$8,G2635&lt;=$Q$8),AND(G2635&gt;=$R$8,G2635&lt;=$S$8),AND(G2635&gt;=$T$8,G2635&lt;=$U$8)),IF(COUNTIF($H$537:H2635,"CMO")&gt;90,"Demi-traitement","Plein traitement"),""))</f>
        <v/>
      </c>
    </row>
    <row r="2636" spans="7:9" x14ac:dyDescent="0.25">
      <c r="G2636" s="1">
        <v>45200</v>
      </c>
      <c r="H2636" t="str">
        <f t="shared" si="45"/>
        <v/>
      </c>
      <c r="I2636" s="2" t="str">
        <f>IF(OR(AND(G2636&gt;=$D$19,G2636&lt;=$E$19),AND(G2636&gt;=$F$19,G2636&lt;=$G$19),AND(G2636&gt;=$H$19,G2636&lt;=$I$19),AND(G2636&gt;=$J$19,G2636&lt;=$K$19),AND(G2636&gt;=$L$19,G2636&lt;=$M$19),AND(G2636&gt;=$N$19,G2636&lt;=$O$19),AND(G2636&gt;=$P$19,G2636&lt;=$Q$19),AND(G2636&gt;=$R$19,G2636&lt;=$S$19),AND(G2636&gt;=$T$19,G2636&lt;=$U$19)),IF(COUNTIF(I2272:I2635,"Plein traitement")=90,"Demi-traitement","Plein traitement"),IF(OR(AND(G2636&gt;=$D$8,G2636&lt;=$E$8),AND(G2636&gt;=$F$8,G2636&lt;=$G$8),AND(G2636&gt;=$H$8,G2636&lt;=$I$8),AND(G2636&gt;=$J$8,G2636&lt;=$K$8),AND(G2636&gt;=$L$8,G2636&lt;=$M$8),AND(G2636&gt;=$N$8,G2636&lt;=$O$8),AND(G2636&gt;=$P$8,G2636&lt;=$Q$8),AND(G2636&gt;=$R$8,G2636&lt;=$S$8),AND(G2636&gt;=$T$8,G2636&lt;=$U$8)),IF(COUNTIF($H$537:H2636,"CMO")&gt;90,"Demi-traitement","Plein traitement"),""))</f>
        <v/>
      </c>
    </row>
    <row r="2637" spans="7:9" x14ac:dyDescent="0.25">
      <c r="G2637" s="1">
        <v>45201</v>
      </c>
      <c r="H2637" t="str">
        <f t="shared" si="45"/>
        <v/>
      </c>
      <c r="I2637" s="2" t="str">
        <f>IF(OR(AND(G2637&gt;=$D$19,G2637&lt;=$E$19),AND(G2637&gt;=$F$19,G2637&lt;=$G$19),AND(G2637&gt;=$H$19,G2637&lt;=$I$19),AND(G2637&gt;=$J$19,G2637&lt;=$K$19),AND(G2637&gt;=$L$19,G2637&lt;=$M$19),AND(G2637&gt;=$N$19,G2637&lt;=$O$19),AND(G2637&gt;=$P$19,G2637&lt;=$Q$19),AND(G2637&gt;=$R$19,G2637&lt;=$S$19),AND(G2637&gt;=$T$19,G2637&lt;=$U$19)),IF(COUNTIF(I2273:I2636,"Plein traitement")=90,"Demi-traitement","Plein traitement"),IF(OR(AND(G2637&gt;=$D$8,G2637&lt;=$E$8),AND(G2637&gt;=$F$8,G2637&lt;=$G$8),AND(G2637&gt;=$H$8,G2637&lt;=$I$8),AND(G2637&gt;=$J$8,G2637&lt;=$K$8),AND(G2637&gt;=$L$8,G2637&lt;=$M$8),AND(G2637&gt;=$N$8,G2637&lt;=$O$8),AND(G2637&gt;=$P$8,G2637&lt;=$Q$8),AND(G2637&gt;=$R$8,G2637&lt;=$S$8),AND(G2637&gt;=$T$8,G2637&lt;=$U$8)),IF(COUNTIF($H$537:H2637,"CMO")&gt;90,"Demi-traitement","Plein traitement"),""))</f>
        <v/>
      </c>
    </row>
    <row r="2638" spans="7:9" x14ac:dyDescent="0.25">
      <c r="G2638" s="1">
        <v>45202</v>
      </c>
      <c r="H2638" t="str">
        <f t="shared" si="45"/>
        <v/>
      </c>
      <c r="I2638" s="2" t="str">
        <f>IF(OR(AND(G2638&gt;=$D$19,G2638&lt;=$E$19),AND(G2638&gt;=$F$19,G2638&lt;=$G$19),AND(G2638&gt;=$H$19,G2638&lt;=$I$19),AND(G2638&gt;=$J$19,G2638&lt;=$K$19),AND(G2638&gt;=$L$19,G2638&lt;=$M$19),AND(G2638&gt;=$N$19,G2638&lt;=$O$19),AND(G2638&gt;=$P$19,G2638&lt;=$Q$19),AND(G2638&gt;=$R$19,G2638&lt;=$S$19),AND(G2638&gt;=$T$19,G2638&lt;=$U$19)),IF(COUNTIF(I2274:I2637,"Plein traitement")=90,"Demi-traitement","Plein traitement"),IF(OR(AND(G2638&gt;=$D$8,G2638&lt;=$E$8),AND(G2638&gt;=$F$8,G2638&lt;=$G$8),AND(G2638&gt;=$H$8,G2638&lt;=$I$8),AND(G2638&gt;=$J$8,G2638&lt;=$K$8),AND(G2638&gt;=$L$8,G2638&lt;=$M$8),AND(G2638&gt;=$N$8,G2638&lt;=$O$8),AND(G2638&gt;=$P$8,G2638&lt;=$Q$8),AND(G2638&gt;=$R$8,G2638&lt;=$S$8),AND(G2638&gt;=$T$8,G2638&lt;=$U$8)),IF(COUNTIF($H$537:H2638,"CMO")&gt;90,"Demi-traitement","Plein traitement"),""))</f>
        <v/>
      </c>
    </row>
    <row r="2639" spans="7:9" x14ac:dyDescent="0.25">
      <c r="G2639" s="1">
        <v>45203</v>
      </c>
      <c r="H2639" t="str">
        <f t="shared" si="45"/>
        <v/>
      </c>
      <c r="I2639" s="2" t="str">
        <f>IF(OR(AND(G2639&gt;=$D$19,G2639&lt;=$E$19),AND(G2639&gt;=$F$19,G2639&lt;=$G$19),AND(G2639&gt;=$H$19,G2639&lt;=$I$19),AND(G2639&gt;=$J$19,G2639&lt;=$K$19),AND(G2639&gt;=$L$19,G2639&lt;=$M$19),AND(G2639&gt;=$N$19,G2639&lt;=$O$19),AND(G2639&gt;=$P$19,G2639&lt;=$Q$19),AND(G2639&gt;=$R$19,G2639&lt;=$S$19),AND(G2639&gt;=$T$19,G2639&lt;=$U$19)),IF(COUNTIF(I2275:I2638,"Plein traitement")=90,"Demi-traitement","Plein traitement"),IF(OR(AND(G2639&gt;=$D$8,G2639&lt;=$E$8),AND(G2639&gt;=$F$8,G2639&lt;=$G$8),AND(G2639&gt;=$H$8,G2639&lt;=$I$8),AND(G2639&gt;=$J$8,G2639&lt;=$K$8),AND(G2639&gt;=$L$8,G2639&lt;=$M$8),AND(G2639&gt;=$N$8,G2639&lt;=$O$8),AND(G2639&gt;=$P$8,G2639&lt;=$Q$8),AND(G2639&gt;=$R$8,G2639&lt;=$S$8),AND(G2639&gt;=$T$8,G2639&lt;=$U$8)),IF(COUNTIF($H$537:H2639,"CMO")&gt;90,"Demi-traitement","Plein traitement"),""))</f>
        <v/>
      </c>
    </row>
    <row r="2640" spans="7:9" x14ac:dyDescent="0.25">
      <c r="G2640" s="1">
        <v>45204</v>
      </c>
      <c r="H2640" t="str">
        <f t="shared" si="45"/>
        <v/>
      </c>
      <c r="I2640" s="2" t="str">
        <f>IF(OR(AND(G2640&gt;=$D$19,G2640&lt;=$E$19),AND(G2640&gt;=$F$19,G2640&lt;=$G$19),AND(G2640&gt;=$H$19,G2640&lt;=$I$19),AND(G2640&gt;=$J$19,G2640&lt;=$K$19),AND(G2640&gt;=$L$19,G2640&lt;=$M$19),AND(G2640&gt;=$N$19,G2640&lt;=$O$19),AND(G2640&gt;=$P$19,G2640&lt;=$Q$19),AND(G2640&gt;=$R$19,G2640&lt;=$S$19),AND(G2640&gt;=$T$19,G2640&lt;=$U$19)),IF(COUNTIF(I2276:I2639,"Plein traitement")=90,"Demi-traitement","Plein traitement"),IF(OR(AND(G2640&gt;=$D$8,G2640&lt;=$E$8),AND(G2640&gt;=$F$8,G2640&lt;=$G$8),AND(G2640&gt;=$H$8,G2640&lt;=$I$8),AND(G2640&gt;=$J$8,G2640&lt;=$K$8),AND(G2640&gt;=$L$8,G2640&lt;=$M$8),AND(G2640&gt;=$N$8,G2640&lt;=$O$8),AND(G2640&gt;=$P$8,G2640&lt;=$Q$8),AND(G2640&gt;=$R$8,G2640&lt;=$S$8),AND(G2640&gt;=$T$8,G2640&lt;=$U$8)),IF(COUNTIF($H$537:H2640,"CMO")&gt;90,"Demi-traitement","Plein traitement"),""))</f>
        <v/>
      </c>
    </row>
    <row r="2641" spans="7:9" x14ac:dyDescent="0.25">
      <c r="G2641" s="1">
        <v>45205</v>
      </c>
      <c r="H2641" t="str">
        <f t="shared" si="45"/>
        <v/>
      </c>
      <c r="I2641" s="2" t="str">
        <f>IF(OR(AND(G2641&gt;=$D$19,G2641&lt;=$E$19),AND(G2641&gt;=$F$19,G2641&lt;=$G$19),AND(G2641&gt;=$H$19,G2641&lt;=$I$19),AND(G2641&gt;=$J$19,G2641&lt;=$K$19),AND(G2641&gt;=$L$19,G2641&lt;=$M$19),AND(G2641&gt;=$N$19,G2641&lt;=$O$19),AND(G2641&gt;=$P$19,G2641&lt;=$Q$19),AND(G2641&gt;=$R$19,G2641&lt;=$S$19),AND(G2641&gt;=$T$19,G2641&lt;=$U$19)),IF(COUNTIF(I2277:I2640,"Plein traitement")=90,"Demi-traitement","Plein traitement"),IF(OR(AND(G2641&gt;=$D$8,G2641&lt;=$E$8),AND(G2641&gt;=$F$8,G2641&lt;=$G$8),AND(G2641&gt;=$H$8,G2641&lt;=$I$8),AND(G2641&gt;=$J$8,G2641&lt;=$K$8),AND(G2641&gt;=$L$8,G2641&lt;=$M$8),AND(G2641&gt;=$N$8,G2641&lt;=$O$8),AND(G2641&gt;=$P$8,G2641&lt;=$Q$8),AND(G2641&gt;=$R$8,G2641&lt;=$S$8),AND(G2641&gt;=$T$8,G2641&lt;=$U$8)),IF(COUNTIF($H$537:H2641,"CMO")&gt;90,"Demi-traitement","Plein traitement"),""))</f>
        <v/>
      </c>
    </row>
    <row r="2642" spans="7:9" x14ac:dyDescent="0.25">
      <c r="G2642" s="1">
        <v>45206</v>
      </c>
      <c r="H2642" t="str">
        <f t="shared" si="45"/>
        <v/>
      </c>
      <c r="I2642" s="2" t="str">
        <f>IF(OR(AND(G2642&gt;=$D$19,G2642&lt;=$E$19),AND(G2642&gt;=$F$19,G2642&lt;=$G$19),AND(G2642&gt;=$H$19,G2642&lt;=$I$19),AND(G2642&gt;=$J$19,G2642&lt;=$K$19),AND(G2642&gt;=$L$19,G2642&lt;=$M$19),AND(G2642&gt;=$N$19,G2642&lt;=$O$19),AND(G2642&gt;=$P$19,G2642&lt;=$Q$19),AND(G2642&gt;=$R$19,G2642&lt;=$S$19),AND(G2642&gt;=$T$19,G2642&lt;=$U$19)),IF(COUNTIF(I2278:I2641,"Plein traitement")=90,"Demi-traitement","Plein traitement"),IF(OR(AND(G2642&gt;=$D$8,G2642&lt;=$E$8),AND(G2642&gt;=$F$8,G2642&lt;=$G$8),AND(G2642&gt;=$H$8,G2642&lt;=$I$8),AND(G2642&gt;=$J$8,G2642&lt;=$K$8),AND(G2642&gt;=$L$8,G2642&lt;=$M$8),AND(G2642&gt;=$N$8,G2642&lt;=$O$8),AND(G2642&gt;=$P$8,G2642&lt;=$Q$8),AND(G2642&gt;=$R$8,G2642&lt;=$S$8),AND(G2642&gt;=$T$8,G2642&lt;=$U$8)),IF(COUNTIF($H$537:H2642,"CMO")&gt;90,"Demi-traitement","Plein traitement"),""))</f>
        <v/>
      </c>
    </row>
    <row r="2643" spans="7:9" x14ac:dyDescent="0.25">
      <c r="G2643" s="1">
        <v>45207</v>
      </c>
      <c r="H2643" t="str">
        <f t="shared" si="45"/>
        <v/>
      </c>
      <c r="I2643" s="2" t="str">
        <f>IF(OR(AND(G2643&gt;=$D$19,G2643&lt;=$E$19),AND(G2643&gt;=$F$19,G2643&lt;=$G$19),AND(G2643&gt;=$H$19,G2643&lt;=$I$19),AND(G2643&gt;=$J$19,G2643&lt;=$K$19),AND(G2643&gt;=$L$19,G2643&lt;=$M$19),AND(G2643&gt;=$N$19,G2643&lt;=$O$19),AND(G2643&gt;=$P$19,G2643&lt;=$Q$19),AND(G2643&gt;=$R$19,G2643&lt;=$S$19),AND(G2643&gt;=$T$19,G2643&lt;=$U$19)),IF(COUNTIF(I2279:I2642,"Plein traitement")=90,"Demi-traitement","Plein traitement"),IF(OR(AND(G2643&gt;=$D$8,G2643&lt;=$E$8),AND(G2643&gt;=$F$8,G2643&lt;=$G$8),AND(G2643&gt;=$H$8,G2643&lt;=$I$8),AND(G2643&gt;=$J$8,G2643&lt;=$K$8),AND(G2643&gt;=$L$8,G2643&lt;=$M$8),AND(G2643&gt;=$N$8,G2643&lt;=$O$8),AND(G2643&gt;=$P$8,G2643&lt;=$Q$8),AND(G2643&gt;=$R$8,G2643&lt;=$S$8),AND(G2643&gt;=$T$8,G2643&lt;=$U$8)),IF(COUNTIF($H$537:H2643,"CMO")&gt;90,"Demi-traitement","Plein traitement"),""))</f>
        <v/>
      </c>
    </row>
    <row r="2644" spans="7:9" x14ac:dyDescent="0.25">
      <c r="G2644" s="1">
        <v>45208</v>
      </c>
      <c r="H2644" t="str">
        <f t="shared" si="45"/>
        <v/>
      </c>
      <c r="I2644" s="2" t="str">
        <f>IF(OR(AND(G2644&gt;=$D$19,G2644&lt;=$E$19),AND(G2644&gt;=$F$19,G2644&lt;=$G$19),AND(G2644&gt;=$H$19,G2644&lt;=$I$19),AND(G2644&gt;=$J$19,G2644&lt;=$K$19),AND(G2644&gt;=$L$19,G2644&lt;=$M$19),AND(G2644&gt;=$N$19,G2644&lt;=$O$19),AND(G2644&gt;=$P$19,G2644&lt;=$Q$19),AND(G2644&gt;=$R$19,G2644&lt;=$S$19),AND(G2644&gt;=$T$19,G2644&lt;=$U$19)),IF(COUNTIF(I2280:I2643,"Plein traitement")=90,"Demi-traitement","Plein traitement"),IF(OR(AND(G2644&gt;=$D$8,G2644&lt;=$E$8),AND(G2644&gt;=$F$8,G2644&lt;=$G$8),AND(G2644&gt;=$H$8,G2644&lt;=$I$8),AND(G2644&gt;=$J$8,G2644&lt;=$K$8),AND(G2644&gt;=$L$8,G2644&lt;=$M$8),AND(G2644&gt;=$N$8,G2644&lt;=$O$8),AND(G2644&gt;=$P$8,G2644&lt;=$Q$8),AND(G2644&gt;=$R$8,G2644&lt;=$S$8),AND(G2644&gt;=$T$8,G2644&lt;=$U$8)),IF(COUNTIF($H$537:H2644,"CMO")&gt;90,"Demi-traitement","Plein traitement"),""))</f>
        <v/>
      </c>
    </row>
    <row r="2645" spans="7:9" x14ac:dyDescent="0.25">
      <c r="G2645" s="1">
        <v>45209</v>
      </c>
      <c r="H2645" t="str">
        <f t="shared" si="45"/>
        <v/>
      </c>
      <c r="I2645" s="2" t="str">
        <f>IF(OR(AND(G2645&gt;=$D$19,G2645&lt;=$E$19),AND(G2645&gt;=$F$19,G2645&lt;=$G$19),AND(G2645&gt;=$H$19,G2645&lt;=$I$19),AND(G2645&gt;=$J$19,G2645&lt;=$K$19),AND(G2645&gt;=$L$19,G2645&lt;=$M$19),AND(G2645&gt;=$N$19,G2645&lt;=$O$19),AND(G2645&gt;=$P$19,G2645&lt;=$Q$19),AND(G2645&gt;=$R$19,G2645&lt;=$S$19),AND(G2645&gt;=$T$19,G2645&lt;=$U$19)),IF(COUNTIF(I2281:I2644,"Plein traitement")=90,"Demi-traitement","Plein traitement"),IF(OR(AND(G2645&gt;=$D$8,G2645&lt;=$E$8),AND(G2645&gt;=$F$8,G2645&lt;=$G$8),AND(G2645&gt;=$H$8,G2645&lt;=$I$8),AND(G2645&gt;=$J$8,G2645&lt;=$K$8),AND(G2645&gt;=$L$8,G2645&lt;=$M$8),AND(G2645&gt;=$N$8,G2645&lt;=$O$8),AND(G2645&gt;=$P$8,G2645&lt;=$Q$8),AND(G2645&gt;=$R$8,G2645&lt;=$S$8),AND(G2645&gt;=$T$8,G2645&lt;=$U$8)),IF(COUNTIF($H$537:H2645,"CMO")&gt;90,"Demi-traitement","Plein traitement"),""))</f>
        <v/>
      </c>
    </row>
    <row r="2646" spans="7:9" x14ac:dyDescent="0.25">
      <c r="G2646" s="1">
        <v>45210</v>
      </c>
      <c r="H2646" t="str">
        <f t="shared" si="45"/>
        <v/>
      </c>
      <c r="I2646" s="2" t="str">
        <f>IF(OR(AND(G2646&gt;=$D$19,G2646&lt;=$E$19),AND(G2646&gt;=$F$19,G2646&lt;=$G$19),AND(G2646&gt;=$H$19,G2646&lt;=$I$19),AND(G2646&gt;=$J$19,G2646&lt;=$K$19),AND(G2646&gt;=$L$19,G2646&lt;=$M$19),AND(G2646&gt;=$N$19,G2646&lt;=$O$19),AND(G2646&gt;=$P$19,G2646&lt;=$Q$19),AND(G2646&gt;=$R$19,G2646&lt;=$S$19),AND(G2646&gt;=$T$19,G2646&lt;=$U$19)),IF(COUNTIF(I2282:I2645,"Plein traitement")=90,"Demi-traitement","Plein traitement"),IF(OR(AND(G2646&gt;=$D$8,G2646&lt;=$E$8),AND(G2646&gt;=$F$8,G2646&lt;=$G$8),AND(G2646&gt;=$H$8,G2646&lt;=$I$8),AND(G2646&gt;=$J$8,G2646&lt;=$K$8),AND(G2646&gt;=$L$8,G2646&lt;=$M$8),AND(G2646&gt;=$N$8,G2646&lt;=$O$8),AND(G2646&gt;=$P$8,G2646&lt;=$Q$8),AND(G2646&gt;=$R$8,G2646&lt;=$S$8),AND(G2646&gt;=$T$8,G2646&lt;=$U$8)),IF(COUNTIF($H$537:H2646,"CMO")&gt;90,"Demi-traitement","Plein traitement"),""))</f>
        <v/>
      </c>
    </row>
    <row r="2647" spans="7:9" x14ac:dyDescent="0.25">
      <c r="G2647" s="1">
        <v>45211</v>
      </c>
      <c r="H2647" t="str">
        <f t="shared" si="45"/>
        <v/>
      </c>
      <c r="I2647" s="2" t="str">
        <f>IF(OR(AND(G2647&gt;=$D$19,G2647&lt;=$E$19),AND(G2647&gt;=$F$19,G2647&lt;=$G$19),AND(G2647&gt;=$H$19,G2647&lt;=$I$19),AND(G2647&gt;=$J$19,G2647&lt;=$K$19),AND(G2647&gt;=$L$19,G2647&lt;=$M$19),AND(G2647&gt;=$N$19,G2647&lt;=$O$19),AND(G2647&gt;=$P$19,G2647&lt;=$Q$19),AND(G2647&gt;=$R$19,G2647&lt;=$S$19),AND(G2647&gt;=$T$19,G2647&lt;=$U$19)),IF(COUNTIF(I2283:I2646,"Plein traitement")=90,"Demi-traitement","Plein traitement"),IF(OR(AND(G2647&gt;=$D$8,G2647&lt;=$E$8),AND(G2647&gt;=$F$8,G2647&lt;=$G$8),AND(G2647&gt;=$H$8,G2647&lt;=$I$8),AND(G2647&gt;=$J$8,G2647&lt;=$K$8),AND(G2647&gt;=$L$8,G2647&lt;=$M$8),AND(G2647&gt;=$N$8,G2647&lt;=$O$8),AND(G2647&gt;=$P$8,G2647&lt;=$Q$8),AND(G2647&gt;=$R$8,G2647&lt;=$S$8),AND(G2647&gt;=$T$8,G2647&lt;=$U$8)),IF(COUNTIF($H$537:H2647,"CMO")&gt;90,"Demi-traitement","Plein traitement"),""))</f>
        <v/>
      </c>
    </row>
    <row r="2648" spans="7:9" x14ac:dyDescent="0.25">
      <c r="G2648" s="1">
        <v>45212</v>
      </c>
      <c r="H2648" t="str">
        <f t="shared" si="45"/>
        <v/>
      </c>
      <c r="I2648" s="2" t="str">
        <f>IF(OR(AND(G2648&gt;=$D$19,G2648&lt;=$E$19),AND(G2648&gt;=$F$19,G2648&lt;=$G$19),AND(G2648&gt;=$H$19,G2648&lt;=$I$19),AND(G2648&gt;=$J$19,G2648&lt;=$K$19),AND(G2648&gt;=$L$19,G2648&lt;=$M$19),AND(G2648&gt;=$N$19,G2648&lt;=$O$19),AND(G2648&gt;=$P$19,G2648&lt;=$Q$19),AND(G2648&gt;=$R$19,G2648&lt;=$S$19),AND(G2648&gt;=$T$19,G2648&lt;=$U$19)),IF(COUNTIF(I2284:I2647,"Plein traitement")=90,"Demi-traitement","Plein traitement"),IF(OR(AND(G2648&gt;=$D$8,G2648&lt;=$E$8),AND(G2648&gt;=$F$8,G2648&lt;=$G$8),AND(G2648&gt;=$H$8,G2648&lt;=$I$8),AND(G2648&gt;=$J$8,G2648&lt;=$K$8),AND(G2648&gt;=$L$8,G2648&lt;=$M$8),AND(G2648&gt;=$N$8,G2648&lt;=$O$8),AND(G2648&gt;=$P$8,G2648&lt;=$Q$8),AND(G2648&gt;=$R$8,G2648&lt;=$S$8),AND(G2648&gt;=$T$8,G2648&lt;=$U$8)),IF(COUNTIF($H$537:H2648,"CMO")&gt;90,"Demi-traitement","Plein traitement"),""))</f>
        <v/>
      </c>
    </row>
    <row r="2649" spans="7:9" x14ac:dyDescent="0.25">
      <c r="G2649" s="1">
        <v>45213</v>
      </c>
      <c r="H2649" t="str">
        <f t="shared" si="45"/>
        <v/>
      </c>
      <c r="I2649" s="2" t="str">
        <f>IF(OR(AND(G2649&gt;=$D$19,G2649&lt;=$E$19),AND(G2649&gt;=$F$19,G2649&lt;=$G$19),AND(G2649&gt;=$H$19,G2649&lt;=$I$19),AND(G2649&gt;=$J$19,G2649&lt;=$K$19),AND(G2649&gt;=$L$19,G2649&lt;=$M$19),AND(G2649&gt;=$N$19,G2649&lt;=$O$19),AND(G2649&gt;=$P$19,G2649&lt;=$Q$19),AND(G2649&gt;=$R$19,G2649&lt;=$S$19),AND(G2649&gt;=$T$19,G2649&lt;=$U$19)),IF(COUNTIF(I2285:I2648,"Plein traitement")=90,"Demi-traitement","Plein traitement"),IF(OR(AND(G2649&gt;=$D$8,G2649&lt;=$E$8),AND(G2649&gt;=$F$8,G2649&lt;=$G$8),AND(G2649&gt;=$H$8,G2649&lt;=$I$8),AND(G2649&gt;=$J$8,G2649&lt;=$K$8),AND(G2649&gt;=$L$8,G2649&lt;=$M$8),AND(G2649&gt;=$N$8,G2649&lt;=$O$8),AND(G2649&gt;=$P$8,G2649&lt;=$Q$8),AND(G2649&gt;=$R$8,G2649&lt;=$S$8),AND(G2649&gt;=$T$8,G2649&lt;=$U$8)),IF(COUNTIF($H$537:H2649,"CMO")&gt;90,"Demi-traitement","Plein traitement"),""))</f>
        <v/>
      </c>
    </row>
    <row r="2650" spans="7:9" x14ac:dyDescent="0.25">
      <c r="G2650" s="1">
        <v>45214</v>
      </c>
      <c r="H2650" t="str">
        <f t="shared" si="45"/>
        <v/>
      </c>
      <c r="I2650" s="2" t="str">
        <f>IF(OR(AND(G2650&gt;=$D$19,G2650&lt;=$E$19),AND(G2650&gt;=$F$19,G2650&lt;=$G$19),AND(G2650&gt;=$H$19,G2650&lt;=$I$19),AND(G2650&gt;=$J$19,G2650&lt;=$K$19),AND(G2650&gt;=$L$19,G2650&lt;=$M$19),AND(G2650&gt;=$N$19,G2650&lt;=$O$19),AND(G2650&gt;=$P$19,G2650&lt;=$Q$19),AND(G2650&gt;=$R$19,G2650&lt;=$S$19),AND(G2650&gt;=$T$19,G2650&lt;=$U$19)),IF(COUNTIF(I2286:I2649,"Plein traitement")=90,"Demi-traitement","Plein traitement"),IF(OR(AND(G2650&gt;=$D$8,G2650&lt;=$E$8),AND(G2650&gt;=$F$8,G2650&lt;=$G$8),AND(G2650&gt;=$H$8,G2650&lt;=$I$8),AND(G2650&gt;=$J$8,G2650&lt;=$K$8),AND(G2650&gt;=$L$8,G2650&lt;=$M$8),AND(G2650&gt;=$N$8,G2650&lt;=$O$8),AND(G2650&gt;=$P$8,G2650&lt;=$Q$8),AND(G2650&gt;=$R$8,G2650&lt;=$S$8),AND(G2650&gt;=$T$8,G2650&lt;=$U$8)),IF(COUNTIF($H$537:H2650,"CMO")&gt;90,"Demi-traitement","Plein traitement"),""))</f>
        <v/>
      </c>
    </row>
    <row r="2651" spans="7:9" x14ac:dyDescent="0.25">
      <c r="G2651" s="1">
        <v>45215</v>
      </c>
      <c r="H2651" t="str">
        <f t="shared" si="45"/>
        <v/>
      </c>
      <c r="I2651" s="2" t="str">
        <f>IF(OR(AND(G2651&gt;=$D$19,G2651&lt;=$E$19),AND(G2651&gt;=$F$19,G2651&lt;=$G$19),AND(G2651&gt;=$H$19,G2651&lt;=$I$19),AND(G2651&gt;=$J$19,G2651&lt;=$K$19),AND(G2651&gt;=$L$19,G2651&lt;=$M$19),AND(G2651&gt;=$N$19,G2651&lt;=$O$19),AND(G2651&gt;=$P$19,G2651&lt;=$Q$19),AND(G2651&gt;=$R$19,G2651&lt;=$S$19),AND(G2651&gt;=$T$19,G2651&lt;=$U$19)),IF(COUNTIF(I2287:I2650,"Plein traitement")=90,"Demi-traitement","Plein traitement"),IF(OR(AND(G2651&gt;=$D$8,G2651&lt;=$E$8),AND(G2651&gt;=$F$8,G2651&lt;=$G$8),AND(G2651&gt;=$H$8,G2651&lt;=$I$8),AND(G2651&gt;=$J$8,G2651&lt;=$K$8),AND(G2651&gt;=$L$8,G2651&lt;=$M$8),AND(G2651&gt;=$N$8,G2651&lt;=$O$8),AND(G2651&gt;=$P$8,G2651&lt;=$Q$8),AND(G2651&gt;=$R$8,G2651&lt;=$S$8),AND(G2651&gt;=$T$8,G2651&lt;=$U$8)),IF(COUNTIF($H$537:H2651,"CMO")&gt;90,"Demi-traitement","Plein traitement"),""))</f>
        <v/>
      </c>
    </row>
    <row r="2652" spans="7:9" x14ac:dyDescent="0.25">
      <c r="G2652" s="1">
        <v>45216</v>
      </c>
      <c r="H2652" t="str">
        <f t="shared" si="45"/>
        <v/>
      </c>
      <c r="I2652" s="2" t="str">
        <f>IF(OR(AND(G2652&gt;=$D$19,G2652&lt;=$E$19),AND(G2652&gt;=$F$19,G2652&lt;=$G$19),AND(G2652&gt;=$H$19,G2652&lt;=$I$19),AND(G2652&gt;=$J$19,G2652&lt;=$K$19),AND(G2652&gt;=$L$19,G2652&lt;=$M$19),AND(G2652&gt;=$N$19,G2652&lt;=$O$19),AND(G2652&gt;=$P$19,G2652&lt;=$Q$19),AND(G2652&gt;=$R$19,G2652&lt;=$S$19),AND(G2652&gt;=$T$19,G2652&lt;=$U$19)),IF(COUNTIF(I2288:I2651,"Plein traitement")=90,"Demi-traitement","Plein traitement"),IF(OR(AND(G2652&gt;=$D$8,G2652&lt;=$E$8),AND(G2652&gt;=$F$8,G2652&lt;=$G$8),AND(G2652&gt;=$H$8,G2652&lt;=$I$8),AND(G2652&gt;=$J$8,G2652&lt;=$K$8),AND(G2652&gt;=$L$8,G2652&lt;=$M$8),AND(G2652&gt;=$N$8,G2652&lt;=$O$8),AND(G2652&gt;=$P$8,G2652&lt;=$Q$8),AND(G2652&gt;=$R$8,G2652&lt;=$S$8),AND(G2652&gt;=$T$8,G2652&lt;=$U$8)),IF(COUNTIF($H$537:H2652,"CMO")&gt;90,"Demi-traitement","Plein traitement"),""))</f>
        <v/>
      </c>
    </row>
    <row r="2653" spans="7:9" x14ac:dyDescent="0.25">
      <c r="G2653" s="1">
        <v>45217</v>
      </c>
      <c r="H2653" t="str">
        <f t="shared" si="45"/>
        <v/>
      </c>
      <c r="I2653" s="2" t="str">
        <f>IF(OR(AND(G2653&gt;=$D$19,G2653&lt;=$E$19),AND(G2653&gt;=$F$19,G2653&lt;=$G$19),AND(G2653&gt;=$H$19,G2653&lt;=$I$19),AND(G2653&gt;=$J$19,G2653&lt;=$K$19),AND(G2653&gt;=$L$19,G2653&lt;=$M$19),AND(G2653&gt;=$N$19,G2653&lt;=$O$19),AND(G2653&gt;=$P$19,G2653&lt;=$Q$19),AND(G2653&gt;=$R$19,G2653&lt;=$S$19),AND(G2653&gt;=$T$19,G2653&lt;=$U$19)),IF(COUNTIF(I2289:I2652,"Plein traitement")=90,"Demi-traitement","Plein traitement"),IF(OR(AND(G2653&gt;=$D$8,G2653&lt;=$E$8),AND(G2653&gt;=$F$8,G2653&lt;=$G$8),AND(G2653&gt;=$H$8,G2653&lt;=$I$8),AND(G2653&gt;=$J$8,G2653&lt;=$K$8),AND(G2653&gt;=$L$8,G2653&lt;=$M$8),AND(G2653&gt;=$N$8,G2653&lt;=$O$8),AND(G2653&gt;=$P$8,G2653&lt;=$Q$8),AND(G2653&gt;=$R$8,G2653&lt;=$S$8),AND(G2653&gt;=$T$8,G2653&lt;=$U$8)),IF(COUNTIF($H$537:H2653,"CMO")&gt;90,"Demi-traitement","Plein traitement"),""))</f>
        <v/>
      </c>
    </row>
    <row r="2654" spans="7:9" x14ac:dyDescent="0.25">
      <c r="G2654" s="1">
        <v>45218</v>
      </c>
      <c r="H2654" t="str">
        <f t="shared" si="45"/>
        <v/>
      </c>
      <c r="I2654" s="2" t="str">
        <f>IF(OR(AND(G2654&gt;=$D$19,G2654&lt;=$E$19),AND(G2654&gt;=$F$19,G2654&lt;=$G$19),AND(G2654&gt;=$H$19,G2654&lt;=$I$19),AND(G2654&gt;=$J$19,G2654&lt;=$K$19),AND(G2654&gt;=$L$19,G2654&lt;=$M$19),AND(G2654&gt;=$N$19,G2654&lt;=$O$19),AND(G2654&gt;=$P$19,G2654&lt;=$Q$19),AND(G2654&gt;=$R$19,G2654&lt;=$S$19),AND(G2654&gt;=$T$19,G2654&lt;=$U$19)),IF(COUNTIF(I2290:I2653,"Plein traitement")=90,"Demi-traitement","Plein traitement"),IF(OR(AND(G2654&gt;=$D$8,G2654&lt;=$E$8),AND(G2654&gt;=$F$8,G2654&lt;=$G$8),AND(G2654&gt;=$H$8,G2654&lt;=$I$8),AND(G2654&gt;=$J$8,G2654&lt;=$K$8),AND(G2654&gt;=$L$8,G2654&lt;=$M$8),AND(G2654&gt;=$N$8,G2654&lt;=$O$8),AND(G2654&gt;=$P$8,G2654&lt;=$Q$8),AND(G2654&gt;=$R$8,G2654&lt;=$S$8),AND(G2654&gt;=$T$8,G2654&lt;=$U$8)),IF(COUNTIF($H$537:H2654,"CMO")&gt;90,"Demi-traitement","Plein traitement"),""))</f>
        <v/>
      </c>
    </row>
    <row r="2655" spans="7:9" x14ac:dyDescent="0.25">
      <c r="G2655" s="1">
        <v>45219</v>
      </c>
      <c r="H2655" t="str">
        <f t="shared" si="45"/>
        <v/>
      </c>
      <c r="I2655" s="2" t="str">
        <f>IF(OR(AND(G2655&gt;=$D$19,G2655&lt;=$E$19),AND(G2655&gt;=$F$19,G2655&lt;=$G$19),AND(G2655&gt;=$H$19,G2655&lt;=$I$19),AND(G2655&gt;=$J$19,G2655&lt;=$K$19),AND(G2655&gt;=$L$19,G2655&lt;=$M$19),AND(G2655&gt;=$N$19,G2655&lt;=$O$19),AND(G2655&gt;=$P$19,G2655&lt;=$Q$19),AND(G2655&gt;=$R$19,G2655&lt;=$S$19),AND(G2655&gt;=$T$19,G2655&lt;=$U$19)),IF(COUNTIF(I2291:I2654,"Plein traitement")=90,"Demi-traitement","Plein traitement"),IF(OR(AND(G2655&gt;=$D$8,G2655&lt;=$E$8),AND(G2655&gt;=$F$8,G2655&lt;=$G$8),AND(G2655&gt;=$H$8,G2655&lt;=$I$8),AND(G2655&gt;=$J$8,G2655&lt;=$K$8),AND(G2655&gt;=$L$8,G2655&lt;=$M$8),AND(G2655&gt;=$N$8,G2655&lt;=$O$8),AND(G2655&gt;=$P$8,G2655&lt;=$Q$8),AND(G2655&gt;=$R$8,G2655&lt;=$S$8),AND(G2655&gt;=$T$8,G2655&lt;=$U$8)),IF(COUNTIF($H$537:H2655,"CMO")&gt;90,"Demi-traitement","Plein traitement"),""))</f>
        <v/>
      </c>
    </row>
    <row r="2656" spans="7:9" x14ac:dyDescent="0.25">
      <c r="G2656" s="1">
        <v>45220</v>
      </c>
      <c r="H2656" t="str">
        <f t="shared" si="45"/>
        <v/>
      </c>
      <c r="I2656" s="2" t="str">
        <f>IF(OR(AND(G2656&gt;=$D$19,G2656&lt;=$E$19),AND(G2656&gt;=$F$19,G2656&lt;=$G$19),AND(G2656&gt;=$H$19,G2656&lt;=$I$19),AND(G2656&gt;=$J$19,G2656&lt;=$K$19),AND(G2656&gt;=$L$19,G2656&lt;=$M$19),AND(G2656&gt;=$N$19,G2656&lt;=$O$19),AND(G2656&gt;=$P$19,G2656&lt;=$Q$19),AND(G2656&gt;=$R$19,G2656&lt;=$S$19),AND(G2656&gt;=$T$19,G2656&lt;=$U$19)),IF(COUNTIF(I2292:I2655,"Plein traitement")=90,"Demi-traitement","Plein traitement"),IF(OR(AND(G2656&gt;=$D$8,G2656&lt;=$E$8),AND(G2656&gt;=$F$8,G2656&lt;=$G$8),AND(G2656&gt;=$H$8,G2656&lt;=$I$8),AND(G2656&gt;=$J$8,G2656&lt;=$K$8),AND(G2656&gt;=$L$8,G2656&lt;=$M$8),AND(G2656&gt;=$N$8,G2656&lt;=$O$8),AND(G2656&gt;=$P$8,G2656&lt;=$Q$8),AND(G2656&gt;=$R$8,G2656&lt;=$S$8),AND(G2656&gt;=$T$8,G2656&lt;=$U$8)),IF(COUNTIF($H$537:H2656,"CMO")&gt;90,"Demi-traitement","Plein traitement"),""))</f>
        <v/>
      </c>
    </row>
    <row r="2657" spans="7:9" x14ac:dyDescent="0.25">
      <c r="G2657" s="1">
        <v>45221</v>
      </c>
      <c r="H2657" t="str">
        <f t="shared" si="45"/>
        <v/>
      </c>
      <c r="I2657" s="2" t="str">
        <f>IF(OR(AND(G2657&gt;=$D$19,G2657&lt;=$E$19),AND(G2657&gt;=$F$19,G2657&lt;=$G$19),AND(G2657&gt;=$H$19,G2657&lt;=$I$19),AND(G2657&gt;=$J$19,G2657&lt;=$K$19),AND(G2657&gt;=$L$19,G2657&lt;=$M$19),AND(G2657&gt;=$N$19,G2657&lt;=$O$19),AND(G2657&gt;=$P$19,G2657&lt;=$Q$19),AND(G2657&gt;=$R$19,G2657&lt;=$S$19),AND(G2657&gt;=$T$19,G2657&lt;=$U$19)),IF(COUNTIF(I2293:I2656,"Plein traitement")=90,"Demi-traitement","Plein traitement"),IF(OR(AND(G2657&gt;=$D$8,G2657&lt;=$E$8),AND(G2657&gt;=$F$8,G2657&lt;=$G$8),AND(G2657&gt;=$H$8,G2657&lt;=$I$8),AND(G2657&gt;=$J$8,G2657&lt;=$K$8),AND(G2657&gt;=$L$8,G2657&lt;=$M$8),AND(G2657&gt;=$N$8,G2657&lt;=$O$8),AND(G2657&gt;=$P$8,G2657&lt;=$Q$8),AND(G2657&gt;=$R$8,G2657&lt;=$S$8),AND(G2657&gt;=$T$8,G2657&lt;=$U$8)),IF(COUNTIF($H$537:H2657,"CMO")&gt;90,"Demi-traitement","Plein traitement"),""))</f>
        <v/>
      </c>
    </row>
    <row r="2658" spans="7:9" x14ac:dyDescent="0.25">
      <c r="G2658" s="1">
        <v>45222</v>
      </c>
      <c r="H2658" t="str">
        <f t="shared" si="45"/>
        <v/>
      </c>
      <c r="I2658" s="2" t="str">
        <f>IF(OR(AND(G2658&gt;=$D$19,G2658&lt;=$E$19),AND(G2658&gt;=$F$19,G2658&lt;=$G$19),AND(G2658&gt;=$H$19,G2658&lt;=$I$19),AND(G2658&gt;=$J$19,G2658&lt;=$K$19),AND(G2658&gt;=$L$19,G2658&lt;=$M$19),AND(G2658&gt;=$N$19,G2658&lt;=$O$19),AND(G2658&gt;=$P$19,G2658&lt;=$Q$19),AND(G2658&gt;=$R$19,G2658&lt;=$S$19),AND(G2658&gt;=$T$19,G2658&lt;=$U$19)),IF(COUNTIF(I2294:I2657,"Plein traitement")=90,"Demi-traitement","Plein traitement"),IF(OR(AND(G2658&gt;=$D$8,G2658&lt;=$E$8),AND(G2658&gt;=$F$8,G2658&lt;=$G$8),AND(G2658&gt;=$H$8,G2658&lt;=$I$8),AND(G2658&gt;=$J$8,G2658&lt;=$K$8),AND(G2658&gt;=$L$8,G2658&lt;=$M$8),AND(G2658&gt;=$N$8,G2658&lt;=$O$8),AND(G2658&gt;=$P$8,G2658&lt;=$Q$8),AND(G2658&gt;=$R$8,G2658&lt;=$S$8),AND(G2658&gt;=$T$8,G2658&lt;=$U$8)),IF(COUNTIF($H$537:H2658,"CMO")&gt;90,"Demi-traitement","Plein traitement"),""))</f>
        <v/>
      </c>
    </row>
    <row r="2659" spans="7:9" x14ac:dyDescent="0.25">
      <c r="G2659" s="1">
        <v>45223</v>
      </c>
      <c r="H2659" t="str">
        <f t="shared" si="45"/>
        <v/>
      </c>
      <c r="I2659" s="2" t="str">
        <f>IF(OR(AND(G2659&gt;=$D$19,G2659&lt;=$E$19),AND(G2659&gt;=$F$19,G2659&lt;=$G$19),AND(G2659&gt;=$H$19,G2659&lt;=$I$19),AND(G2659&gt;=$J$19,G2659&lt;=$K$19),AND(G2659&gt;=$L$19,G2659&lt;=$M$19),AND(G2659&gt;=$N$19,G2659&lt;=$O$19),AND(G2659&gt;=$P$19,G2659&lt;=$Q$19),AND(G2659&gt;=$R$19,G2659&lt;=$S$19),AND(G2659&gt;=$T$19,G2659&lt;=$U$19)),IF(COUNTIF(I2295:I2658,"Plein traitement")=90,"Demi-traitement","Plein traitement"),IF(OR(AND(G2659&gt;=$D$8,G2659&lt;=$E$8),AND(G2659&gt;=$F$8,G2659&lt;=$G$8),AND(G2659&gt;=$H$8,G2659&lt;=$I$8),AND(G2659&gt;=$J$8,G2659&lt;=$K$8),AND(G2659&gt;=$L$8,G2659&lt;=$M$8),AND(G2659&gt;=$N$8,G2659&lt;=$O$8),AND(G2659&gt;=$P$8,G2659&lt;=$Q$8),AND(G2659&gt;=$R$8,G2659&lt;=$S$8),AND(G2659&gt;=$T$8,G2659&lt;=$U$8)),IF(COUNTIF($H$537:H2659,"CMO")&gt;90,"Demi-traitement","Plein traitement"),""))</f>
        <v/>
      </c>
    </row>
    <row r="2660" spans="7:9" x14ac:dyDescent="0.25">
      <c r="G2660" s="1">
        <v>45224</v>
      </c>
      <c r="H2660" t="str">
        <f t="shared" si="45"/>
        <v/>
      </c>
      <c r="I2660" s="2" t="str">
        <f>IF(OR(AND(G2660&gt;=$D$19,G2660&lt;=$E$19),AND(G2660&gt;=$F$19,G2660&lt;=$G$19),AND(G2660&gt;=$H$19,G2660&lt;=$I$19),AND(G2660&gt;=$J$19,G2660&lt;=$K$19),AND(G2660&gt;=$L$19,G2660&lt;=$M$19),AND(G2660&gt;=$N$19,G2660&lt;=$O$19),AND(G2660&gt;=$P$19,G2660&lt;=$Q$19),AND(G2660&gt;=$R$19,G2660&lt;=$S$19),AND(G2660&gt;=$T$19,G2660&lt;=$U$19)),IF(COUNTIF(I2296:I2659,"Plein traitement")=90,"Demi-traitement","Plein traitement"),IF(OR(AND(G2660&gt;=$D$8,G2660&lt;=$E$8),AND(G2660&gt;=$F$8,G2660&lt;=$G$8),AND(G2660&gt;=$H$8,G2660&lt;=$I$8),AND(G2660&gt;=$J$8,G2660&lt;=$K$8),AND(G2660&gt;=$L$8,G2660&lt;=$M$8),AND(G2660&gt;=$N$8,G2660&lt;=$O$8),AND(G2660&gt;=$P$8,G2660&lt;=$Q$8),AND(G2660&gt;=$R$8,G2660&lt;=$S$8),AND(G2660&gt;=$T$8,G2660&lt;=$U$8)),IF(COUNTIF($H$537:H2660,"CMO")&gt;90,"Demi-traitement","Plein traitement"),""))</f>
        <v/>
      </c>
    </row>
    <row r="2661" spans="7:9" x14ac:dyDescent="0.25">
      <c r="G2661" s="1">
        <v>45225</v>
      </c>
      <c r="H2661" t="str">
        <f t="shared" si="45"/>
        <v/>
      </c>
      <c r="I2661" s="2" t="str">
        <f>IF(OR(AND(G2661&gt;=$D$19,G2661&lt;=$E$19),AND(G2661&gt;=$F$19,G2661&lt;=$G$19),AND(G2661&gt;=$H$19,G2661&lt;=$I$19),AND(G2661&gt;=$J$19,G2661&lt;=$K$19),AND(G2661&gt;=$L$19,G2661&lt;=$M$19),AND(G2661&gt;=$N$19,G2661&lt;=$O$19),AND(G2661&gt;=$P$19,G2661&lt;=$Q$19),AND(G2661&gt;=$R$19,G2661&lt;=$S$19),AND(G2661&gt;=$T$19,G2661&lt;=$U$19)),IF(COUNTIF(I2297:I2660,"Plein traitement")=90,"Demi-traitement","Plein traitement"),IF(OR(AND(G2661&gt;=$D$8,G2661&lt;=$E$8),AND(G2661&gt;=$F$8,G2661&lt;=$G$8),AND(G2661&gt;=$H$8,G2661&lt;=$I$8),AND(G2661&gt;=$J$8,G2661&lt;=$K$8),AND(G2661&gt;=$L$8,G2661&lt;=$M$8),AND(G2661&gt;=$N$8,G2661&lt;=$O$8),AND(G2661&gt;=$P$8,G2661&lt;=$Q$8),AND(G2661&gt;=$R$8,G2661&lt;=$S$8),AND(G2661&gt;=$T$8,G2661&lt;=$U$8)),IF(COUNTIF($H$537:H2661,"CMO")&gt;90,"Demi-traitement","Plein traitement"),""))</f>
        <v/>
      </c>
    </row>
    <row r="2662" spans="7:9" x14ac:dyDescent="0.25">
      <c r="G2662" s="1">
        <v>45226</v>
      </c>
      <c r="H2662" t="str">
        <f t="shared" si="45"/>
        <v/>
      </c>
      <c r="I2662" s="2" t="str">
        <f>IF(OR(AND(G2662&gt;=$D$19,G2662&lt;=$E$19),AND(G2662&gt;=$F$19,G2662&lt;=$G$19),AND(G2662&gt;=$H$19,G2662&lt;=$I$19),AND(G2662&gt;=$J$19,G2662&lt;=$K$19),AND(G2662&gt;=$L$19,G2662&lt;=$M$19),AND(G2662&gt;=$N$19,G2662&lt;=$O$19),AND(G2662&gt;=$P$19,G2662&lt;=$Q$19),AND(G2662&gt;=$R$19,G2662&lt;=$S$19),AND(G2662&gt;=$T$19,G2662&lt;=$U$19)),IF(COUNTIF(I2298:I2661,"Plein traitement")=90,"Demi-traitement","Plein traitement"),IF(OR(AND(G2662&gt;=$D$8,G2662&lt;=$E$8),AND(G2662&gt;=$F$8,G2662&lt;=$G$8),AND(G2662&gt;=$H$8,G2662&lt;=$I$8),AND(G2662&gt;=$J$8,G2662&lt;=$K$8),AND(G2662&gt;=$L$8,G2662&lt;=$M$8),AND(G2662&gt;=$N$8,G2662&lt;=$O$8),AND(G2662&gt;=$P$8,G2662&lt;=$Q$8),AND(G2662&gt;=$R$8,G2662&lt;=$S$8),AND(G2662&gt;=$T$8,G2662&lt;=$U$8)),IF(COUNTIF($H$537:H2662,"CMO")&gt;90,"Demi-traitement","Plein traitement"),""))</f>
        <v/>
      </c>
    </row>
    <row r="2663" spans="7:9" x14ac:dyDescent="0.25">
      <c r="G2663" s="1">
        <v>45227</v>
      </c>
      <c r="H2663" t="str">
        <f t="shared" si="45"/>
        <v/>
      </c>
      <c r="I2663" s="2" t="str">
        <f>IF(OR(AND(G2663&gt;=$D$19,G2663&lt;=$E$19),AND(G2663&gt;=$F$19,G2663&lt;=$G$19),AND(G2663&gt;=$H$19,G2663&lt;=$I$19),AND(G2663&gt;=$J$19,G2663&lt;=$K$19),AND(G2663&gt;=$L$19,G2663&lt;=$M$19),AND(G2663&gt;=$N$19,G2663&lt;=$O$19),AND(G2663&gt;=$P$19,G2663&lt;=$Q$19),AND(G2663&gt;=$R$19,G2663&lt;=$S$19),AND(G2663&gt;=$T$19,G2663&lt;=$U$19)),IF(COUNTIF(I2299:I2662,"Plein traitement")=90,"Demi-traitement","Plein traitement"),IF(OR(AND(G2663&gt;=$D$8,G2663&lt;=$E$8),AND(G2663&gt;=$F$8,G2663&lt;=$G$8),AND(G2663&gt;=$H$8,G2663&lt;=$I$8),AND(G2663&gt;=$J$8,G2663&lt;=$K$8),AND(G2663&gt;=$L$8,G2663&lt;=$M$8),AND(G2663&gt;=$N$8,G2663&lt;=$O$8),AND(G2663&gt;=$P$8,G2663&lt;=$Q$8),AND(G2663&gt;=$R$8,G2663&lt;=$S$8),AND(G2663&gt;=$T$8,G2663&lt;=$U$8)),IF(COUNTIF($H$537:H2663,"CMO")&gt;90,"Demi-traitement","Plein traitement"),""))</f>
        <v/>
      </c>
    </row>
    <row r="2664" spans="7:9" x14ac:dyDescent="0.25">
      <c r="G2664" s="1">
        <v>45228</v>
      </c>
      <c r="H2664" t="str">
        <f t="shared" si="45"/>
        <v/>
      </c>
      <c r="I2664" s="2" t="str">
        <f>IF(OR(AND(G2664&gt;=$D$19,G2664&lt;=$E$19),AND(G2664&gt;=$F$19,G2664&lt;=$G$19),AND(G2664&gt;=$H$19,G2664&lt;=$I$19),AND(G2664&gt;=$J$19,G2664&lt;=$K$19),AND(G2664&gt;=$L$19,G2664&lt;=$M$19),AND(G2664&gt;=$N$19,G2664&lt;=$O$19),AND(G2664&gt;=$P$19,G2664&lt;=$Q$19),AND(G2664&gt;=$R$19,G2664&lt;=$S$19),AND(G2664&gt;=$T$19,G2664&lt;=$U$19)),IF(COUNTIF(I2300:I2663,"Plein traitement")=90,"Demi-traitement","Plein traitement"),IF(OR(AND(G2664&gt;=$D$8,G2664&lt;=$E$8),AND(G2664&gt;=$F$8,G2664&lt;=$G$8),AND(G2664&gt;=$H$8,G2664&lt;=$I$8),AND(G2664&gt;=$J$8,G2664&lt;=$K$8),AND(G2664&gt;=$L$8,G2664&lt;=$M$8),AND(G2664&gt;=$N$8,G2664&lt;=$O$8),AND(G2664&gt;=$P$8,G2664&lt;=$Q$8),AND(G2664&gt;=$R$8,G2664&lt;=$S$8),AND(G2664&gt;=$T$8,G2664&lt;=$U$8)),IF(COUNTIF($H$537:H2664,"CMO")&gt;90,"Demi-traitement","Plein traitement"),""))</f>
        <v/>
      </c>
    </row>
    <row r="2665" spans="7:9" x14ac:dyDescent="0.25">
      <c r="G2665" s="1">
        <v>45229</v>
      </c>
      <c r="H2665" t="str">
        <f t="shared" si="45"/>
        <v/>
      </c>
      <c r="I2665" s="2" t="str">
        <f>IF(OR(AND(G2665&gt;=$D$19,G2665&lt;=$E$19),AND(G2665&gt;=$F$19,G2665&lt;=$G$19),AND(G2665&gt;=$H$19,G2665&lt;=$I$19),AND(G2665&gt;=$J$19,G2665&lt;=$K$19),AND(G2665&gt;=$L$19,G2665&lt;=$M$19),AND(G2665&gt;=$N$19,G2665&lt;=$O$19),AND(G2665&gt;=$P$19,G2665&lt;=$Q$19),AND(G2665&gt;=$R$19,G2665&lt;=$S$19),AND(G2665&gt;=$T$19,G2665&lt;=$U$19)),IF(COUNTIF(I2301:I2664,"Plein traitement")=90,"Demi-traitement","Plein traitement"),IF(OR(AND(G2665&gt;=$D$8,G2665&lt;=$E$8),AND(G2665&gt;=$F$8,G2665&lt;=$G$8),AND(G2665&gt;=$H$8,G2665&lt;=$I$8),AND(G2665&gt;=$J$8,G2665&lt;=$K$8),AND(G2665&gt;=$L$8,G2665&lt;=$M$8),AND(G2665&gt;=$N$8,G2665&lt;=$O$8),AND(G2665&gt;=$P$8,G2665&lt;=$Q$8),AND(G2665&gt;=$R$8,G2665&lt;=$S$8),AND(G2665&gt;=$T$8,G2665&lt;=$U$8)),IF(COUNTIF($H$537:H2665,"CMO")&gt;90,"Demi-traitement","Plein traitement"),""))</f>
        <v/>
      </c>
    </row>
    <row r="2666" spans="7:9" x14ac:dyDescent="0.25">
      <c r="G2666" s="1">
        <v>45230</v>
      </c>
      <c r="H2666" t="str">
        <f t="shared" si="45"/>
        <v/>
      </c>
      <c r="I2666" s="2" t="str">
        <f>IF(OR(AND(G2666&gt;=$D$19,G2666&lt;=$E$19),AND(G2666&gt;=$F$19,G2666&lt;=$G$19),AND(G2666&gt;=$H$19,G2666&lt;=$I$19),AND(G2666&gt;=$J$19,G2666&lt;=$K$19),AND(G2666&gt;=$L$19,G2666&lt;=$M$19),AND(G2666&gt;=$N$19,G2666&lt;=$O$19),AND(G2666&gt;=$P$19,G2666&lt;=$Q$19),AND(G2666&gt;=$R$19,G2666&lt;=$S$19),AND(G2666&gt;=$T$19,G2666&lt;=$U$19)),IF(COUNTIF(I2302:I2665,"Plein traitement")=90,"Demi-traitement","Plein traitement"),IF(OR(AND(G2666&gt;=$D$8,G2666&lt;=$E$8),AND(G2666&gt;=$F$8,G2666&lt;=$G$8),AND(G2666&gt;=$H$8,G2666&lt;=$I$8),AND(G2666&gt;=$J$8,G2666&lt;=$K$8),AND(G2666&gt;=$L$8,G2666&lt;=$M$8),AND(G2666&gt;=$N$8,G2666&lt;=$O$8),AND(G2666&gt;=$P$8,G2666&lt;=$Q$8),AND(G2666&gt;=$R$8,G2666&lt;=$S$8),AND(G2666&gt;=$T$8,G2666&lt;=$U$8)),IF(COUNTIF($H$537:H2666,"CMO")&gt;90,"Demi-traitement","Plein traitement"),""))</f>
        <v/>
      </c>
    </row>
    <row r="2667" spans="7:9" x14ac:dyDescent="0.25">
      <c r="G2667" s="1">
        <v>45231</v>
      </c>
      <c r="H2667" t="str">
        <f t="shared" si="45"/>
        <v/>
      </c>
      <c r="I2667" s="2" t="str">
        <f>IF(OR(AND(G2667&gt;=$D$19,G2667&lt;=$E$19),AND(G2667&gt;=$F$19,G2667&lt;=$G$19),AND(G2667&gt;=$H$19,G2667&lt;=$I$19),AND(G2667&gt;=$J$19,G2667&lt;=$K$19),AND(G2667&gt;=$L$19,G2667&lt;=$M$19),AND(G2667&gt;=$N$19,G2667&lt;=$O$19),AND(G2667&gt;=$P$19,G2667&lt;=$Q$19),AND(G2667&gt;=$R$19,G2667&lt;=$S$19),AND(G2667&gt;=$T$19,G2667&lt;=$U$19)),IF(COUNTIF(I2303:I2666,"Plein traitement")=90,"Demi-traitement","Plein traitement"),IF(OR(AND(G2667&gt;=$D$8,G2667&lt;=$E$8),AND(G2667&gt;=$F$8,G2667&lt;=$G$8),AND(G2667&gt;=$H$8,G2667&lt;=$I$8),AND(G2667&gt;=$J$8,G2667&lt;=$K$8),AND(G2667&gt;=$L$8,G2667&lt;=$M$8),AND(G2667&gt;=$N$8,G2667&lt;=$O$8),AND(G2667&gt;=$P$8,G2667&lt;=$Q$8),AND(G2667&gt;=$R$8,G2667&lt;=$S$8),AND(G2667&gt;=$T$8,G2667&lt;=$U$8)),IF(COUNTIF($H$537:H2667,"CMO")&gt;90,"Demi-traitement","Plein traitement"),""))</f>
        <v/>
      </c>
    </row>
    <row r="2668" spans="7:9" x14ac:dyDescent="0.25">
      <c r="G2668" s="1">
        <v>45232</v>
      </c>
      <c r="H2668" t="str">
        <f t="shared" si="45"/>
        <v/>
      </c>
      <c r="I2668" s="2" t="str">
        <f>IF(OR(AND(G2668&gt;=$D$19,G2668&lt;=$E$19),AND(G2668&gt;=$F$19,G2668&lt;=$G$19),AND(G2668&gt;=$H$19,G2668&lt;=$I$19),AND(G2668&gt;=$J$19,G2668&lt;=$K$19),AND(G2668&gt;=$L$19,G2668&lt;=$M$19),AND(G2668&gt;=$N$19,G2668&lt;=$O$19),AND(G2668&gt;=$P$19,G2668&lt;=$Q$19),AND(G2668&gt;=$R$19,G2668&lt;=$S$19),AND(G2668&gt;=$T$19,G2668&lt;=$U$19)),IF(COUNTIF(I2304:I2667,"Plein traitement")=90,"Demi-traitement","Plein traitement"),IF(OR(AND(G2668&gt;=$D$8,G2668&lt;=$E$8),AND(G2668&gt;=$F$8,G2668&lt;=$G$8),AND(G2668&gt;=$H$8,G2668&lt;=$I$8),AND(G2668&gt;=$J$8,G2668&lt;=$K$8),AND(G2668&gt;=$L$8,G2668&lt;=$M$8),AND(G2668&gt;=$N$8,G2668&lt;=$O$8),AND(G2668&gt;=$P$8,G2668&lt;=$Q$8),AND(G2668&gt;=$R$8,G2668&lt;=$S$8),AND(G2668&gt;=$T$8,G2668&lt;=$U$8)),IF(COUNTIF($H$537:H2668,"CMO")&gt;90,"Demi-traitement","Plein traitement"),""))</f>
        <v/>
      </c>
    </row>
    <row r="2669" spans="7:9" x14ac:dyDescent="0.25">
      <c r="G2669" s="1">
        <v>45233</v>
      </c>
      <c r="H2669" t="str">
        <f t="shared" si="45"/>
        <v/>
      </c>
      <c r="I2669" s="2" t="str">
        <f>IF(OR(AND(G2669&gt;=$D$19,G2669&lt;=$E$19),AND(G2669&gt;=$F$19,G2669&lt;=$G$19),AND(G2669&gt;=$H$19,G2669&lt;=$I$19),AND(G2669&gt;=$J$19,G2669&lt;=$K$19),AND(G2669&gt;=$L$19,G2669&lt;=$M$19),AND(G2669&gt;=$N$19,G2669&lt;=$O$19),AND(G2669&gt;=$P$19,G2669&lt;=$Q$19),AND(G2669&gt;=$R$19,G2669&lt;=$S$19),AND(G2669&gt;=$T$19,G2669&lt;=$U$19)),IF(COUNTIF(I2305:I2668,"Plein traitement")=90,"Demi-traitement","Plein traitement"),IF(OR(AND(G2669&gt;=$D$8,G2669&lt;=$E$8),AND(G2669&gt;=$F$8,G2669&lt;=$G$8),AND(G2669&gt;=$H$8,G2669&lt;=$I$8),AND(G2669&gt;=$J$8,G2669&lt;=$K$8),AND(G2669&gt;=$L$8,G2669&lt;=$M$8),AND(G2669&gt;=$N$8,G2669&lt;=$O$8),AND(G2669&gt;=$P$8,G2669&lt;=$Q$8),AND(G2669&gt;=$R$8,G2669&lt;=$S$8),AND(G2669&gt;=$T$8,G2669&lt;=$U$8)),IF(COUNTIF($H$537:H2669,"CMO")&gt;90,"Demi-traitement","Plein traitement"),""))</f>
        <v/>
      </c>
    </row>
    <row r="2670" spans="7:9" x14ac:dyDescent="0.25">
      <c r="G2670" s="1">
        <v>45234</v>
      </c>
      <c r="H2670" t="str">
        <f t="shared" si="45"/>
        <v/>
      </c>
      <c r="I2670" s="2" t="str">
        <f>IF(OR(AND(G2670&gt;=$D$19,G2670&lt;=$E$19),AND(G2670&gt;=$F$19,G2670&lt;=$G$19),AND(G2670&gt;=$H$19,G2670&lt;=$I$19),AND(G2670&gt;=$J$19,G2670&lt;=$K$19),AND(G2670&gt;=$L$19,G2670&lt;=$M$19),AND(G2670&gt;=$N$19,G2670&lt;=$O$19),AND(G2670&gt;=$P$19,G2670&lt;=$Q$19),AND(G2670&gt;=$R$19,G2670&lt;=$S$19),AND(G2670&gt;=$T$19,G2670&lt;=$U$19)),IF(COUNTIF(I2306:I2669,"Plein traitement")=90,"Demi-traitement","Plein traitement"),IF(OR(AND(G2670&gt;=$D$8,G2670&lt;=$E$8),AND(G2670&gt;=$F$8,G2670&lt;=$G$8),AND(G2670&gt;=$H$8,G2670&lt;=$I$8),AND(G2670&gt;=$J$8,G2670&lt;=$K$8),AND(G2670&gt;=$L$8,G2670&lt;=$M$8),AND(G2670&gt;=$N$8,G2670&lt;=$O$8),AND(G2670&gt;=$P$8,G2670&lt;=$Q$8),AND(G2670&gt;=$R$8,G2670&lt;=$S$8),AND(G2670&gt;=$T$8,G2670&lt;=$U$8)),IF(COUNTIF($H$537:H2670,"CMO")&gt;90,"Demi-traitement","Plein traitement"),""))</f>
        <v/>
      </c>
    </row>
    <row r="2671" spans="7:9" x14ac:dyDescent="0.25">
      <c r="G2671" s="1">
        <v>45235</v>
      </c>
      <c r="H2671" t="str">
        <f t="shared" si="45"/>
        <v/>
      </c>
      <c r="I2671" s="2" t="str">
        <f>IF(OR(AND(G2671&gt;=$D$19,G2671&lt;=$E$19),AND(G2671&gt;=$F$19,G2671&lt;=$G$19),AND(G2671&gt;=$H$19,G2671&lt;=$I$19),AND(G2671&gt;=$J$19,G2671&lt;=$K$19),AND(G2671&gt;=$L$19,G2671&lt;=$M$19),AND(G2671&gt;=$N$19,G2671&lt;=$O$19),AND(G2671&gt;=$P$19,G2671&lt;=$Q$19),AND(G2671&gt;=$R$19,G2671&lt;=$S$19),AND(G2671&gt;=$T$19,G2671&lt;=$U$19)),IF(COUNTIF(I2307:I2670,"Plein traitement")=90,"Demi-traitement","Plein traitement"),IF(OR(AND(G2671&gt;=$D$8,G2671&lt;=$E$8),AND(G2671&gt;=$F$8,G2671&lt;=$G$8),AND(G2671&gt;=$H$8,G2671&lt;=$I$8),AND(G2671&gt;=$J$8,G2671&lt;=$K$8),AND(G2671&gt;=$L$8,G2671&lt;=$M$8),AND(G2671&gt;=$N$8,G2671&lt;=$O$8),AND(G2671&gt;=$P$8,G2671&lt;=$Q$8),AND(G2671&gt;=$R$8,G2671&lt;=$S$8),AND(G2671&gt;=$T$8,G2671&lt;=$U$8)),IF(COUNTIF($H$537:H2671,"CMO")&gt;90,"Demi-traitement","Plein traitement"),""))</f>
        <v/>
      </c>
    </row>
    <row r="2672" spans="7:9" x14ac:dyDescent="0.25">
      <c r="G2672" s="1">
        <v>45236</v>
      </c>
      <c r="H2672" t="str">
        <f t="shared" si="45"/>
        <v/>
      </c>
      <c r="I2672" s="2" t="str">
        <f>IF(OR(AND(G2672&gt;=$D$19,G2672&lt;=$E$19),AND(G2672&gt;=$F$19,G2672&lt;=$G$19),AND(G2672&gt;=$H$19,G2672&lt;=$I$19),AND(G2672&gt;=$J$19,G2672&lt;=$K$19),AND(G2672&gt;=$L$19,G2672&lt;=$M$19),AND(G2672&gt;=$N$19,G2672&lt;=$O$19),AND(G2672&gt;=$P$19,G2672&lt;=$Q$19),AND(G2672&gt;=$R$19,G2672&lt;=$S$19),AND(G2672&gt;=$T$19,G2672&lt;=$U$19)),IF(COUNTIF(I2308:I2671,"Plein traitement")=90,"Demi-traitement","Plein traitement"),IF(OR(AND(G2672&gt;=$D$8,G2672&lt;=$E$8),AND(G2672&gt;=$F$8,G2672&lt;=$G$8),AND(G2672&gt;=$H$8,G2672&lt;=$I$8),AND(G2672&gt;=$J$8,G2672&lt;=$K$8),AND(G2672&gt;=$L$8,G2672&lt;=$M$8),AND(G2672&gt;=$N$8,G2672&lt;=$O$8),AND(G2672&gt;=$P$8,G2672&lt;=$Q$8),AND(G2672&gt;=$R$8,G2672&lt;=$S$8),AND(G2672&gt;=$T$8,G2672&lt;=$U$8)),IF(COUNTIF($H$537:H2672,"CMO")&gt;90,"Demi-traitement","Plein traitement"),""))</f>
        <v/>
      </c>
    </row>
    <row r="2673" spans="7:9" x14ac:dyDescent="0.25">
      <c r="G2673" s="1">
        <v>45237</v>
      </c>
      <c r="H2673" t="str">
        <f t="shared" si="45"/>
        <v/>
      </c>
      <c r="I2673" s="2" t="str">
        <f>IF(OR(AND(G2673&gt;=$D$19,G2673&lt;=$E$19),AND(G2673&gt;=$F$19,G2673&lt;=$G$19),AND(G2673&gt;=$H$19,G2673&lt;=$I$19),AND(G2673&gt;=$J$19,G2673&lt;=$K$19),AND(G2673&gt;=$L$19,G2673&lt;=$M$19),AND(G2673&gt;=$N$19,G2673&lt;=$O$19),AND(G2673&gt;=$P$19,G2673&lt;=$Q$19),AND(G2673&gt;=$R$19,G2673&lt;=$S$19),AND(G2673&gt;=$T$19,G2673&lt;=$U$19)),IF(COUNTIF(I2309:I2672,"Plein traitement")=90,"Demi-traitement","Plein traitement"),IF(OR(AND(G2673&gt;=$D$8,G2673&lt;=$E$8),AND(G2673&gt;=$F$8,G2673&lt;=$G$8),AND(G2673&gt;=$H$8,G2673&lt;=$I$8),AND(G2673&gt;=$J$8,G2673&lt;=$K$8),AND(G2673&gt;=$L$8,G2673&lt;=$M$8),AND(G2673&gt;=$N$8,G2673&lt;=$O$8),AND(G2673&gt;=$P$8,G2673&lt;=$Q$8),AND(G2673&gt;=$R$8,G2673&lt;=$S$8),AND(G2673&gt;=$T$8,G2673&lt;=$U$8)),IF(COUNTIF($H$537:H2673,"CMO")&gt;90,"Demi-traitement","Plein traitement"),""))</f>
        <v/>
      </c>
    </row>
    <row r="2674" spans="7:9" x14ac:dyDescent="0.25">
      <c r="G2674" s="1">
        <v>45238</v>
      </c>
      <c r="H2674" t="str">
        <f t="shared" si="45"/>
        <v/>
      </c>
      <c r="I2674" s="2" t="str">
        <f>IF(OR(AND(G2674&gt;=$D$19,G2674&lt;=$E$19),AND(G2674&gt;=$F$19,G2674&lt;=$G$19),AND(G2674&gt;=$H$19,G2674&lt;=$I$19),AND(G2674&gt;=$J$19,G2674&lt;=$K$19),AND(G2674&gt;=$L$19,G2674&lt;=$M$19),AND(G2674&gt;=$N$19,G2674&lt;=$O$19),AND(G2674&gt;=$P$19,G2674&lt;=$Q$19),AND(G2674&gt;=$R$19,G2674&lt;=$S$19),AND(G2674&gt;=$T$19,G2674&lt;=$U$19)),IF(COUNTIF(I2310:I2673,"Plein traitement")=90,"Demi-traitement","Plein traitement"),IF(OR(AND(G2674&gt;=$D$8,G2674&lt;=$E$8),AND(G2674&gt;=$F$8,G2674&lt;=$G$8),AND(G2674&gt;=$H$8,G2674&lt;=$I$8),AND(G2674&gt;=$J$8,G2674&lt;=$K$8),AND(G2674&gt;=$L$8,G2674&lt;=$M$8),AND(G2674&gt;=$N$8,G2674&lt;=$O$8),AND(G2674&gt;=$P$8,G2674&lt;=$Q$8),AND(G2674&gt;=$R$8,G2674&lt;=$S$8),AND(G2674&gt;=$T$8,G2674&lt;=$U$8)),IF(COUNTIF($H$537:H2674,"CMO")&gt;90,"Demi-traitement","Plein traitement"),""))</f>
        <v/>
      </c>
    </row>
    <row r="2675" spans="7:9" x14ac:dyDescent="0.25">
      <c r="G2675" s="1">
        <v>45239</v>
      </c>
      <c r="H2675" t="str">
        <f t="shared" si="45"/>
        <v/>
      </c>
      <c r="I2675" s="2" t="str">
        <f>IF(OR(AND(G2675&gt;=$D$19,G2675&lt;=$E$19),AND(G2675&gt;=$F$19,G2675&lt;=$G$19),AND(G2675&gt;=$H$19,G2675&lt;=$I$19),AND(G2675&gt;=$J$19,G2675&lt;=$K$19),AND(G2675&gt;=$L$19,G2675&lt;=$M$19),AND(G2675&gt;=$N$19,G2675&lt;=$O$19),AND(G2675&gt;=$P$19,G2675&lt;=$Q$19),AND(G2675&gt;=$R$19,G2675&lt;=$S$19),AND(G2675&gt;=$T$19,G2675&lt;=$U$19)),IF(COUNTIF(I2311:I2674,"Plein traitement")=90,"Demi-traitement","Plein traitement"),IF(OR(AND(G2675&gt;=$D$8,G2675&lt;=$E$8),AND(G2675&gt;=$F$8,G2675&lt;=$G$8),AND(G2675&gt;=$H$8,G2675&lt;=$I$8),AND(G2675&gt;=$J$8,G2675&lt;=$K$8),AND(G2675&gt;=$L$8,G2675&lt;=$M$8),AND(G2675&gt;=$N$8,G2675&lt;=$O$8),AND(G2675&gt;=$P$8,G2675&lt;=$Q$8),AND(G2675&gt;=$R$8,G2675&lt;=$S$8),AND(G2675&gt;=$T$8,G2675&lt;=$U$8)),IF(COUNTIF($H$537:H2675,"CMO")&gt;90,"Demi-traitement","Plein traitement"),""))</f>
        <v/>
      </c>
    </row>
    <row r="2676" spans="7:9" x14ac:dyDescent="0.25">
      <c r="G2676" s="1">
        <v>45240</v>
      </c>
      <c r="H2676" t="str">
        <f t="shared" si="45"/>
        <v/>
      </c>
      <c r="I2676" s="2" t="str">
        <f>IF(OR(AND(G2676&gt;=$D$19,G2676&lt;=$E$19),AND(G2676&gt;=$F$19,G2676&lt;=$G$19),AND(G2676&gt;=$H$19,G2676&lt;=$I$19),AND(G2676&gt;=$J$19,G2676&lt;=$K$19),AND(G2676&gt;=$L$19,G2676&lt;=$M$19),AND(G2676&gt;=$N$19,G2676&lt;=$O$19),AND(G2676&gt;=$P$19,G2676&lt;=$Q$19),AND(G2676&gt;=$R$19,G2676&lt;=$S$19),AND(G2676&gt;=$T$19,G2676&lt;=$U$19)),IF(COUNTIF(I2312:I2675,"Plein traitement")=90,"Demi-traitement","Plein traitement"),IF(OR(AND(G2676&gt;=$D$8,G2676&lt;=$E$8),AND(G2676&gt;=$F$8,G2676&lt;=$G$8),AND(G2676&gt;=$H$8,G2676&lt;=$I$8),AND(G2676&gt;=$J$8,G2676&lt;=$K$8),AND(G2676&gt;=$L$8,G2676&lt;=$M$8),AND(G2676&gt;=$N$8,G2676&lt;=$O$8),AND(G2676&gt;=$P$8,G2676&lt;=$Q$8),AND(G2676&gt;=$R$8,G2676&lt;=$S$8),AND(G2676&gt;=$T$8,G2676&lt;=$U$8)),IF(COUNTIF($H$537:H2676,"CMO")&gt;90,"Demi-traitement","Plein traitement"),""))</f>
        <v/>
      </c>
    </row>
    <row r="2677" spans="7:9" x14ac:dyDescent="0.25">
      <c r="G2677" s="1">
        <v>45241</v>
      </c>
      <c r="H2677" t="str">
        <f t="shared" ref="H2677:H2740" si="46">IF(OR(AND(G2677&gt;=$D$8,G2677&lt;=$E$8),AND(G2677&gt;=$F$8,G2677&lt;=$G$8),AND(G2677&gt;=$H$8,G2677&lt;=$I$8),AND(G2677&gt;=$J$8,G2677&lt;=$K$8),AND(G2677&gt;=$L$8,G2677&lt;=$M$8),AND(G2677&gt;=$N$8,G2677&lt;=$O$8),AND(G2677&gt;=$P$8,G2677&lt;=$Q$8),AND(G2677&gt;=$R$8,G2677&lt;=$S$8),AND(G2677&gt;=$T$8,G2677&lt;=$U$8)),"CMO","")</f>
        <v/>
      </c>
      <c r="I2677" s="2" t="str">
        <f>IF(OR(AND(G2677&gt;=$D$19,G2677&lt;=$E$19),AND(G2677&gt;=$F$19,G2677&lt;=$G$19),AND(G2677&gt;=$H$19,G2677&lt;=$I$19),AND(G2677&gt;=$J$19,G2677&lt;=$K$19),AND(G2677&gt;=$L$19,G2677&lt;=$M$19),AND(G2677&gt;=$N$19,G2677&lt;=$O$19),AND(G2677&gt;=$P$19,G2677&lt;=$Q$19),AND(G2677&gt;=$R$19,G2677&lt;=$S$19),AND(G2677&gt;=$T$19,G2677&lt;=$U$19)),IF(COUNTIF(I2313:I2676,"Plein traitement")=90,"Demi-traitement","Plein traitement"),IF(OR(AND(G2677&gt;=$D$8,G2677&lt;=$E$8),AND(G2677&gt;=$F$8,G2677&lt;=$G$8),AND(G2677&gt;=$H$8,G2677&lt;=$I$8),AND(G2677&gt;=$J$8,G2677&lt;=$K$8),AND(G2677&gt;=$L$8,G2677&lt;=$M$8),AND(G2677&gt;=$N$8,G2677&lt;=$O$8),AND(G2677&gt;=$P$8,G2677&lt;=$Q$8),AND(G2677&gt;=$R$8,G2677&lt;=$S$8),AND(G2677&gt;=$T$8,G2677&lt;=$U$8)),IF(COUNTIF($H$537:H2677,"CMO")&gt;90,"Demi-traitement","Plein traitement"),""))</f>
        <v/>
      </c>
    </row>
    <row r="2678" spans="7:9" x14ac:dyDescent="0.25">
      <c r="G2678" s="1">
        <v>45242</v>
      </c>
      <c r="H2678" t="str">
        <f t="shared" si="46"/>
        <v/>
      </c>
      <c r="I2678" s="2" t="str">
        <f>IF(OR(AND(G2678&gt;=$D$19,G2678&lt;=$E$19),AND(G2678&gt;=$F$19,G2678&lt;=$G$19),AND(G2678&gt;=$H$19,G2678&lt;=$I$19),AND(G2678&gt;=$J$19,G2678&lt;=$K$19),AND(G2678&gt;=$L$19,G2678&lt;=$M$19),AND(G2678&gt;=$N$19,G2678&lt;=$O$19),AND(G2678&gt;=$P$19,G2678&lt;=$Q$19),AND(G2678&gt;=$R$19,G2678&lt;=$S$19),AND(G2678&gt;=$T$19,G2678&lt;=$U$19)),IF(COUNTIF(I2314:I2677,"Plein traitement")=90,"Demi-traitement","Plein traitement"),IF(OR(AND(G2678&gt;=$D$8,G2678&lt;=$E$8),AND(G2678&gt;=$F$8,G2678&lt;=$G$8),AND(G2678&gt;=$H$8,G2678&lt;=$I$8),AND(G2678&gt;=$J$8,G2678&lt;=$K$8),AND(G2678&gt;=$L$8,G2678&lt;=$M$8),AND(G2678&gt;=$N$8,G2678&lt;=$O$8),AND(G2678&gt;=$P$8,G2678&lt;=$Q$8),AND(G2678&gt;=$R$8,G2678&lt;=$S$8),AND(G2678&gt;=$T$8,G2678&lt;=$U$8)),IF(COUNTIF($H$537:H2678,"CMO")&gt;90,"Demi-traitement","Plein traitement"),""))</f>
        <v/>
      </c>
    </row>
    <row r="2679" spans="7:9" x14ac:dyDescent="0.25">
      <c r="G2679" s="1">
        <v>45243</v>
      </c>
      <c r="H2679" t="str">
        <f t="shared" si="46"/>
        <v/>
      </c>
      <c r="I2679" s="2" t="str">
        <f>IF(OR(AND(G2679&gt;=$D$19,G2679&lt;=$E$19),AND(G2679&gt;=$F$19,G2679&lt;=$G$19),AND(G2679&gt;=$H$19,G2679&lt;=$I$19),AND(G2679&gt;=$J$19,G2679&lt;=$K$19),AND(G2679&gt;=$L$19,G2679&lt;=$M$19),AND(G2679&gt;=$N$19,G2679&lt;=$O$19),AND(G2679&gt;=$P$19,G2679&lt;=$Q$19),AND(G2679&gt;=$R$19,G2679&lt;=$S$19),AND(G2679&gt;=$T$19,G2679&lt;=$U$19)),IF(COUNTIF(I2315:I2678,"Plein traitement")=90,"Demi-traitement","Plein traitement"),IF(OR(AND(G2679&gt;=$D$8,G2679&lt;=$E$8),AND(G2679&gt;=$F$8,G2679&lt;=$G$8),AND(G2679&gt;=$H$8,G2679&lt;=$I$8),AND(G2679&gt;=$J$8,G2679&lt;=$K$8),AND(G2679&gt;=$L$8,G2679&lt;=$M$8),AND(G2679&gt;=$N$8,G2679&lt;=$O$8),AND(G2679&gt;=$P$8,G2679&lt;=$Q$8),AND(G2679&gt;=$R$8,G2679&lt;=$S$8),AND(G2679&gt;=$T$8,G2679&lt;=$U$8)),IF(COUNTIF($H$537:H2679,"CMO")&gt;90,"Demi-traitement","Plein traitement"),""))</f>
        <v/>
      </c>
    </row>
    <row r="2680" spans="7:9" x14ac:dyDescent="0.25">
      <c r="G2680" s="1">
        <v>45244</v>
      </c>
      <c r="H2680" t="str">
        <f t="shared" si="46"/>
        <v/>
      </c>
      <c r="I2680" s="2" t="str">
        <f>IF(OR(AND(G2680&gt;=$D$19,G2680&lt;=$E$19),AND(G2680&gt;=$F$19,G2680&lt;=$G$19),AND(G2680&gt;=$H$19,G2680&lt;=$I$19),AND(G2680&gt;=$J$19,G2680&lt;=$K$19),AND(G2680&gt;=$L$19,G2680&lt;=$M$19),AND(G2680&gt;=$N$19,G2680&lt;=$O$19),AND(G2680&gt;=$P$19,G2680&lt;=$Q$19),AND(G2680&gt;=$R$19,G2680&lt;=$S$19),AND(G2680&gt;=$T$19,G2680&lt;=$U$19)),IF(COUNTIF(I2316:I2679,"Plein traitement")=90,"Demi-traitement","Plein traitement"),IF(OR(AND(G2680&gt;=$D$8,G2680&lt;=$E$8),AND(G2680&gt;=$F$8,G2680&lt;=$G$8),AND(G2680&gt;=$H$8,G2680&lt;=$I$8),AND(G2680&gt;=$J$8,G2680&lt;=$K$8),AND(G2680&gt;=$L$8,G2680&lt;=$M$8),AND(G2680&gt;=$N$8,G2680&lt;=$O$8),AND(G2680&gt;=$P$8,G2680&lt;=$Q$8),AND(G2680&gt;=$R$8,G2680&lt;=$S$8),AND(G2680&gt;=$T$8,G2680&lt;=$U$8)),IF(COUNTIF($H$537:H2680,"CMO")&gt;90,"Demi-traitement","Plein traitement"),""))</f>
        <v/>
      </c>
    </row>
    <row r="2681" spans="7:9" x14ac:dyDescent="0.25">
      <c r="G2681" s="1">
        <v>45245</v>
      </c>
      <c r="H2681" t="str">
        <f t="shared" si="46"/>
        <v/>
      </c>
      <c r="I2681" s="2" t="str">
        <f>IF(OR(AND(G2681&gt;=$D$19,G2681&lt;=$E$19),AND(G2681&gt;=$F$19,G2681&lt;=$G$19),AND(G2681&gt;=$H$19,G2681&lt;=$I$19),AND(G2681&gt;=$J$19,G2681&lt;=$K$19),AND(G2681&gt;=$L$19,G2681&lt;=$M$19),AND(G2681&gt;=$N$19,G2681&lt;=$O$19),AND(G2681&gt;=$P$19,G2681&lt;=$Q$19),AND(G2681&gt;=$R$19,G2681&lt;=$S$19),AND(G2681&gt;=$T$19,G2681&lt;=$U$19)),IF(COUNTIF(I2317:I2680,"Plein traitement")=90,"Demi-traitement","Plein traitement"),IF(OR(AND(G2681&gt;=$D$8,G2681&lt;=$E$8),AND(G2681&gt;=$F$8,G2681&lt;=$G$8),AND(G2681&gt;=$H$8,G2681&lt;=$I$8),AND(G2681&gt;=$J$8,G2681&lt;=$K$8),AND(G2681&gt;=$L$8,G2681&lt;=$M$8),AND(G2681&gt;=$N$8,G2681&lt;=$O$8),AND(G2681&gt;=$P$8,G2681&lt;=$Q$8),AND(G2681&gt;=$R$8,G2681&lt;=$S$8),AND(G2681&gt;=$T$8,G2681&lt;=$U$8)),IF(COUNTIF($H$537:H2681,"CMO")&gt;90,"Demi-traitement","Plein traitement"),""))</f>
        <v/>
      </c>
    </row>
    <row r="2682" spans="7:9" x14ac:dyDescent="0.25">
      <c r="G2682" s="1">
        <v>45246</v>
      </c>
      <c r="H2682" t="str">
        <f t="shared" si="46"/>
        <v/>
      </c>
      <c r="I2682" s="2" t="str">
        <f>IF(OR(AND(G2682&gt;=$D$19,G2682&lt;=$E$19),AND(G2682&gt;=$F$19,G2682&lt;=$G$19),AND(G2682&gt;=$H$19,G2682&lt;=$I$19),AND(G2682&gt;=$J$19,G2682&lt;=$K$19),AND(G2682&gt;=$L$19,G2682&lt;=$M$19),AND(G2682&gt;=$N$19,G2682&lt;=$O$19),AND(G2682&gt;=$P$19,G2682&lt;=$Q$19),AND(G2682&gt;=$R$19,G2682&lt;=$S$19),AND(G2682&gt;=$T$19,G2682&lt;=$U$19)),IF(COUNTIF(I2318:I2681,"Plein traitement")=90,"Demi-traitement","Plein traitement"),IF(OR(AND(G2682&gt;=$D$8,G2682&lt;=$E$8),AND(G2682&gt;=$F$8,G2682&lt;=$G$8),AND(G2682&gt;=$H$8,G2682&lt;=$I$8),AND(G2682&gt;=$J$8,G2682&lt;=$K$8),AND(G2682&gt;=$L$8,G2682&lt;=$M$8),AND(G2682&gt;=$N$8,G2682&lt;=$O$8),AND(G2682&gt;=$P$8,G2682&lt;=$Q$8),AND(G2682&gt;=$R$8,G2682&lt;=$S$8),AND(G2682&gt;=$T$8,G2682&lt;=$U$8)),IF(COUNTIF($H$537:H2682,"CMO")&gt;90,"Demi-traitement","Plein traitement"),""))</f>
        <v/>
      </c>
    </row>
    <row r="2683" spans="7:9" x14ac:dyDescent="0.25">
      <c r="G2683" s="1">
        <v>45247</v>
      </c>
      <c r="H2683" t="str">
        <f t="shared" si="46"/>
        <v/>
      </c>
      <c r="I2683" s="2" t="str">
        <f>IF(OR(AND(G2683&gt;=$D$19,G2683&lt;=$E$19),AND(G2683&gt;=$F$19,G2683&lt;=$G$19),AND(G2683&gt;=$H$19,G2683&lt;=$I$19),AND(G2683&gt;=$J$19,G2683&lt;=$K$19),AND(G2683&gt;=$L$19,G2683&lt;=$M$19),AND(G2683&gt;=$N$19,G2683&lt;=$O$19),AND(G2683&gt;=$P$19,G2683&lt;=$Q$19),AND(G2683&gt;=$R$19,G2683&lt;=$S$19),AND(G2683&gt;=$T$19,G2683&lt;=$U$19)),IF(COUNTIF(I2319:I2682,"Plein traitement")=90,"Demi-traitement","Plein traitement"),IF(OR(AND(G2683&gt;=$D$8,G2683&lt;=$E$8),AND(G2683&gt;=$F$8,G2683&lt;=$G$8),AND(G2683&gt;=$H$8,G2683&lt;=$I$8),AND(G2683&gt;=$J$8,G2683&lt;=$K$8),AND(G2683&gt;=$L$8,G2683&lt;=$M$8),AND(G2683&gt;=$N$8,G2683&lt;=$O$8),AND(G2683&gt;=$P$8,G2683&lt;=$Q$8),AND(G2683&gt;=$R$8,G2683&lt;=$S$8),AND(G2683&gt;=$T$8,G2683&lt;=$U$8)),IF(COUNTIF($H$537:H2683,"CMO")&gt;90,"Demi-traitement","Plein traitement"),""))</f>
        <v/>
      </c>
    </row>
    <row r="2684" spans="7:9" x14ac:dyDescent="0.25">
      <c r="G2684" s="1">
        <v>45248</v>
      </c>
      <c r="H2684" t="str">
        <f t="shared" si="46"/>
        <v/>
      </c>
      <c r="I2684" s="2" t="str">
        <f>IF(OR(AND(G2684&gt;=$D$19,G2684&lt;=$E$19),AND(G2684&gt;=$F$19,G2684&lt;=$G$19),AND(G2684&gt;=$H$19,G2684&lt;=$I$19),AND(G2684&gt;=$J$19,G2684&lt;=$K$19),AND(G2684&gt;=$L$19,G2684&lt;=$M$19),AND(G2684&gt;=$N$19,G2684&lt;=$O$19),AND(G2684&gt;=$P$19,G2684&lt;=$Q$19),AND(G2684&gt;=$R$19,G2684&lt;=$S$19),AND(G2684&gt;=$T$19,G2684&lt;=$U$19)),IF(COUNTIF(I2320:I2683,"Plein traitement")=90,"Demi-traitement","Plein traitement"),IF(OR(AND(G2684&gt;=$D$8,G2684&lt;=$E$8),AND(G2684&gt;=$F$8,G2684&lt;=$G$8),AND(G2684&gt;=$H$8,G2684&lt;=$I$8),AND(G2684&gt;=$J$8,G2684&lt;=$K$8),AND(G2684&gt;=$L$8,G2684&lt;=$M$8),AND(G2684&gt;=$N$8,G2684&lt;=$O$8),AND(G2684&gt;=$P$8,G2684&lt;=$Q$8),AND(G2684&gt;=$R$8,G2684&lt;=$S$8),AND(G2684&gt;=$T$8,G2684&lt;=$U$8)),IF(COUNTIF($H$537:H2684,"CMO")&gt;90,"Demi-traitement","Plein traitement"),""))</f>
        <v/>
      </c>
    </row>
    <row r="2685" spans="7:9" x14ac:dyDescent="0.25">
      <c r="G2685" s="1">
        <v>45249</v>
      </c>
      <c r="H2685" t="str">
        <f t="shared" si="46"/>
        <v/>
      </c>
      <c r="I2685" s="2" t="str">
        <f>IF(OR(AND(G2685&gt;=$D$19,G2685&lt;=$E$19),AND(G2685&gt;=$F$19,G2685&lt;=$G$19),AND(G2685&gt;=$H$19,G2685&lt;=$I$19),AND(G2685&gt;=$J$19,G2685&lt;=$K$19),AND(G2685&gt;=$L$19,G2685&lt;=$M$19),AND(G2685&gt;=$N$19,G2685&lt;=$O$19),AND(G2685&gt;=$P$19,G2685&lt;=$Q$19),AND(G2685&gt;=$R$19,G2685&lt;=$S$19),AND(G2685&gt;=$T$19,G2685&lt;=$U$19)),IF(COUNTIF(I2321:I2684,"Plein traitement")=90,"Demi-traitement","Plein traitement"),IF(OR(AND(G2685&gt;=$D$8,G2685&lt;=$E$8),AND(G2685&gt;=$F$8,G2685&lt;=$G$8),AND(G2685&gt;=$H$8,G2685&lt;=$I$8),AND(G2685&gt;=$J$8,G2685&lt;=$K$8),AND(G2685&gt;=$L$8,G2685&lt;=$M$8),AND(G2685&gt;=$N$8,G2685&lt;=$O$8),AND(G2685&gt;=$P$8,G2685&lt;=$Q$8),AND(G2685&gt;=$R$8,G2685&lt;=$S$8),AND(G2685&gt;=$T$8,G2685&lt;=$U$8)),IF(COUNTIF($H$537:H2685,"CMO")&gt;90,"Demi-traitement","Plein traitement"),""))</f>
        <v/>
      </c>
    </row>
    <row r="2686" spans="7:9" x14ac:dyDescent="0.25">
      <c r="G2686" s="1">
        <v>45250</v>
      </c>
      <c r="H2686" t="str">
        <f t="shared" si="46"/>
        <v/>
      </c>
      <c r="I2686" s="2" t="str">
        <f>IF(OR(AND(G2686&gt;=$D$19,G2686&lt;=$E$19),AND(G2686&gt;=$F$19,G2686&lt;=$G$19),AND(G2686&gt;=$H$19,G2686&lt;=$I$19),AND(G2686&gt;=$J$19,G2686&lt;=$K$19),AND(G2686&gt;=$L$19,G2686&lt;=$M$19),AND(G2686&gt;=$N$19,G2686&lt;=$O$19),AND(G2686&gt;=$P$19,G2686&lt;=$Q$19),AND(G2686&gt;=$R$19,G2686&lt;=$S$19),AND(G2686&gt;=$T$19,G2686&lt;=$U$19)),IF(COUNTIF(I2322:I2685,"Plein traitement")=90,"Demi-traitement","Plein traitement"),IF(OR(AND(G2686&gt;=$D$8,G2686&lt;=$E$8),AND(G2686&gt;=$F$8,G2686&lt;=$G$8),AND(G2686&gt;=$H$8,G2686&lt;=$I$8),AND(G2686&gt;=$J$8,G2686&lt;=$K$8),AND(G2686&gt;=$L$8,G2686&lt;=$M$8),AND(G2686&gt;=$N$8,G2686&lt;=$O$8),AND(G2686&gt;=$P$8,G2686&lt;=$Q$8),AND(G2686&gt;=$R$8,G2686&lt;=$S$8),AND(G2686&gt;=$T$8,G2686&lt;=$U$8)),IF(COUNTIF($H$537:H2686,"CMO")&gt;90,"Demi-traitement","Plein traitement"),""))</f>
        <v/>
      </c>
    </row>
    <row r="2687" spans="7:9" x14ac:dyDescent="0.25">
      <c r="G2687" s="1">
        <v>45251</v>
      </c>
      <c r="H2687" t="str">
        <f t="shared" si="46"/>
        <v/>
      </c>
      <c r="I2687" s="2" t="str">
        <f>IF(OR(AND(G2687&gt;=$D$19,G2687&lt;=$E$19),AND(G2687&gt;=$F$19,G2687&lt;=$G$19),AND(G2687&gt;=$H$19,G2687&lt;=$I$19),AND(G2687&gt;=$J$19,G2687&lt;=$K$19),AND(G2687&gt;=$L$19,G2687&lt;=$M$19),AND(G2687&gt;=$N$19,G2687&lt;=$O$19),AND(G2687&gt;=$P$19,G2687&lt;=$Q$19),AND(G2687&gt;=$R$19,G2687&lt;=$S$19),AND(G2687&gt;=$T$19,G2687&lt;=$U$19)),IF(COUNTIF(I2323:I2686,"Plein traitement")=90,"Demi-traitement","Plein traitement"),IF(OR(AND(G2687&gt;=$D$8,G2687&lt;=$E$8),AND(G2687&gt;=$F$8,G2687&lt;=$G$8),AND(G2687&gt;=$H$8,G2687&lt;=$I$8),AND(G2687&gt;=$J$8,G2687&lt;=$K$8),AND(G2687&gt;=$L$8,G2687&lt;=$M$8),AND(G2687&gt;=$N$8,G2687&lt;=$O$8),AND(G2687&gt;=$P$8,G2687&lt;=$Q$8),AND(G2687&gt;=$R$8,G2687&lt;=$S$8),AND(G2687&gt;=$T$8,G2687&lt;=$U$8)),IF(COUNTIF($H$537:H2687,"CMO")&gt;90,"Demi-traitement","Plein traitement"),""))</f>
        <v/>
      </c>
    </row>
    <row r="2688" spans="7:9" x14ac:dyDescent="0.25">
      <c r="G2688" s="1">
        <v>45252</v>
      </c>
      <c r="H2688" t="str">
        <f t="shared" si="46"/>
        <v/>
      </c>
      <c r="I2688" s="2" t="str">
        <f>IF(OR(AND(G2688&gt;=$D$19,G2688&lt;=$E$19),AND(G2688&gt;=$F$19,G2688&lt;=$G$19),AND(G2688&gt;=$H$19,G2688&lt;=$I$19),AND(G2688&gt;=$J$19,G2688&lt;=$K$19),AND(G2688&gt;=$L$19,G2688&lt;=$M$19),AND(G2688&gt;=$N$19,G2688&lt;=$O$19),AND(G2688&gt;=$P$19,G2688&lt;=$Q$19),AND(G2688&gt;=$R$19,G2688&lt;=$S$19),AND(G2688&gt;=$T$19,G2688&lt;=$U$19)),IF(COUNTIF(I2324:I2687,"Plein traitement")=90,"Demi-traitement","Plein traitement"),IF(OR(AND(G2688&gt;=$D$8,G2688&lt;=$E$8),AND(G2688&gt;=$F$8,G2688&lt;=$G$8),AND(G2688&gt;=$H$8,G2688&lt;=$I$8),AND(G2688&gt;=$J$8,G2688&lt;=$K$8),AND(G2688&gt;=$L$8,G2688&lt;=$M$8),AND(G2688&gt;=$N$8,G2688&lt;=$O$8),AND(G2688&gt;=$P$8,G2688&lt;=$Q$8),AND(G2688&gt;=$R$8,G2688&lt;=$S$8),AND(G2688&gt;=$T$8,G2688&lt;=$U$8)),IF(COUNTIF($H$537:H2688,"CMO")&gt;90,"Demi-traitement","Plein traitement"),""))</f>
        <v/>
      </c>
    </row>
    <row r="2689" spans="7:9" x14ac:dyDescent="0.25">
      <c r="G2689" s="1">
        <v>45253</v>
      </c>
      <c r="H2689" t="str">
        <f t="shared" si="46"/>
        <v/>
      </c>
      <c r="I2689" s="2" t="str">
        <f>IF(OR(AND(G2689&gt;=$D$19,G2689&lt;=$E$19),AND(G2689&gt;=$F$19,G2689&lt;=$G$19),AND(G2689&gt;=$H$19,G2689&lt;=$I$19),AND(G2689&gt;=$J$19,G2689&lt;=$K$19),AND(G2689&gt;=$L$19,G2689&lt;=$M$19),AND(G2689&gt;=$N$19,G2689&lt;=$O$19),AND(G2689&gt;=$P$19,G2689&lt;=$Q$19),AND(G2689&gt;=$R$19,G2689&lt;=$S$19),AND(G2689&gt;=$T$19,G2689&lt;=$U$19)),IF(COUNTIF(I2325:I2688,"Plein traitement")=90,"Demi-traitement","Plein traitement"),IF(OR(AND(G2689&gt;=$D$8,G2689&lt;=$E$8),AND(G2689&gt;=$F$8,G2689&lt;=$G$8),AND(G2689&gt;=$H$8,G2689&lt;=$I$8),AND(G2689&gt;=$J$8,G2689&lt;=$K$8),AND(G2689&gt;=$L$8,G2689&lt;=$M$8),AND(G2689&gt;=$N$8,G2689&lt;=$O$8),AND(G2689&gt;=$P$8,G2689&lt;=$Q$8),AND(G2689&gt;=$R$8,G2689&lt;=$S$8),AND(G2689&gt;=$T$8,G2689&lt;=$U$8)),IF(COUNTIF($H$537:H2689,"CMO")&gt;90,"Demi-traitement","Plein traitement"),""))</f>
        <v/>
      </c>
    </row>
    <row r="2690" spans="7:9" x14ac:dyDescent="0.25">
      <c r="G2690" s="1">
        <v>45254</v>
      </c>
      <c r="H2690" t="str">
        <f t="shared" si="46"/>
        <v/>
      </c>
      <c r="I2690" s="2" t="str">
        <f>IF(OR(AND(G2690&gt;=$D$19,G2690&lt;=$E$19),AND(G2690&gt;=$F$19,G2690&lt;=$G$19),AND(G2690&gt;=$H$19,G2690&lt;=$I$19),AND(G2690&gt;=$J$19,G2690&lt;=$K$19),AND(G2690&gt;=$L$19,G2690&lt;=$M$19),AND(G2690&gt;=$N$19,G2690&lt;=$O$19),AND(G2690&gt;=$P$19,G2690&lt;=$Q$19),AND(G2690&gt;=$R$19,G2690&lt;=$S$19),AND(G2690&gt;=$T$19,G2690&lt;=$U$19)),IF(COUNTIF(I2326:I2689,"Plein traitement")=90,"Demi-traitement","Plein traitement"),IF(OR(AND(G2690&gt;=$D$8,G2690&lt;=$E$8),AND(G2690&gt;=$F$8,G2690&lt;=$G$8),AND(G2690&gt;=$H$8,G2690&lt;=$I$8),AND(G2690&gt;=$J$8,G2690&lt;=$K$8),AND(G2690&gt;=$L$8,G2690&lt;=$M$8),AND(G2690&gt;=$N$8,G2690&lt;=$O$8),AND(G2690&gt;=$P$8,G2690&lt;=$Q$8),AND(G2690&gt;=$R$8,G2690&lt;=$S$8),AND(G2690&gt;=$T$8,G2690&lt;=$U$8)),IF(COUNTIF($H$537:H2690,"CMO")&gt;90,"Demi-traitement","Plein traitement"),""))</f>
        <v/>
      </c>
    </row>
    <row r="2691" spans="7:9" x14ac:dyDescent="0.25">
      <c r="G2691" s="1">
        <v>45255</v>
      </c>
      <c r="H2691" t="str">
        <f t="shared" si="46"/>
        <v/>
      </c>
      <c r="I2691" s="2" t="str">
        <f>IF(OR(AND(G2691&gt;=$D$19,G2691&lt;=$E$19),AND(G2691&gt;=$F$19,G2691&lt;=$G$19),AND(G2691&gt;=$H$19,G2691&lt;=$I$19),AND(G2691&gt;=$J$19,G2691&lt;=$K$19),AND(G2691&gt;=$L$19,G2691&lt;=$M$19),AND(G2691&gt;=$N$19,G2691&lt;=$O$19),AND(G2691&gt;=$P$19,G2691&lt;=$Q$19),AND(G2691&gt;=$R$19,G2691&lt;=$S$19),AND(G2691&gt;=$T$19,G2691&lt;=$U$19)),IF(COUNTIF(I2327:I2690,"Plein traitement")=90,"Demi-traitement","Plein traitement"),IF(OR(AND(G2691&gt;=$D$8,G2691&lt;=$E$8),AND(G2691&gt;=$F$8,G2691&lt;=$G$8),AND(G2691&gt;=$H$8,G2691&lt;=$I$8),AND(G2691&gt;=$J$8,G2691&lt;=$K$8),AND(G2691&gt;=$L$8,G2691&lt;=$M$8),AND(G2691&gt;=$N$8,G2691&lt;=$O$8),AND(G2691&gt;=$P$8,G2691&lt;=$Q$8),AND(G2691&gt;=$R$8,G2691&lt;=$S$8),AND(G2691&gt;=$T$8,G2691&lt;=$U$8)),IF(COUNTIF($H$537:H2691,"CMO")&gt;90,"Demi-traitement","Plein traitement"),""))</f>
        <v/>
      </c>
    </row>
    <row r="2692" spans="7:9" x14ac:dyDescent="0.25">
      <c r="G2692" s="1">
        <v>45256</v>
      </c>
      <c r="H2692" t="str">
        <f t="shared" si="46"/>
        <v/>
      </c>
      <c r="I2692" s="2" t="str">
        <f>IF(OR(AND(G2692&gt;=$D$19,G2692&lt;=$E$19),AND(G2692&gt;=$F$19,G2692&lt;=$G$19),AND(G2692&gt;=$H$19,G2692&lt;=$I$19),AND(G2692&gt;=$J$19,G2692&lt;=$K$19),AND(G2692&gt;=$L$19,G2692&lt;=$M$19),AND(G2692&gt;=$N$19,G2692&lt;=$O$19),AND(G2692&gt;=$P$19,G2692&lt;=$Q$19),AND(G2692&gt;=$R$19,G2692&lt;=$S$19),AND(G2692&gt;=$T$19,G2692&lt;=$U$19)),IF(COUNTIF(I2328:I2691,"Plein traitement")=90,"Demi-traitement","Plein traitement"),IF(OR(AND(G2692&gt;=$D$8,G2692&lt;=$E$8),AND(G2692&gt;=$F$8,G2692&lt;=$G$8),AND(G2692&gt;=$H$8,G2692&lt;=$I$8),AND(G2692&gt;=$J$8,G2692&lt;=$K$8),AND(G2692&gt;=$L$8,G2692&lt;=$M$8),AND(G2692&gt;=$N$8,G2692&lt;=$O$8),AND(G2692&gt;=$P$8,G2692&lt;=$Q$8),AND(G2692&gt;=$R$8,G2692&lt;=$S$8),AND(G2692&gt;=$T$8,G2692&lt;=$U$8)),IF(COUNTIF($H$537:H2692,"CMO")&gt;90,"Demi-traitement","Plein traitement"),""))</f>
        <v/>
      </c>
    </row>
    <row r="2693" spans="7:9" x14ac:dyDescent="0.25">
      <c r="G2693" s="1">
        <v>45257</v>
      </c>
      <c r="H2693" t="str">
        <f t="shared" si="46"/>
        <v/>
      </c>
      <c r="I2693" s="2" t="str">
        <f>IF(OR(AND(G2693&gt;=$D$19,G2693&lt;=$E$19),AND(G2693&gt;=$F$19,G2693&lt;=$G$19),AND(G2693&gt;=$H$19,G2693&lt;=$I$19),AND(G2693&gt;=$J$19,G2693&lt;=$K$19),AND(G2693&gt;=$L$19,G2693&lt;=$M$19),AND(G2693&gt;=$N$19,G2693&lt;=$O$19),AND(G2693&gt;=$P$19,G2693&lt;=$Q$19),AND(G2693&gt;=$R$19,G2693&lt;=$S$19),AND(G2693&gt;=$T$19,G2693&lt;=$U$19)),IF(COUNTIF(I2329:I2692,"Plein traitement")=90,"Demi-traitement","Plein traitement"),IF(OR(AND(G2693&gt;=$D$8,G2693&lt;=$E$8),AND(G2693&gt;=$F$8,G2693&lt;=$G$8),AND(G2693&gt;=$H$8,G2693&lt;=$I$8),AND(G2693&gt;=$J$8,G2693&lt;=$K$8),AND(G2693&gt;=$L$8,G2693&lt;=$M$8),AND(G2693&gt;=$N$8,G2693&lt;=$O$8),AND(G2693&gt;=$P$8,G2693&lt;=$Q$8),AND(G2693&gt;=$R$8,G2693&lt;=$S$8),AND(G2693&gt;=$T$8,G2693&lt;=$U$8)),IF(COUNTIF($H$537:H2693,"CMO")&gt;90,"Demi-traitement","Plein traitement"),""))</f>
        <v/>
      </c>
    </row>
    <row r="2694" spans="7:9" x14ac:dyDescent="0.25">
      <c r="G2694" s="1">
        <v>45258</v>
      </c>
      <c r="H2694" t="str">
        <f t="shared" si="46"/>
        <v/>
      </c>
      <c r="I2694" s="2" t="str">
        <f>IF(OR(AND(G2694&gt;=$D$19,G2694&lt;=$E$19),AND(G2694&gt;=$F$19,G2694&lt;=$G$19),AND(G2694&gt;=$H$19,G2694&lt;=$I$19),AND(G2694&gt;=$J$19,G2694&lt;=$K$19),AND(G2694&gt;=$L$19,G2694&lt;=$M$19),AND(G2694&gt;=$N$19,G2694&lt;=$O$19),AND(G2694&gt;=$P$19,G2694&lt;=$Q$19),AND(G2694&gt;=$R$19,G2694&lt;=$S$19),AND(G2694&gt;=$T$19,G2694&lt;=$U$19)),IF(COUNTIF(I2330:I2693,"Plein traitement")=90,"Demi-traitement","Plein traitement"),IF(OR(AND(G2694&gt;=$D$8,G2694&lt;=$E$8),AND(G2694&gt;=$F$8,G2694&lt;=$G$8),AND(G2694&gt;=$H$8,G2694&lt;=$I$8),AND(G2694&gt;=$J$8,G2694&lt;=$K$8),AND(G2694&gt;=$L$8,G2694&lt;=$M$8),AND(G2694&gt;=$N$8,G2694&lt;=$O$8),AND(G2694&gt;=$P$8,G2694&lt;=$Q$8),AND(G2694&gt;=$R$8,G2694&lt;=$S$8),AND(G2694&gt;=$T$8,G2694&lt;=$U$8)),IF(COUNTIF($H$537:H2694,"CMO")&gt;90,"Demi-traitement","Plein traitement"),""))</f>
        <v/>
      </c>
    </row>
    <row r="2695" spans="7:9" x14ac:dyDescent="0.25">
      <c r="G2695" s="1">
        <v>45259</v>
      </c>
      <c r="H2695" t="str">
        <f t="shared" si="46"/>
        <v/>
      </c>
      <c r="I2695" s="2" t="str">
        <f>IF(OR(AND(G2695&gt;=$D$19,G2695&lt;=$E$19),AND(G2695&gt;=$F$19,G2695&lt;=$G$19),AND(G2695&gt;=$H$19,G2695&lt;=$I$19),AND(G2695&gt;=$J$19,G2695&lt;=$K$19),AND(G2695&gt;=$L$19,G2695&lt;=$M$19),AND(G2695&gt;=$N$19,G2695&lt;=$O$19),AND(G2695&gt;=$P$19,G2695&lt;=$Q$19),AND(G2695&gt;=$R$19,G2695&lt;=$S$19),AND(G2695&gt;=$T$19,G2695&lt;=$U$19)),IF(COUNTIF(I2331:I2694,"Plein traitement")=90,"Demi-traitement","Plein traitement"),IF(OR(AND(G2695&gt;=$D$8,G2695&lt;=$E$8),AND(G2695&gt;=$F$8,G2695&lt;=$G$8),AND(G2695&gt;=$H$8,G2695&lt;=$I$8),AND(G2695&gt;=$J$8,G2695&lt;=$K$8),AND(G2695&gt;=$L$8,G2695&lt;=$M$8),AND(G2695&gt;=$N$8,G2695&lt;=$O$8),AND(G2695&gt;=$P$8,G2695&lt;=$Q$8),AND(G2695&gt;=$R$8,G2695&lt;=$S$8),AND(G2695&gt;=$T$8,G2695&lt;=$U$8)),IF(COUNTIF($H$537:H2695,"CMO")&gt;90,"Demi-traitement","Plein traitement"),""))</f>
        <v/>
      </c>
    </row>
    <row r="2696" spans="7:9" x14ac:dyDescent="0.25">
      <c r="G2696" s="1">
        <v>45260</v>
      </c>
      <c r="H2696" t="str">
        <f t="shared" si="46"/>
        <v/>
      </c>
      <c r="I2696" s="2" t="str">
        <f>IF(OR(AND(G2696&gt;=$D$19,G2696&lt;=$E$19),AND(G2696&gt;=$F$19,G2696&lt;=$G$19),AND(G2696&gt;=$H$19,G2696&lt;=$I$19),AND(G2696&gt;=$J$19,G2696&lt;=$K$19),AND(G2696&gt;=$L$19,G2696&lt;=$M$19),AND(G2696&gt;=$N$19,G2696&lt;=$O$19),AND(G2696&gt;=$P$19,G2696&lt;=$Q$19),AND(G2696&gt;=$R$19,G2696&lt;=$S$19),AND(G2696&gt;=$T$19,G2696&lt;=$U$19)),IF(COUNTIF(I2332:I2695,"Plein traitement")=90,"Demi-traitement","Plein traitement"),IF(OR(AND(G2696&gt;=$D$8,G2696&lt;=$E$8),AND(G2696&gt;=$F$8,G2696&lt;=$G$8),AND(G2696&gt;=$H$8,G2696&lt;=$I$8),AND(G2696&gt;=$J$8,G2696&lt;=$K$8),AND(G2696&gt;=$L$8,G2696&lt;=$M$8),AND(G2696&gt;=$N$8,G2696&lt;=$O$8),AND(G2696&gt;=$P$8,G2696&lt;=$Q$8),AND(G2696&gt;=$R$8,G2696&lt;=$S$8),AND(G2696&gt;=$T$8,G2696&lt;=$U$8)),IF(COUNTIF($H$537:H2696,"CMO")&gt;90,"Demi-traitement","Plein traitement"),""))</f>
        <v/>
      </c>
    </row>
    <row r="2697" spans="7:9" x14ac:dyDescent="0.25">
      <c r="G2697" s="1">
        <v>45261</v>
      </c>
      <c r="H2697" t="str">
        <f t="shared" si="46"/>
        <v/>
      </c>
      <c r="I2697" s="2" t="str">
        <f>IF(OR(AND(G2697&gt;=$D$19,G2697&lt;=$E$19),AND(G2697&gt;=$F$19,G2697&lt;=$G$19),AND(G2697&gt;=$H$19,G2697&lt;=$I$19),AND(G2697&gt;=$J$19,G2697&lt;=$K$19),AND(G2697&gt;=$L$19,G2697&lt;=$M$19),AND(G2697&gt;=$N$19,G2697&lt;=$O$19),AND(G2697&gt;=$P$19,G2697&lt;=$Q$19),AND(G2697&gt;=$R$19,G2697&lt;=$S$19),AND(G2697&gt;=$T$19,G2697&lt;=$U$19)),IF(COUNTIF(I2333:I2696,"Plein traitement")=90,"Demi-traitement","Plein traitement"),IF(OR(AND(G2697&gt;=$D$8,G2697&lt;=$E$8),AND(G2697&gt;=$F$8,G2697&lt;=$G$8),AND(G2697&gt;=$H$8,G2697&lt;=$I$8),AND(G2697&gt;=$J$8,G2697&lt;=$K$8),AND(G2697&gt;=$L$8,G2697&lt;=$M$8),AND(G2697&gt;=$N$8,G2697&lt;=$O$8),AND(G2697&gt;=$P$8,G2697&lt;=$Q$8),AND(G2697&gt;=$R$8,G2697&lt;=$S$8),AND(G2697&gt;=$T$8,G2697&lt;=$U$8)),IF(COUNTIF($H$537:H2697,"CMO")&gt;90,"Demi-traitement","Plein traitement"),""))</f>
        <v/>
      </c>
    </row>
    <row r="2698" spans="7:9" x14ac:dyDescent="0.25">
      <c r="G2698" s="1">
        <v>45262</v>
      </c>
      <c r="H2698" t="str">
        <f t="shared" si="46"/>
        <v/>
      </c>
      <c r="I2698" s="2" t="str">
        <f>IF(OR(AND(G2698&gt;=$D$19,G2698&lt;=$E$19),AND(G2698&gt;=$F$19,G2698&lt;=$G$19),AND(G2698&gt;=$H$19,G2698&lt;=$I$19),AND(G2698&gt;=$J$19,G2698&lt;=$K$19),AND(G2698&gt;=$L$19,G2698&lt;=$M$19),AND(G2698&gt;=$N$19,G2698&lt;=$O$19),AND(G2698&gt;=$P$19,G2698&lt;=$Q$19),AND(G2698&gt;=$R$19,G2698&lt;=$S$19),AND(G2698&gt;=$T$19,G2698&lt;=$U$19)),IF(COUNTIF(I2334:I2697,"Plein traitement")=90,"Demi-traitement","Plein traitement"),IF(OR(AND(G2698&gt;=$D$8,G2698&lt;=$E$8),AND(G2698&gt;=$F$8,G2698&lt;=$G$8),AND(G2698&gt;=$H$8,G2698&lt;=$I$8),AND(G2698&gt;=$J$8,G2698&lt;=$K$8),AND(G2698&gt;=$L$8,G2698&lt;=$M$8),AND(G2698&gt;=$N$8,G2698&lt;=$O$8),AND(G2698&gt;=$P$8,G2698&lt;=$Q$8),AND(G2698&gt;=$R$8,G2698&lt;=$S$8),AND(G2698&gt;=$T$8,G2698&lt;=$U$8)),IF(COUNTIF($H$537:H2698,"CMO")&gt;90,"Demi-traitement","Plein traitement"),""))</f>
        <v/>
      </c>
    </row>
    <row r="2699" spans="7:9" x14ac:dyDescent="0.25">
      <c r="G2699" s="1">
        <v>45263</v>
      </c>
      <c r="H2699" t="str">
        <f t="shared" si="46"/>
        <v/>
      </c>
      <c r="I2699" s="2" t="str">
        <f>IF(OR(AND(G2699&gt;=$D$19,G2699&lt;=$E$19),AND(G2699&gt;=$F$19,G2699&lt;=$G$19),AND(G2699&gt;=$H$19,G2699&lt;=$I$19),AND(G2699&gt;=$J$19,G2699&lt;=$K$19),AND(G2699&gt;=$L$19,G2699&lt;=$M$19),AND(G2699&gt;=$N$19,G2699&lt;=$O$19),AND(G2699&gt;=$P$19,G2699&lt;=$Q$19),AND(G2699&gt;=$R$19,G2699&lt;=$S$19),AND(G2699&gt;=$T$19,G2699&lt;=$U$19)),IF(COUNTIF(I2335:I2698,"Plein traitement")=90,"Demi-traitement","Plein traitement"),IF(OR(AND(G2699&gt;=$D$8,G2699&lt;=$E$8),AND(G2699&gt;=$F$8,G2699&lt;=$G$8),AND(G2699&gt;=$H$8,G2699&lt;=$I$8),AND(G2699&gt;=$J$8,G2699&lt;=$K$8),AND(G2699&gt;=$L$8,G2699&lt;=$M$8),AND(G2699&gt;=$N$8,G2699&lt;=$O$8),AND(G2699&gt;=$P$8,G2699&lt;=$Q$8),AND(G2699&gt;=$R$8,G2699&lt;=$S$8),AND(G2699&gt;=$T$8,G2699&lt;=$U$8)),IF(COUNTIF($H$537:H2699,"CMO")&gt;90,"Demi-traitement","Plein traitement"),""))</f>
        <v/>
      </c>
    </row>
    <row r="2700" spans="7:9" x14ac:dyDescent="0.25">
      <c r="G2700" s="1">
        <v>45264</v>
      </c>
      <c r="H2700" t="str">
        <f t="shared" si="46"/>
        <v/>
      </c>
      <c r="I2700" s="2" t="str">
        <f>IF(OR(AND(G2700&gt;=$D$19,G2700&lt;=$E$19),AND(G2700&gt;=$F$19,G2700&lt;=$G$19),AND(G2700&gt;=$H$19,G2700&lt;=$I$19),AND(G2700&gt;=$J$19,G2700&lt;=$K$19),AND(G2700&gt;=$L$19,G2700&lt;=$M$19),AND(G2700&gt;=$N$19,G2700&lt;=$O$19),AND(G2700&gt;=$P$19,G2700&lt;=$Q$19),AND(G2700&gt;=$R$19,G2700&lt;=$S$19),AND(G2700&gt;=$T$19,G2700&lt;=$U$19)),IF(COUNTIF(I2336:I2699,"Plein traitement")=90,"Demi-traitement","Plein traitement"),IF(OR(AND(G2700&gt;=$D$8,G2700&lt;=$E$8),AND(G2700&gt;=$F$8,G2700&lt;=$G$8),AND(G2700&gt;=$H$8,G2700&lt;=$I$8),AND(G2700&gt;=$J$8,G2700&lt;=$K$8),AND(G2700&gt;=$L$8,G2700&lt;=$M$8),AND(G2700&gt;=$N$8,G2700&lt;=$O$8),AND(G2700&gt;=$P$8,G2700&lt;=$Q$8),AND(G2700&gt;=$R$8,G2700&lt;=$S$8),AND(G2700&gt;=$T$8,G2700&lt;=$U$8)),IF(COUNTIF($H$537:H2700,"CMO")&gt;90,"Demi-traitement","Plein traitement"),""))</f>
        <v/>
      </c>
    </row>
    <row r="2701" spans="7:9" x14ac:dyDescent="0.25">
      <c r="G2701" s="1">
        <v>45265</v>
      </c>
      <c r="H2701" t="str">
        <f t="shared" si="46"/>
        <v/>
      </c>
      <c r="I2701" s="2" t="str">
        <f>IF(OR(AND(G2701&gt;=$D$19,G2701&lt;=$E$19),AND(G2701&gt;=$F$19,G2701&lt;=$G$19),AND(G2701&gt;=$H$19,G2701&lt;=$I$19),AND(G2701&gt;=$J$19,G2701&lt;=$K$19),AND(G2701&gt;=$L$19,G2701&lt;=$M$19),AND(G2701&gt;=$N$19,G2701&lt;=$O$19),AND(G2701&gt;=$P$19,G2701&lt;=$Q$19),AND(G2701&gt;=$R$19,G2701&lt;=$S$19),AND(G2701&gt;=$T$19,G2701&lt;=$U$19)),IF(COUNTIF(I2337:I2700,"Plein traitement")=90,"Demi-traitement","Plein traitement"),IF(OR(AND(G2701&gt;=$D$8,G2701&lt;=$E$8),AND(G2701&gt;=$F$8,G2701&lt;=$G$8),AND(G2701&gt;=$H$8,G2701&lt;=$I$8),AND(G2701&gt;=$J$8,G2701&lt;=$K$8),AND(G2701&gt;=$L$8,G2701&lt;=$M$8),AND(G2701&gt;=$N$8,G2701&lt;=$O$8),AND(G2701&gt;=$P$8,G2701&lt;=$Q$8),AND(G2701&gt;=$R$8,G2701&lt;=$S$8),AND(G2701&gt;=$T$8,G2701&lt;=$U$8)),IF(COUNTIF($H$537:H2701,"CMO")&gt;90,"Demi-traitement","Plein traitement"),""))</f>
        <v/>
      </c>
    </row>
    <row r="2702" spans="7:9" x14ac:dyDescent="0.25">
      <c r="G2702" s="1">
        <v>45266</v>
      </c>
      <c r="H2702" t="str">
        <f t="shared" si="46"/>
        <v/>
      </c>
      <c r="I2702" s="2" t="str">
        <f>IF(OR(AND(G2702&gt;=$D$19,G2702&lt;=$E$19),AND(G2702&gt;=$F$19,G2702&lt;=$G$19),AND(G2702&gt;=$H$19,G2702&lt;=$I$19),AND(G2702&gt;=$J$19,G2702&lt;=$K$19),AND(G2702&gt;=$L$19,G2702&lt;=$M$19),AND(G2702&gt;=$N$19,G2702&lt;=$O$19),AND(G2702&gt;=$P$19,G2702&lt;=$Q$19),AND(G2702&gt;=$R$19,G2702&lt;=$S$19),AND(G2702&gt;=$T$19,G2702&lt;=$U$19)),IF(COUNTIF(I2338:I2701,"Plein traitement")=90,"Demi-traitement","Plein traitement"),IF(OR(AND(G2702&gt;=$D$8,G2702&lt;=$E$8),AND(G2702&gt;=$F$8,G2702&lt;=$G$8),AND(G2702&gt;=$H$8,G2702&lt;=$I$8),AND(G2702&gt;=$J$8,G2702&lt;=$K$8),AND(G2702&gt;=$L$8,G2702&lt;=$M$8),AND(G2702&gt;=$N$8,G2702&lt;=$O$8),AND(G2702&gt;=$P$8,G2702&lt;=$Q$8),AND(G2702&gt;=$R$8,G2702&lt;=$S$8),AND(G2702&gt;=$T$8,G2702&lt;=$U$8)),IF(COUNTIF($H$537:H2702,"CMO")&gt;90,"Demi-traitement","Plein traitement"),""))</f>
        <v/>
      </c>
    </row>
    <row r="2703" spans="7:9" x14ac:dyDescent="0.25">
      <c r="G2703" s="1">
        <v>45267</v>
      </c>
      <c r="H2703" t="str">
        <f t="shared" si="46"/>
        <v/>
      </c>
      <c r="I2703" s="2" t="str">
        <f>IF(OR(AND(G2703&gt;=$D$19,G2703&lt;=$E$19),AND(G2703&gt;=$F$19,G2703&lt;=$G$19),AND(G2703&gt;=$H$19,G2703&lt;=$I$19),AND(G2703&gt;=$J$19,G2703&lt;=$K$19),AND(G2703&gt;=$L$19,G2703&lt;=$M$19),AND(G2703&gt;=$N$19,G2703&lt;=$O$19),AND(G2703&gt;=$P$19,G2703&lt;=$Q$19),AND(G2703&gt;=$R$19,G2703&lt;=$S$19),AND(G2703&gt;=$T$19,G2703&lt;=$U$19)),IF(COUNTIF(I2339:I2702,"Plein traitement")=90,"Demi-traitement","Plein traitement"),IF(OR(AND(G2703&gt;=$D$8,G2703&lt;=$E$8),AND(G2703&gt;=$F$8,G2703&lt;=$G$8),AND(G2703&gt;=$H$8,G2703&lt;=$I$8),AND(G2703&gt;=$J$8,G2703&lt;=$K$8),AND(G2703&gt;=$L$8,G2703&lt;=$M$8),AND(G2703&gt;=$N$8,G2703&lt;=$O$8),AND(G2703&gt;=$P$8,G2703&lt;=$Q$8),AND(G2703&gt;=$R$8,G2703&lt;=$S$8),AND(G2703&gt;=$T$8,G2703&lt;=$U$8)),IF(COUNTIF($H$537:H2703,"CMO")&gt;90,"Demi-traitement","Plein traitement"),""))</f>
        <v/>
      </c>
    </row>
    <row r="2704" spans="7:9" x14ac:dyDescent="0.25">
      <c r="G2704" s="1">
        <v>45268</v>
      </c>
      <c r="H2704" t="str">
        <f t="shared" si="46"/>
        <v/>
      </c>
      <c r="I2704" s="2" t="str">
        <f>IF(OR(AND(G2704&gt;=$D$19,G2704&lt;=$E$19),AND(G2704&gt;=$F$19,G2704&lt;=$G$19),AND(G2704&gt;=$H$19,G2704&lt;=$I$19),AND(G2704&gt;=$J$19,G2704&lt;=$K$19),AND(G2704&gt;=$L$19,G2704&lt;=$M$19),AND(G2704&gt;=$N$19,G2704&lt;=$O$19),AND(G2704&gt;=$P$19,G2704&lt;=$Q$19),AND(G2704&gt;=$R$19,G2704&lt;=$S$19),AND(G2704&gt;=$T$19,G2704&lt;=$U$19)),IF(COUNTIF(I2340:I2703,"Plein traitement")=90,"Demi-traitement","Plein traitement"),IF(OR(AND(G2704&gt;=$D$8,G2704&lt;=$E$8),AND(G2704&gt;=$F$8,G2704&lt;=$G$8),AND(G2704&gt;=$H$8,G2704&lt;=$I$8),AND(G2704&gt;=$J$8,G2704&lt;=$K$8),AND(G2704&gt;=$L$8,G2704&lt;=$M$8),AND(G2704&gt;=$N$8,G2704&lt;=$O$8),AND(G2704&gt;=$P$8,G2704&lt;=$Q$8),AND(G2704&gt;=$R$8,G2704&lt;=$S$8),AND(G2704&gt;=$T$8,G2704&lt;=$U$8)),IF(COUNTIF($H$537:H2704,"CMO")&gt;90,"Demi-traitement","Plein traitement"),""))</f>
        <v/>
      </c>
    </row>
    <row r="2705" spans="7:9" x14ac:dyDescent="0.25">
      <c r="G2705" s="1">
        <v>45269</v>
      </c>
      <c r="H2705" t="str">
        <f t="shared" si="46"/>
        <v/>
      </c>
      <c r="I2705" s="2" t="str">
        <f>IF(OR(AND(G2705&gt;=$D$19,G2705&lt;=$E$19),AND(G2705&gt;=$F$19,G2705&lt;=$G$19),AND(G2705&gt;=$H$19,G2705&lt;=$I$19),AND(G2705&gt;=$J$19,G2705&lt;=$K$19),AND(G2705&gt;=$L$19,G2705&lt;=$M$19),AND(G2705&gt;=$N$19,G2705&lt;=$O$19),AND(G2705&gt;=$P$19,G2705&lt;=$Q$19),AND(G2705&gt;=$R$19,G2705&lt;=$S$19),AND(G2705&gt;=$T$19,G2705&lt;=$U$19)),IF(COUNTIF(I2341:I2704,"Plein traitement")=90,"Demi-traitement","Plein traitement"),IF(OR(AND(G2705&gt;=$D$8,G2705&lt;=$E$8),AND(G2705&gt;=$F$8,G2705&lt;=$G$8),AND(G2705&gt;=$H$8,G2705&lt;=$I$8),AND(G2705&gt;=$J$8,G2705&lt;=$K$8),AND(G2705&gt;=$L$8,G2705&lt;=$M$8),AND(G2705&gt;=$N$8,G2705&lt;=$O$8),AND(G2705&gt;=$P$8,G2705&lt;=$Q$8),AND(G2705&gt;=$R$8,G2705&lt;=$S$8),AND(G2705&gt;=$T$8,G2705&lt;=$U$8)),IF(COUNTIF($H$537:H2705,"CMO")&gt;90,"Demi-traitement","Plein traitement"),""))</f>
        <v/>
      </c>
    </row>
    <row r="2706" spans="7:9" x14ac:dyDescent="0.25">
      <c r="G2706" s="1">
        <v>45270</v>
      </c>
      <c r="H2706" t="str">
        <f t="shared" si="46"/>
        <v/>
      </c>
      <c r="I2706" s="2" t="str">
        <f>IF(OR(AND(G2706&gt;=$D$19,G2706&lt;=$E$19),AND(G2706&gt;=$F$19,G2706&lt;=$G$19),AND(G2706&gt;=$H$19,G2706&lt;=$I$19),AND(G2706&gt;=$J$19,G2706&lt;=$K$19),AND(G2706&gt;=$L$19,G2706&lt;=$M$19),AND(G2706&gt;=$N$19,G2706&lt;=$O$19),AND(G2706&gt;=$P$19,G2706&lt;=$Q$19),AND(G2706&gt;=$R$19,G2706&lt;=$S$19),AND(G2706&gt;=$T$19,G2706&lt;=$U$19)),IF(COUNTIF(I2342:I2705,"Plein traitement")=90,"Demi-traitement","Plein traitement"),IF(OR(AND(G2706&gt;=$D$8,G2706&lt;=$E$8),AND(G2706&gt;=$F$8,G2706&lt;=$G$8),AND(G2706&gt;=$H$8,G2706&lt;=$I$8),AND(G2706&gt;=$J$8,G2706&lt;=$K$8),AND(G2706&gt;=$L$8,G2706&lt;=$M$8),AND(G2706&gt;=$N$8,G2706&lt;=$O$8),AND(G2706&gt;=$P$8,G2706&lt;=$Q$8),AND(G2706&gt;=$R$8,G2706&lt;=$S$8),AND(G2706&gt;=$T$8,G2706&lt;=$U$8)),IF(COUNTIF($H$537:H2706,"CMO")&gt;90,"Demi-traitement","Plein traitement"),""))</f>
        <v/>
      </c>
    </row>
    <row r="2707" spans="7:9" x14ac:dyDescent="0.25">
      <c r="G2707" s="1">
        <v>45271</v>
      </c>
      <c r="H2707" t="str">
        <f t="shared" si="46"/>
        <v/>
      </c>
      <c r="I2707" s="2" t="str">
        <f>IF(OR(AND(G2707&gt;=$D$19,G2707&lt;=$E$19),AND(G2707&gt;=$F$19,G2707&lt;=$G$19),AND(G2707&gt;=$H$19,G2707&lt;=$I$19),AND(G2707&gt;=$J$19,G2707&lt;=$K$19),AND(G2707&gt;=$L$19,G2707&lt;=$M$19),AND(G2707&gt;=$N$19,G2707&lt;=$O$19),AND(G2707&gt;=$P$19,G2707&lt;=$Q$19),AND(G2707&gt;=$R$19,G2707&lt;=$S$19),AND(G2707&gt;=$T$19,G2707&lt;=$U$19)),IF(COUNTIF(I2343:I2706,"Plein traitement")=90,"Demi-traitement","Plein traitement"),IF(OR(AND(G2707&gt;=$D$8,G2707&lt;=$E$8),AND(G2707&gt;=$F$8,G2707&lt;=$G$8),AND(G2707&gt;=$H$8,G2707&lt;=$I$8),AND(G2707&gt;=$J$8,G2707&lt;=$K$8),AND(G2707&gt;=$L$8,G2707&lt;=$M$8),AND(G2707&gt;=$N$8,G2707&lt;=$O$8),AND(G2707&gt;=$P$8,G2707&lt;=$Q$8),AND(G2707&gt;=$R$8,G2707&lt;=$S$8),AND(G2707&gt;=$T$8,G2707&lt;=$U$8)),IF(COUNTIF($H$537:H2707,"CMO")&gt;90,"Demi-traitement","Plein traitement"),""))</f>
        <v/>
      </c>
    </row>
    <row r="2708" spans="7:9" x14ac:dyDescent="0.25">
      <c r="G2708" s="1">
        <v>45272</v>
      </c>
      <c r="H2708" t="str">
        <f t="shared" si="46"/>
        <v/>
      </c>
      <c r="I2708" s="2" t="str">
        <f>IF(OR(AND(G2708&gt;=$D$19,G2708&lt;=$E$19),AND(G2708&gt;=$F$19,G2708&lt;=$G$19),AND(G2708&gt;=$H$19,G2708&lt;=$I$19),AND(G2708&gt;=$J$19,G2708&lt;=$K$19),AND(G2708&gt;=$L$19,G2708&lt;=$M$19),AND(G2708&gt;=$N$19,G2708&lt;=$O$19),AND(G2708&gt;=$P$19,G2708&lt;=$Q$19),AND(G2708&gt;=$R$19,G2708&lt;=$S$19),AND(G2708&gt;=$T$19,G2708&lt;=$U$19)),IF(COUNTIF(I2344:I2707,"Plein traitement")=90,"Demi-traitement","Plein traitement"),IF(OR(AND(G2708&gt;=$D$8,G2708&lt;=$E$8),AND(G2708&gt;=$F$8,G2708&lt;=$G$8),AND(G2708&gt;=$H$8,G2708&lt;=$I$8),AND(G2708&gt;=$J$8,G2708&lt;=$K$8),AND(G2708&gt;=$L$8,G2708&lt;=$M$8),AND(G2708&gt;=$N$8,G2708&lt;=$O$8),AND(G2708&gt;=$P$8,G2708&lt;=$Q$8),AND(G2708&gt;=$R$8,G2708&lt;=$S$8),AND(G2708&gt;=$T$8,G2708&lt;=$U$8)),IF(COUNTIF($H$537:H2708,"CMO")&gt;90,"Demi-traitement","Plein traitement"),""))</f>
        <v/>
      </c>
    </row>
    <row r="2709" spans="7:9" x14ac:dyDescent="0.25">
      <c r="G2709" s="1">
        <v>45273</v>
      </c>
      <c r="H2709" t="str">
        <f t="shared" si="46"/>
        <v/>
      </c>
      <c r="I2709" s="2" t="str">
        <f>IF(OR(AND(G2709&gt;=$D$19,G2709&lt;=$E$19),AND(G2709&gt;=$F$19,G2709&lt;=$G$19),AND(G2709&gt;=$H$19,G2709&lt;=$I$19),AND(G2709&gt;=$J$19,G2709&lt;=$K$19),AND(G2709&gt;=$L$19,G2709&lt;=$M$19),AND(G2709&gt;=$N$19,G2709&lt;=$O$19),AND(G2709&gt;=$P$19,G2709&lt;=$Q$19),AND(G2709&gt;=$R$19,G2709&lt;=$S$19),AND(G2709&gt;=$T$19,G2709&lt;=$U$19)),IF(COUNTIF(I2345:I2708,"Plein traitement")=90,"Demi-traitement","Plein traitement"),IF(OR(AND(G2709&gt;=$D$8,G2709&lt;=$E$8),AND(G2709&gt;=$F$8,G2709&lt;=$G$8),AND(G2709&gt;=$H$8,G2709&lt;=$I$8),AND(G2709&gt;=$J$8,G2709&lt;=$K$8),AND(G2709&gt;=$L$8,G2709&lt;=$M$8),AND(G2709&gt;=$N$8,G2709&lt;=$O$8),AND(G2709&gt;=$P$8,G2709&lt;=$Q$8),AND(G2709&gt;=$R$8,G2709&lt;=$S$8),AND(G2709&gt;=$T$8,G2709&lt;=$U$8)),IF(COUNTIF($H$537:H2709,"CMO")&gt;90,"Demi-traitement","Plein traitement"),""))</f>
        <v/>
      </c>
    </row>
    <row r="2710" spans="7:9" x14ac:dyDescent="0.25">
      <c r="G2710" s="1">
        <v>45274</v>
      </c>
      <c r="H2710" t="str">
        <f t="shared" si="46"/>
        <v/>
      </c>
      <c r="I2710" s="2" t="str">
        <f>IF(OR(AND(G2710&gt;=$D$19,G2710&lt;=$E$19),AND(G2710&gt;=$F$19,G2710&lt;=$G$19),AND(G2710&gt;=$H$19,G2710&lt;=$I$19),AND(G2710&gt;=$J$19,G2710&lt;=$K$19),AND(G2710&gt;=$L$19,G2710&lt;=$M$19),AND(G2710&gt;=$N$19,G2710&lt;=$O$19),AND(G2710&gt;=$P$19,G2710&lt;=$Q$19),AND(G2710&gt;=$R$19,G2710&lt;=$S$19),AND(G2710&gt;=$T$19,G2710&lt;=$U$19)),IF(COUNTIF(I2346:I2709,"Plein traitement")=90,"Demi-traitement","Plein traitement"),IF(OR(AND(G2710&gt;=$D$8,G2710&lt;=$E$8),AND(G2710&gt;=$F$8,G2710&lt;=$G$8),AND(G2710&gt;=$H$8,G2710&lt;=$I$8),AND(G2710&gt;=$J$8,G2710&lt;=$K$8),AND(G2710&gt;=$L$8,G2710&lt;=$M$8),AND(G2710&gt;=$N$8,G2710&lt;=$O$8),AND(G2710&gt;=$P$8,G2710&lt;=$Q$8),AND(G2710&gt;=$R$8,G2710&lt;=$S$8),AND(G2710&gt;=$T$8,G2710&lt;=$U$8)),IF(COUNTIF($H$537:H2710,"CMO")&gt;90,"Demi-traitement","Plein traitement"),""))</f>
        <v/>
      </c>
    </row>
    <row r="2711" spans="7:9" x14ac:dyDescent="0.25">
      <c r="G2711" s="1">
        <v>45275</v>
      </c>
      <c r="H2711" t="str">
        <f t="shared" si="46"/>
        <v/>
      </c>
      <c r="I2711" s="2" t="str">
        <f>IF(OR(AND(G2711&gt;=$D$19,G2711&lt;=$E$19),AND(G2711&gt;=$F$19,G2711&lt;=$G$19),AND(G2711&gt;=$H$19,G2711&lt;=$I$19),AND(G2711&gt;=$J$19,G2711&lt;=$K$19),AND(G2711&gt;=$L$19,G2711&lt;=$M$19),AND(G2711&gt;=$N$19,G2711&lt;=$O$19),AND(G2711&gt;=$P$19,G2711&lt;=$Q$19),AND(G2711&gt;=$R$19,G2711&lt;=$S$19),AND(G2711&gt;=$T$19,G2711&lt;=$U$19)),IF(COUNTIF(I2347:I2710,"Plein traitement")=90,"Demi-traitement","Plein traitement"),IF(OR(AND(G2711&gt;=$D$8,G2711&lt;=$E$8),AND(G2711&gt;=$F$8,G2711&lt;=$G$8),AND(G2711&gt;=$H$8,G2711&lt;=$I$8),AND(G2711&gt;=$J$8,G2711&lt;=$K$8),AND(G2711&gt;=$L$8,G2711&lt;=$M$8),AND(G2711&gt;=$N$8,G2711&lt;=$O$8),AND(G2711&gt;=$P$8,G2711&lt;=$Q$8),AND(G2711&gt;=$R$8,G2711&lt;=$S$8),AND(G2711&gt;=$T$8,G2711&lt;=$U$8)),IF(COUNTIF($H$537:H2711,"CMO")&gt;90,"Demi-traitement","Plein traitement"),""))</f>
        <v/>
      </c>
    </row>
    <row r="2712" spans="7:9" x14ac:dyDescent="0.25">
      <c r="G2712" s="1">
        <v>45276</v>
      </c>
      <c r="H2712" t="str">
        <f t="shared" si="46"/>
        <v/>
      </c>
      <c r="I2712" s="2" t="str">
        <f>IF(OR(AND(G2712&gt;=$D$19,G2712&lt;=$E$19),AND(G2712&gt;=$F$19,G2712&lt;=$G$19),AND(G2712&gt;=$H$19,G2712&lt;=$I$19),AND(G2712&gt;=$J$19,G2712&lt;=$K$19),AND(G2712&gt;=$L$19,G2712&lt;=$M$19),AND(G2712&gt;=$N$19,G2712&lt;=$O$19),AND(G2712&gt;=$P$19,G2712&lt;=$Q$19),AND(G2712&gt;=$R$19,G2712&lt;=$S$19),AND(G2712&gt;=$T$19,G2712&lt;=$U$19)),IF(COUNTIF(I2348:I2711,"Plein traitement")=90,"Demi-traitement","Plein traitement"),IF(OR(AND(G2712&gt;=$D$8,G2712&lt;=$E$8),AND(G2712&gt;=$F$8,G2712&lt;=$G$8),AND(G2712&gt;=$H$8,G2712&lt;=$I$8),AND(G2712&gt;=$J$8,G2712&lt;=$K$8),AND(G2712&gt;=$L$8,G2712&lt;=$M$8),AND(G2712&gt;=$N$8,G2712&lt;=$O$8),AND(G2712&gt;=$P$8,G2712&lt;=$Q$8),AND(G2712&gt;=$R$8,G2712&lt;=$S$8),AND(G2712&gt;=$T$8,G2712&lt;=$U$8)),IF(COUNTIF($H$537:H2712,"CMO")&gt;90,"Demi-traitement","Plein traitement"),""))</f>
        <v/>
      </c>
    </row>
    <row r="2713" spans="7:9" x14ac:dyDescent="0.25">
      <c r="G2713" s="1">
        <v>45277</v>
      </c>
      <c r="H2713" t="str">
        <f t="shared" si="46"/>
        <v/>
      </c>
      <c r="I2713" s="2" t="str">
        <f>IF(OR(AND(G2713&gt;=$D$19,G2713&lt;=$E$19),AND(G2713&gt;=$F$19,G2713&lt;=$G$19),AND(G2713&gt;=$H$19,G2713&lt;=$I$19),AND(G2713&gt;=$J$19,G2713&lt;=$K$19),AND(G2713&gt;=$L$19,G2713&lt;=$M$19),AND(G2713&gt;=$N$19,G2713&lt;=$O$19),AND(G2713&gt;=$P$19,G2713&lt;=$Q$19),AND(G2713&gt;=$R$19,G2713&lt;=$S$19),AND(G2713&gt;=$T$19,G2713&lt;=$U$19)),IF(COUNTIF(I2349:I2712,"Plein traitement")=90,"Demi-traitement","Plein traitement"),IF(OR(AND(G2713&gt;=$D$8,G2713&lt;=$E$8),AND(G2713&gt;=$F$8,G2713&lt;=$G$8),AND(G2713&gt;=$H$8,G2713&lt;=$I$8),AND(G2713&gt;=$J$8,G2713&lt;=$K$8),AND(G2713&gt;=$L$8,G2713&lt;=$M$8),AND(G2713&gt;=$N$8,G2713&lt;=$O$8),AND(G2713&gt;=$P$8,G2713&lt;=$Q$8),AND(G2713&gt;=$R$8,G2713&lt;=$S$8),AND(G2713&gt;=$T$8,G2713&lt;=$U$8)),IF(COUNTIF($H$537:H2713,"CMO")&gt;90,"Demi-traitement","Plein traitement"),""))</f>
        <v/>
      </c>
    </row>
    <row r="2714" spans="7:9" x14ac:dyDescent="0.25">
      <c r="G2714" s="1">
        <v>45278</v>
      </c>
      <c r="H2714" t="str">
        <f t="shared" si="46"/>
        <v/>
      </c>
      <c r="I2714" s="2" t="str">
        <f>IF(OR(AND(G2714&gt;=$D$19,G2714&lt;=$E$19),AND(G2714&gt;=$F$19,G2714&lt;=$G$19),AND(G2714&gt;=$H$19,G2714&lt;=$I$19),AND(G2714&gt;=$J$19,G2714&lt;=$K$19),AND(G2714&gt;=$L$19,G2714&lt;=$M$19),AND(G2714&gt;=$N$19,G2714&lt;=$O$19),AND(G2714&gt;=$P$19,G2714&lt;=$Q$19),AND(G2714&gt;=$R$19,G2714&lt;=$S$19),AND(G2714&gt;=$T$19,G2714&lt;=$U$19)),IF(COUNTIF(I2350:I2713,"Plein traitement")=90,"Demi-traitement","Plein traitement"),IF(OR(AND(G2714&gt;=$D$8,G2714&lt;=$E$8),AND(G2714&gt;=$F$8,G2714&lt;=$G$8),AND(G2714&gt;=$H$8,G2714&lt;=$I$8),AND(G2714&gt;=$J$8,G2714&lt;=$K$8),AND(G2714&gt;=$L$8,G2714&lt;=$M$8),AND(G2714&gt;=$N$8,G2714&lt;=$O$8),AND(G2714&gt;=$P$8,G2714&lt;=$Q$8),AND(G2714&gt;=$R$8,G2714&lt;=$S$8),AND(G2714&gt;=$T$8,G2714&lt;=$U$8)),IF(COUNTIF($H$537:H2714,"CMO")&gt;90,"Demi-traitement","Plein traitement"),""))</f>
        <v/>
      </c>
    </row>
    <row r="2715" spans="7:9" x14ac:dyDescent="0.25">
      <c r="G2715" s="1">
        <v>45279</v>
      </c>
      <c r="H2715" t="str">
        <f t="shared" si="46"/>
        <v/>
      </c>
      <c r="I2715" s="2" t="str">
        <f>IF(OR(AND(G2715&gt;=$D$19,G2715&lt;=$E$19),AND(G2715&gt;=$F$19,G2715&lt;=$G$19),AND(G2715&gt;=$H$19,G2715&lt;=$I$19),AND(G2715&gt;=$J$19,G2715&lt;=$K$19),AND(G2715&gt;=$L$19,G2715&lt;=$M$19),AND(G2715&gt;=$N$19,G2715&lt;=$O$19),AND(G2715&gt;=$P$19,G2715&lt;=$Q$19),AND(G2715&gt;=$R$19,G2715&lt;=$S$19),AND(G2715&gt;=$T$19,G2715&lt;=$U$19)),IF(COUNTIF(I2351:I2714,"Plein traitement")=90,"Demi-traitement","Plein traitement"),IF(OR(AND(G2715&gt;=$D$8,G2715&lt;=$E$8),AND(G2715&gt;=$F$8,G2715&lt;=$G$8),AND(G2715&gt;=$H$8,G2715&lt;=$I$8),AND(G2715&gt;=$J$8,G2715&lt;=$K$8),AND(G2715&gt;=$L$8,G2715&lt;=$M$8),AND(G2715&gt;=$N$8,G2715&lt;=$O$8),AND(G2715&gt;=$P$8,G2715&lt;=$Q$8),AND(G2715&gt;=$R$8,G2715&lt;=$S$8),AND(G2715&gt;=$T$8,G2715&lt;=$U$8)),IF(COUNTIF($H$537:H2715,"CMO")&gt;90,"Demi-traitement","Plein traitement"),""))</f>
        <v/>
      </c>
    </row>
    <row r="2716" spans="7:9" x14ac:dyDescent="0.25">
      <c r="G2716" s="1">
        <v>45280</v>
      </c>
      <c r="H2716" t="str">
        <f t="shared" si="46"/>
        <v/>
      </c>
      <c r="I2716" s="2" t="str">
        <f>IF(OR(AND(G2716&gt;=$D$19,G2716&lt;=$E$19),AND(G2716&gt;=$F$19,G2716&lt;=$G$19),AND(G2716&gt;=$H$19,G2716&lt;=$I$19),AND(G2716&gt;=$J$19,G2716&lt;=$K$19),AND(G2716&gt;=$L$19,G2716&lt;=$M$19),AND(G2716&gt;=$N$19,G2716&lt;=$O$19),AND(G2716&gt;=$P$19,G2716&lt;=$Q$19),AND(G2716&gt;=$R$19,G2716&lt;=$S$19),AND(G2716&gt;=$T$19,G2716&lt;=$U$19)),IF(COUNTIF(I2352:I2715,"Plein traitement")=90,"Demi-traitement","Plein traitement"),IF(OR(AND(G2716&gt;=$D$8,G2716&lt;=$E$8),AND(G2716&gt;=$F$8,G2716&lt;=$G$8),AND(G2716&gt;=$H$8,G2716&lt;=$I$8),AND(G2716&gt;=$J$8,G2716&lt;=$K$8),AND(G2716&gt;=$L$8,G2716&lt;=$M$8),AND(G2716&gt;=$N$8,G2716&lt;=$O$8),AND(G2716&gt;=$P$8,G2716&lt;=$Q$8),AND(G2716&gt;=$R$8,G2716&lt;=$S$8),AND(G2716&gt;=$T$8,G2716&lt;=$U$8)),IF(COUNTIF($H$537:H2716,"CMO")&gt;90,"Demi-traitement","Plein traitement"),""))</f>
        <v/>
      </c>
    </row>
    <row r="2717" spans="7:9" x14ac:dyDescent="0.25">
      <c r="G2717" s="1">
        <v>45281</v>
      </c>
      <c r="H2717" t="str">
        <f t="shared" si="46"/>
        <v/>
      </c>
      <c r="I2717" s="2" t="str">
        <f>IF(OR(AND(G2717&gt;=$D$19,G2717&lt;=$E$19),AND(G2717&gt;=$F$19,G2717&lt;=$G$19),AND(G2717&gt;=$H$19,G2717&lt;=$I$19),AND(G2717&gt;=$J$19,G2717&lt;=$K$19),AND(G2717&gt;=$L$19,G2717&lt;=$M$19),AND(G2717&gt;=$N$19,G2717&lt;=$O$19),AND(G2717&gt;=$P$19,G2717&lt;=$Q$19),AND(G2717&gt;=$R$19,G2717&lt;=$S$19),AND(G2717&gt;=$T$19,G2717&lt;=$U$19)),IF(COUNTIF(I2353:I2716,"Plein traitement")=90,"Demi-traitement","Plein traitement"),IF(OR(AND(G2717&gt;=$D$8,G2717&lt;=$E$8),AND(G2717&gt;=$F$8,G2717&lt;=$G$8),AND(G2717&gt;=$H$8,G2717&lt;=$I$8),AND(G2717&gt;=$J$8,G2717&lt;=$K$8),AND(G2717&gt;=$L$8,G2717&lt;=$M$8),AND(G2717&gt;=$N$8,G2717&lt;=$O$8),AND(G2717&gt;=$P$8,G2717&lt;=$Q$8),AND(G2717&gt;=$R$8,G2717&lt;=$S$8),AND(G2717&gt;=$T$8,G2717&lt;=$U$8)),IF(COUNTIF($H$537:H2717,"CMO")&gt;90,"Demi-traitement","Plein traitement"),""))</f>
        <v/>
      </c>
    </row>
    <row r="2718" spans="7:9" x14ac:dyDescent="0.25">
      <c r="G2718" s="1">
        <v>45282</v>
      </c>
      <c r="H2718" t="str">
        <f t="shared" si="46"/>
        <v/>
      </c>
      <c r="I2718" s="2" t="str">
        <f>IF(OR(AND(G2718&gt;=$D$19,G2718&lt;=$E$19),AND(G2718&gt;=$F$19,G2718&lt;=$G$19),AND(G2718&gt;=$H$19,G2718&lt;=$I$19),AND(G2718&gt;=$J$19,G2718&lt;=$K$19),AND(G2718&gt;=$L$19,G2718&lt;=$M$19),AND(G2718&gt;=$N$19,G2718&lt;=$O$19),AND(G2718&gt;=$P$19,G2718&lt;=$Q$19),AND(G2718&gt;=$R$19,G2718&lt;=$S$19),AND(G2718&gt;=$T$19,G2718&lt;=$U$19)),IF(COUNTIF(I2354:I2717,"Plein traitement")=90,"Demi-traitement","Plein traitement"),IF(OR(AND(G2718&gt;=$D$8,G2718&lt;=$E$8),AND(G2718&gt;=$F$8,G2718&lt;=$G$8),AND(G2718&gt;=$H$8,G2718&lt;=$I$8),AND(G2718&gt;=$J$8,G2718&lt;=$K$8),AND(G2718&gt;=$L$8,G2718&lt;=$M$8),AND(G2718&gt;=$N$8,G2718&lt;=$O$8),AND(G2718&gt;=$P$8,G2718&lt;=$Q$8),AND(G2718&gt;=$R$8,G2718&lt;=$S$8),AND(G2718&gt;=$T$8,G2718&lt;=$U$8)),IF(COUNTIF($H$537:H2718,"CMO")&gt;90,"Demi-traitement","Plein traitement"),""))</f>
        <v/>
      </c>
    </row>
    <row r="2719" spans="7:9" x14ac:dyDescent="0.25">
      <c r="G2719" s="1">
        <v>45283</v>
      </c>
      <c r="H2719" t="str">
        <f t="shared" si="46"/>
        <v/>
      </c>
      <c r="I2719" s="2" t="str">
        <f>IF(OR(AND(G2719&gt;=$D$19,G2719&lt;=$E$19),AND(G2719&gt;=$F$19,G2719&lt;=$G$19),AND(G2719&gt;=$H$19,G2719&lt;=$I$19),AND(G2719&gt;=$J$19,G2719&lt;=$K$19),AND(G2719&gt;=$L$19,G2719&lt;=$M$19),AND(G2719&gt;=$N$19,G2719&lt;=$O$19),AND(G2719&gt;=$P$19,G2719&lt;=$Q$19),AND(G2719&gt;=$R$19,G2719&lt;=$S$19),AND(G2719&gt;=$T$19,G2719&lt;=$U$19)),IF(COUNTIF(I2355:I2718,"Plein traitement")=90,"Demi-traitement","Plein traitement"),IF(OR(AND(G2719&gt;=$D$8,G2719&lt;=$E$8),AND(G2719&gt;=$F$8,G2719&lt;=$G$8),AND(G2719&gt;=$H$8,G2719&lt;=$I$8),AND(G2719&gt;=$J$8,G2719&lt;=$K$8),AND(G2719&gt;=$L$8,G2719&lt;=$M$8),AND(G2719&gt;=$N$8,G2719&lt;=$O$8),AND(G2719&gt;=$P$8,G2719&lt;=$Q$8),AND(G2719&gt;=$R$8,G2719&lt;=$S$8),AND(G2719&gt;=$T$8,G2719&lt;=$U$8)),IF(COUNTIF($H$537:H2719,"CMO")&gt;90,"Demi-traitement","Plein traitement"),""))</f>
        <v/>
      </c>
    </row>
    <row r="2720" spans="7:9" x14ac:dyDescent="0.25">
      <c r="G2720" s="1">
        <v>45284</v>
      </c>
      <c r="H2720" t="str">
        <f t="shared" si="46"/>
        <v/>
      </c>
      <c r="I2720" s="2" t="str">
        <f>IF(OR(AND(G2720&gt;=$D$19,G2720&lt;=$E$19),AND(G2720&gt;=$F$19,G2720&lt;=$G$19),AND(G2720&gt;=$H$19,G2720&lt;=$I$19),AND(G2720&gt;=$J$19,G2720&lt;=$K$19),AND(G2720&gt;=$L$19,G2720&lt;=$M$19),AND(G2720&gt;=$N$19,G2720&lt;=$O$19),AND(G2720&gt;=$P$19,G2720&lt;=$Q$19),AND(G2720&gt;=$R$19,G2720&lt;=$S$19),AND(G2720&gt;=$T$19,G2720&lt;=$U$19)),IF(COUNTIF(I2356:I2719,"Plein traitement")=90,"Demi-traitement","Plein traitement"),IF(OR(AND(G2720&gt;=$D$8,G2720&lt;=$E$8),AND(G2720&gt;=$F$8,G2720&lt;=$G$8),AND(G2720&gt;=$H$8,G2720&lt;=$I$8),AND(G2720&gt;=$J$8,G2720&lt;=$K$8),AND(G2720&gt;=$L$8,G2720&lt;=$M$8),AND(G2720&gt;=$N$8,G2720&lt;=$O$8),AND(G2720&gt;=$P$8,G2720&lt;=$Q$8),AND(G2720&gt;=$R$8,G2720&lt;=$S$8),AND(G2720&gt;=$T$8,G2720&lt;=$U$8)),IF(COUNTIF($H$537:H2720,"CMO")&gt;90,"Demi-traitement","Plein traitement"),""))</f>
        <v/>
      </c>
    </row>
    <row r="2721" spans="7:9" x14ac:dyDescent="0.25">
      <c r="G2721" s="1">
        <v>45285</v>
      </c>
      <c r="H2721" t="str">
        <f t="shared" si="46"/>
        <v/>
      </c>
      <c r="I2721" s="2" t="str">
        <f>IF(OR(AND(G2721&gt;=$D$19,G2721&lt;=$E$19),AND(G2721&gt;=$F$19,G2721&lt;=$G$19),AND(G2721&gt;=$H$19,G2721&lt;=$I$19),AND(G2721&gt;=$J$19,G2721&lt;=$K$19),AND(G2721&gt;=$L$19,G2721&lt;=$M$19),AND(G2721&gt;=$N$19,G2721&lt;=$O$19),AND(G2721&gt;=$P$19,G2721&lt;=$Q$19),AND(G2721&gt;=$R$19,G2721&lt;=$S$19),AND(G2721&gt;=$T$19,G2721&lt;=$U$19)),IF(COUNTIF(I2357:I2720,"Plein traitement")=90,"Demi-traitement","Plein traitement"),IF(OR(AND(G2721&gt;=$D$8,G2721&lt;=$E$8),AND(G2721&gt;=$F$8,G2721&lt;=$G$8),AND(G2721&gt;=$H$8,G2721&lt;=$I$8),AND(G2721&gt;=$J$8,G2721&lt;=$K$8),AND(G2721&gt;=$L$8,G2721&lt;=$M$8),AND(G2721&gt;=$N$8,G2721&lt;=$O$8),AND(G2721&gt;=$P$8,G2721&lt;=$Q$8),AND(G2721&gt;=$R$8,G2721&lt;=$S$8),AND(G2721&gt;=$T$8,G2721&lt;=$U$8)),IF(COUNTIF($H$537:H2721,"CMO")&gt;90,"Demi-traitement","Plein traitement"),""))</f>
        <v/>
      </c>
    </row>
    <row r="2722" spans="7:9" x14ac:dyDescent="0.25">
      <c r="G2722" s="1">
        <v>45286</v>
      </c>
      <c r="H2722" t="str">
        <f t="shared" si="46"/>
        <v/>
      </c>
      <c r="I2722" s="2" t="str">
        <f>IF(OR(AND(G2722&gt;=$D$19,G2722&lt;=$E$19),AND(G2722&gt;=$F$19,G2722&lt;=$G$19),AND(G2722&gt;=$H$19,G2722&lt;=$I$19),AND(G2722&gt;=$J$19,G2722&lt;=$K$19),AND(G2722&gt;=$L$19,G2722&lt;=$M$19),AND(G2722&gt;=$N$19,G2722&lt;=$O$19),AND(G2722&gt;=$P$19,G2722&lt;=$Q$19),AND(G2722&gt;=$R$19,G2722&lt;=$S$19),AND(G2722&gt;=$T$19,G2722&lt;=$U$19)),IF(COUNTIF(I2358:I2721,"Plein traitement")=90,"Demi-traitement","Plein traitement"),IF(OR(AND(G2722&gt;=$D$8,G2722&lt;=$E$8),AND(G2722&gt;=$F$8,G2722&lt;=$G$8),AND(G2722&gt;=$H$8,G2722&lt;=$I$8),AND(G2722&gt;=$J$8,G2722&lt;=$K$8),AND(G2722&gt;=$L$8,G2722&lt;=$M$8),AND(G2722&gt;=$N$8,G2722&lt;=$O$8),AND(G2722&gt;=$P$8,G2722&lt;=$Q$8),AND(G2722&gt;=$R$8,G2722&lt;=$S$8),AND(G2722&gt;=$T$8,G2722&lt;=$U$8)),IF(COUNTIF($H$537:H2722,"CMO")&gt;90,"Demi-traitement","Plein traitement"),""))</f>
        <v/>
      </c>
    </row>
    <row r="2723" spans="7:9" x14ac:dyDescent="0.25">
      <c r="G2723" s="1">
        <v>45287</v>
      </c>
      <c r="H2723" t="str">
        <f t="shared" si="46"/>
        <v/>
      </c>
      <c r="I2723" s="2" t="str">
        <f>IF(OR(AND(G2723&gt;=$D$19,G2723&lt;=$E$19),AND(G2723&gt;=$F$19,G2723&lt;=$G$19),AND(G2723&gt;=$H$19,G2723&lt;=$I$19),AND(G2723&gt;=$J$19,G2723&lt;=$K$19),AND(G2723&gt;=$L$19,G2723&lt;=$M$19),AND(G2723&gt;=$N$19,G2723&lt;=$O$19),AND(G2723&gt;=$P$19,G2723&lt;=$Q$19),AND(G2723&gt;=$R$19,G2723&lt;=$S$19),AND(G2723&gt;=$T$19,G2723&lt;=$U$19)),IF(COUNTIF(I2359:I2722,"Plein traitement")=90,"Demi-traitement","Plein traitement"),IF(OR(AND(G2723&gt;=$D$8,G2723&lt;=$E$8),AND(G2723&gt;=$F$8,G2723&lt;=$G$8),AND(G2723&gt;=$H$8,G2723&lt;=$I$8),AND(G2723&gt;=$J$8,G2723&lt;=$K$8),AND(G2723&gt;=$L$8,G2723&lt;=$M$8),AND(G2723&gt;=$N$8,G2723&lt;=$O$8),AND(G2723&gt;=$P$8,G2723&lt;=$Q$8),AND(G2723&gt;=$R$8,G2723&lt;=$S$8),AND(G2723&gt;=$T$8,G2723&lt;=$U$8)),IF(COUNTIF($H$537:H2723,"CMO")&gt;90,"Demi-traitement","Plein traitement"),""))</f>
        <v/>
      </c>
    </row>
    <row r="2724" spans="7:9" x14ac:dyDescent="0.25">
      <c r="G2724" s="1">
        <v>45288</v>
      </c>
      <c r="H2724" t="str">
        <f t="shared" si="46"/>
        <v/>
      </c>
      <c r="I2724" s="2" t="str">
        <f>IF(OR(AND(G2724&gt;=$D$19,G2724&lt;=$E$19),AND(G2724&gt;=$F$19,G2724&lt;=$G$19),AND(G2724&gt;=$H$19,G2724&lt;=$I$19),AND(G2724&gt;=$J$19,G2724&lt;=$K$19),AND(G2724&gt;=$L$19,G2724&lt;=$M$19),AND(G2724&gt;=$N$19,G2724&lt;=$O$19),AND(G2724&gt;=$P$19,G2724&lt;=$Q$19),AND(G2724&gt;=$R$19,G2724&lt;=$S$19),AND(G2724&gt;=$T$19,G2724&lt;=$U$19)),IF(COUNTIF(I2360:I2723,"Plein traitement")=90,"Demi-traitement","Plein traitement"),IF(OR(AND(G2724&gt;=$D$8,G2724&lt;=$E$8),AND(G2724&gt;=$F$8,G2724&lt;=$G$8),AND(G2724&gt;=$H$8,G2724&lt;=$I$8),AND(G2724&gt;=$J$8,G2724&lt;=$K$8),AND(G2724&gt;=$L$8,G2724&lt;=$M$8),AND(G2724&gt;=$N$8,G2724&lt;=$O$8),AND(G2724&gt;=$P$8,G2724&lt;=$Q$8),AND(G2724&gt;=$R$8,G2724&lt;=$S$8),AND(G2724&gt;=$T$8,G2724&lt;=$U$8)),IF(COUNTIF($H$537:H2724,"CMO")&gt;90,"Demi-traitement","Plein traitement"),""))</f>
        <v/>
      </c>
    </row>
    <row r="2725" spans="7:9" x14ac:dyDescent="0.25">
      <c r="G2725" s="1">
        <v>45289</v>
      </c>
      <c r="H2725" t="str">
        <f t="shared" si="46"/>
        <v/>
      </c>
      <c r="I2725" s="2" t="str">
        <f>IF(OR(AND(G2725&gt;=$D$19,G2725&lt;=$E$19),AND(G2725&gt;=$F$19,G2725&lt;=$G$19),AND(G2725&gt;=$H$19,G2725&lt;=$I$19),AND(G2725&gt;=$J$19,G2725&lt;=$K$19),AND(G2725&gt;=$L$19,G2725&lt;=$M$19),AND(G2725&gt;=$N$19,G2725&lt;=$O$19),AND(G2725&gt;=$P$19,G2725&lt;=$Q$19),AND(G2725&gt;=$R$19,G2725&lt;=$S$19),AND(G2725&gt;=$T$19,G2725&lt;=$U$19)),IF(COUNTIF(I2361:I2724,"Plein traitement")=90,"Demi-traitement","Plein traitement"),IF(OR(AND(G2725&gt;=$D$8,G2725&lt;=$E$8),AND(G2725&gt;=$F$8,G2725&lt;=$G$8),AND(G2725&gt;=$H$8,G2725&lt;=$I$8),AND(G2725&gt;=$J$8,G2725&lt;=$K$8),AND(G2725&gt;=$L$8,G2725&lt;=$M$8),AND(G2725&gt;=$N$8,G2725&lt;=$O$8),AND(G2725&gt;=$P$8,G2725&lt;=$Q$8),AND(G2725&gt;=$R$8,G2725&lt;=$S$8),AND(G2725&gt;=$T$8,G2725&lt;=$U$8)),IF(COUNTIF($H$537:H2725,"CMO")&gt;90,"Demi-traitement","Plein traitement"),""))</f>
        <v/>
      </c>
    </row>
    <row r="2726" spans="7:9" x14ac:dyDescent="0.25">
      <c r="G2726" s="1">
        <v>45290</v>
      </c>
      <c r="H2726" t="str">
        <f t="shared" si="46"/>
        <v/>
      </c>
      <c r="I2726" s="2" t="str">
        <f>IF(OR(AND(G2726&gt;=$D$19,G2726&lt;=$E$19),AND(G2726&gt;=$F$19,G2726&lt;=$G$19),AND(G2726&gt;=$H$19,G2726&lt;=$I$19),AND(G2726&gt;=$J$19,G2726&lt;=$K$19),AND(G2726&gt;=$L$19,G2726&lt;=$M$19),AND(G2726&gt;=$N$19,G2726&lt;=$O$19),AND(G2726&gt;=$P$19,G2726&lt;=$Q$19),AND(G2726&gt;=$R$19,G2726&lt;=$S$19),AND(G2726&gt;=$T$19,G2726&lt;=$U$19)),IF(COUNTIF(I2362:I2725,"Plein traitement")=90,"Demi-traitement","Plein traitement"),IF(OR(AND(G2726&gt;=$D$8,G2726&lt;=$E$8),AND(G2726&gt;=$F$8,G2726&lt;=$G$8),AND(G2726&gt;=$H$8,G2726&lt;=$I$8),AND(G2726&gt;=$J$8,G2726&lt;=$K$8),AND(G2726&gt;=$L$8,G2726&lt;=$M$8),AND(G2726&gt;=$N$8,G2726&lt;=$O$8),AND(G2726&gt;=$P$8,G2726&lt;=$Q$8),AND(G2726&gt;=$R$8,G2726&lt;=$S$8),AND(G2726&gt;=$T$8,G2726&lt;=$U$8)),IF(COUNTIF($H$537:H2726,"CMO")&gt;90,"Demi-traitement","Plein traitement"),""))</f>
        <v/>
      </c>
    </row>
    <row r="2727" spans="7:9" x14ac:dyDescent="0.25">
      <c r="G2727" s="1">
        <v>45291</v>
      </c>
      <c r="H2727" t="str">
        <f t="shared" si="46"/>
        <v/>
      </c>
      <c r="I2727" s="2" t="str">
        <f>IF(OR(AND(G2727&gt;=$D$19,G2727&lt;=$E$19),AND(G2727&gt;=$F$19,G2727&lt;=$G$19),AND(G2727&gt;=$H$19,G2727&lt;=$I$19),AND(G2727&gt;=$J$19,G2727&lt;=$K$19),AND(G2727&gt;=$L$19,G2727&lt;=$M$19),AND(G2727&gt;=$N$19,G2727&lt;=$O$19),AND(G2727&gt;=$P$19,G2727&lt;=$Q$19),AND(G2727&gt;=$R$19,G2727&lt;=$S$19),AND(G2727&gt;=$T$19,G2727&lt;=$U$19)),IF(COUNTIF(I2363:I2726,"Plein traitement")=90,"Demi-traitement","Plein traitement"),IF(OR(AND(G2727&gt;=$D$8,G2727&lt;=$E$8),AND(G2727&gt;=$F$8,G2727&lt;=$G$8),AND(G2727&gt;=$H$8,G2727&lt;=$I$8),AND(G2727&gt;=$J$8,G2727&lt;=$K$8),AND(G2727&gt;=$L$8,G2727&lt;=$M$8),AND(G2727&gt;=$N$8,G2727&lt;=$O$8),AND(G2727&gt;=$P$8,G2727&lt;=$Q$8),AND(G2727&gt;=$R$8,G2727&lt;=$S$8),AND(G2727&gt;=$T$8,G2727&lt;=$U$8)),IF(COUNTIF($H$537:H2727,"CMO")&gt;90,"Demi-traitement","Plein traitement"),""))</f>
        <v/>
      </c>
    </row>
    <row r="2728" spans="7:9" x14ac:dyDescent="0.25">
      <c r="G2728" s="1">
        <v>45292</v>
      </c>
      <c r="H2728" t="str">
        <f t="shared" si="46"/>
        <v/>
      </c>
      <c r="I2728" s="2" t="str">
        <f>IF(OR(AND(G2728&gt;=$D$19,G2728&lt;=$E$19),AND(G2728&gt;=$F$19,G2728&lt;=$G$19),AND(G2728&gt;=$H$19,G2728&lt;=$I$19),AND(G2728&gt;=$J$19,G2728&lt;=$K$19),AND(G2728&gt;=$L$19,G2728&lt;=$M$19),AND(G2728&gt;=$N$19,G2728&lt;=$O$19),AND(G2728&gt;=$P$19,G2728&lt;=$Q$19),AND(G2728&gt;=$R$19,G2728&lt;=$S$19),AND(G2728&gt;=$T$19,G2728&lt;=$U$19)),IF(COUNTIF(I2364:I2727,"Plein traitement")=90,"Demi-traitement","Plein traitement"),IF(OR(AND(G2728&gt;=$D$8,G2728&lt;=$E$8),AND(G2728&gt;=$F$8,G2728&lt;=$G$8),AND(G2728&gt;=$H$8,G2728&lt;=$I$8),AND(G2728&gt;=$J$8,G2728&lt;=$K$8),AND(G2728&gt;=$L$8,G2728&lt;=$M$8),AND(G2728&gt;=$N$8,G2728&lt;=$O$8),AND(G2728&gt;=$P$8,G2728&lt;=$Q$8),AND(G2728&gt;=$R$8,G2728&lt;=$S$8),AND(G2728&gt;=$T$8,G2728&lt;=$U$8)),IF(COUNTIF($H$537:H2728,"CMO")&gt;90,"Demi-traitement","Plein traitement"),""))</f>
        <v/>
      </c>
    </row>
    <row r="2729" spans="7:9" x14ac:dyDescent="0.25">
      <c r="G2729" s="1">
        <v>45293</v>
      </c>
      <c r="H2729" t="str">
        <f t="shared" si="46"/>
        <v/>
      </c>
      <c r="I2729" s="2" t="str">
        <f>IF(OR(AND(G2729&gt;=$D$19,G2729&lt;=$E$19),AND(G2729&gt;=$F$19,G2729&lt;=$G$19),AND(G2729&gt;=$H$19,G2729&lt;=$I$19),AND(G2729&gt;=$J$19,G2729&lt;=$K$19),AND(G2729&gt;=$L$19,G2729&lt;=$M$19),AND(G2729&gt;=$N$19,G2729&lt;=$O$19),AND(G2729&gt;=$P$19,G2729&lt;=$Q$19),AND(G2729&gt;=$R$19,G2729&lt;=$S$19),AND(G2729&gt;=$T$19,G2729&lt;=$U$19)),IF(COUNTIF(I2365:I2728,"Plein traitement")=90,"Demi-traitement","Plein traitement"),IF(OR(AND(G2729&gt;=$D$8,G2729&lt;=$E$8),AND(G2729&gt;=$F$8,G2729&lt;=$G$8),AND(G2729&gt;=$H$8,G2729&lt;=$I$8),AND(G2729&gt;=$J$8,G2729&lt;=$K$8),AND(G2729&gt;=$L$8,G2729&lt;=$M$8),AND(G2729&gt;=$N$8,G2729&lt;=$O$8),AND(G2729&gt;=$P$8,G2729&lt;=$Q$8),AND(G2729&gt;=$R$8,G2729&lt;=$S$8),AND(G2729&gt;=$T$8,G2729&lt;=$U$8)),IF(COUNTIF($H$537:H2729,"CMO")&gt;90,"Demi-traitement","Plein traitement"),""))</f>
        <v/>
      </c>
    </row>
    <row r="2730" spans="7:9" x14ac:dyDescent="0.25">
      <c r="G2730" s="1">
        <v>45294</v>
      </c>
      <c r="H2730" t="str">
        <f t="shared" si="46"/>
        <v/>
      </c>
      <c r="I2730" s="2" t="str">
        <f>IF(OR(AND(G2730&gt;=$D$19,G2730&lt;=$E$19),AND(G2730&gt;=$F$19,G2730&lt;=$G$19),AND(G2730&gt;=$H$19,G2730&lt;=$I$19),AND(G2730&gt;=$J$19,G2730&lt;=$K$19),AND(G2730&gt;=$L$19,G2730&lt;=$M$19),AND(G2730&gt;=$N$19,G2730&lt;=$O$19),AND(G2730&gt;=$P$19,G2730&lt;=$Q$19),AND(G2730&gt;=$R$19,G2730&lt;=$S$19),AND(G2730&gt;=$T$19,G2730&lt;=$U$19)),IF(COUNTIF(I2366:I2729,"Plein traitement")=90,"Demi-traitement","Plein traitement"),IF(OR(AND(G2730&gt;=$D$8,G2730&lt;=$E$8),AND(G2730&gt;=$F$8,G2730&lt;=$G$8),AND(G2730&gt;=$H$8,G2730&lt;=$I$8),AND(G2730&gt;=$J$8,G2730&lt;=$K$8),AND(G2730&gt;=$L$8,G2730&lt;=$M$8),AND(G2730&gt;=$N$8,G2730&lt;=$O$8),AND(G2730&gt;=$P$8,G2730&lt;=$Q$8),AND(G2730&gt;=$R$8,G2730&lt;=$S$8),AND(G2730&gt;=$T$8,G2730&lt;=$U$8)),IF(COUNTIF($H$537:H2730,"CMO")&gt;90,"Demi-traitement","Plein traitement"),""))</f>
        <v/>
      </c>
    </row>
    <row r="2731" spans="7:9" x14ac:dyDescent="0.25">
      <c r="G2731" s="1">
        <v>45295</v>
      </c>
      <c r="H2731" t="str">
        <f t="shared" si="46"/>
        <v/>
      </c>
      <c r="I2731" s="2" t="str">
        <f>IF(OR(AND(G2731&gt;=$D$19,G2731&lt;=$E$19),AND(G2731&gt;=$F$19,G2731&lt;=$G$19),AND(G2731&gt;=$H$19,G2731&lt;=$I$19),AND(G2731&gt;=$J$19,G2731&lt;=$K$19),AND(G2731&gt;=$L$19,G2731&lt;=$M$19),AND(G2731&gt;=$N$19,G2731&lt;=$O$19),AND(G2731&gt;=$P$19,G2731&lt;=$Q$19),AND(G2731&gt;=$R$19,G2731&lt;=$S$19),AND(G2731&gt;=$T$19,G2731&lt;=$U$19)),IF(COUNTIF(I2367:I2730,"Plein traitement")=90,"Demi-traitement","Plein traitement"),IF(OR(AND(G2731&gt;=$D$8,G2731&lt;=$E$8),AND(G2731&gt;=$F$8,G2731&lt;=$G$8),AND(G2731&gt;=$H$8,G2731&lt;=$I$8),AND(G2731&gt;=$J$8,G2731&lt;=$K$8),AND(G2731&gt;=$L$8,G2731&lt;=$M$8),AND(G2731&gt;=$N$8,G2731&lt;=$O$8),AND(G2731&gt;=$P$8,G2731&lt;=$Q$8),AND(G2731&gt;=$R$8,G2731&lt;=$S$8),AND(G2731&gt;=$T$8,G2731&lt;=$U$8)),IF(COUNTIF($H$537:H2731,"CMO")&gt;90,"Demi-traitement","Plein traitement"),""))</f>
        <v/>
      </c>
    </row>
    <row r="2732" spans="7:9" x14ac:dyDescent="0.25">
      <c r="G2732" s="1">
        <v>45296</v>
      </c>
      <c r="H2732" t="str">
        <f t="shared" si="46"/>
        <v/>
      </c>
      <c r="I2732" s="2" t="str">
        <f>IF(OR(AND(G2732&gt;=$D$19,G2732&lt;=$E$19),AND(G2732&gt;=$F$19,G2732&lt;=$G$19),AND(G2732&gt;=$H$19,G2732&lt;=$I$19),AND(G2732&gt;=$J$19,G2732&lt;=$K$19),AND(G2732&gt;=$L$19,G2732&lt;=$M$19),AND(G2732&gt;=$N$19,G2732&lt;=$O$19),AND(G2732&gt;=$P$19,G2732&lt;=$Q$19),AND(G2732&gt;=$R$19,G2732&lt;=$S$19),AND(G2732&gt;=$T$19,G2732&lt;=$U$19)),IF(COUNTIF(I2368:I2731,"Plein traitement")=90,"Demi-traitement","Plein traitement"),IF(OR(AND(G2732&gt;=$D$8,G2732&lt;=$E$8),AND(G2732&gt;=$F$8,G2732&lt;=$G$8),AND(G2732&gt;=$H$8,G2732&lt;=$I$8),AND(G2732&gt;=$J$8,G2732&lt;=$K$8),AND(G2732&gt;=$L$8,G2732&lt;=$M$8),AND(G2732&gt;=$N$8,G2732&lt;=$O$8),AND(G2732&gt;=$P$8,G2732&lt;=$Q$8),AND(G2732&gt;=$R$8,G2732&lt;=$S$8),AND(G2732&gt;=$T$8,G2732&lt;=$U$8)),IF(COUNTIF($H$537:H2732,"CMO")&gt;90,"Demi-traitement","Plein traitement"),""))</f>
        <v/>
      </c>
    </row>
    <row r="2733" spans="7:9" x14ac:dyDescent="0.25">
      <c r="G2733" s="1">
        <v>45297</v>
      </c>
      <c r="H2733" t="str">
        <f t="shared" si="46"/>
        <v/>
      </c>
      <c r="I2733" s="2" t="str">
        <f>IF(OR(AND(G2733&gt;=$D$19,G2733&lt;=$E$19),AND(G2733&gt;=$F$19,G2733&lt;=$G$19),AND(G2733&gt;=$H$19,G2733&lt;=$I$19),AND(G2733&gt;=$J$19,G2733&lt;=$K$19),AND(G2733&gt;=$L$19,G2733&lt;=$M$19),AND(G2733&gt;=$N$19,G2733&lt;=$O$19),AND(G2733&gt;=$P$19,G2733&lt;=$Q$19),AND(G2733&gt;=$R$19,G2733&lt;=$S$19),AND(G2733&gt;=$T$19,G2733&lt;=$U$19)),IF(COUNTIF(I2369:I2732,"Plein traitement")=90,"Demi-traitement","Plein traitement"),IF(OR(AND(G2733&gt;=$D$8,G2733&lt;=$E$8),AND(G2733&gt;=$F$8,G2733&lt;=$G$8),AND(G2733&gt;=$H$8,G2733&lt;=$I$8),AND(G2733&gt;=$J$8,G2733&lt;=$K$8),AND(G2733&gt;=$L$8,G2733&lt;=$M$8),AND(G2733&gt;=$N$8,G2733&lt;=$O$8),AND(G2733&gt;=$P$8,G2733&lt;=$Q$8),AND(G2733&gt;=$R$8,G2733&lt;=$S$8),AND(G2733&gt;=$T$8,G2733&lt;=$U$8)),IF(COUNTIF($H$537:H2733,"CMO")&gt;90,"Demi-traitement","Plein traitement"),""))</f>
        <v/>
      </c>
    </row>
    <row r="2734" spans="7:9" x14ac:dyDescent="0.25">
      <c r="G2734" s="1">
        <v>45298</v>
      </c>
      <c r="H2734" t="str">
        <f t="shared" si="46"/>
        <v/>
      </c>
      <c r="I2734" s="2" t="str">
        <f>IF(OR(AND(G2734&gt;=$D$19,G2734&lt;=$E$19),AND(G2734&gt;=$F$19,G2734&lt;=$G$19),AND(G2734&gt;=$H$19,G2734&lt;=$I$19),AND(G2734&gt;=$J$19,G2734&lt;=$K$19),AND(G2734&gt;=$L$19,G2734&lt;=$M$19),AND(G2734&gt;=$N$19,G2734&lt;=$O$19),AND(G2734&gt;=$P$19,G2734&lt;=$Q$19),AND(G2734&gt;=$R$19,G2734&lt;=$S$19),AND(G2734&gt;=$T$19,G2734&lt;=$U$19)),IF(COUNTIF(I2370:I2733,"Plein traitement")=90,"Demi-traitement","Plein traitement"),IF(OR(AND(G2734&gt;=$D$8,G2734&lt;=$E$8),AND(G2734&gt;=$F$8,G2734&lt;=$G$8),AND(G2734&gt;=$H$8,G2734&lt;=$I$8),AND(G2734&gt;=$J$8,G2734&lt;=$K$8),AND(G2734&gt;=$L$8,G2734&lt;=$M$8),AND(G2734&gt;=$N$8,G2734&lt;=$O$8),AND(G2734&gt;=$P$8,G2734&lt;=$Q$8),AND(G2734&gt;=$R$8,G2734&lt;=$S$8),AND(G2734&gt;=$T$8,G2734&lt;=$U$8)),IF(COUNTIF($H$537:H2734,"CMO")&gt;90,"Demi-traitement","Plein traitement"),""))</f>
        <v/>
      </c>
    </row>
    <row r="2735" spans="7:9" x14ac:dyDescent="0.25">
      <c r="G2735" s="1">
        <v>45299</v>
      </c>
      <c r="H2735" t="str">
        <f t="shared" si="46"/>
        <v/>
      </c>
      <c r="I2735" s="2" t="str">
        <f>IF(OR(AND(G2735&gt;=$D$19,G2735&lt;=$E$19),AND(G2735&gt;=$F$19,G2735&lt;=$G$19),AND(G2735&gt;=$H$19,G2735&lt;=$I$19),AND(G2735&gt;=$J$19,G2735&lt;=$K$19),AND(G2735&gt;=$L$19,G2735&lt;=$M$19),AND(G2735&gt;=$N$19,G2735&lt;=$O$19),AND(G2735&gt;=$P$19,G2735&lt;=$Q$19),AND(G2735&gt;=$R$19,G2735&lt;=$S$19),AND(G2735&gt;=$T$19,G2735&lt;=$U$19)),IF(COUNTIF(I2371:I2734,"Plein traitement")=90,"Demi-traitement","Plein traitement"),IF(OR(AND(G2735&gt;=$D$8,G2735&lt;=$E$8),AND(G2735&gt;=$F$8,G2735&lt;=$G$8),AND(G2735&gt;=$H$8,G2735&lt;=$I$8),AND(G2735&gt;=$J$8,G2735&lt;=$K$8),AND(G2735&gt;=$L$8,G2735&lt;=$M$8),AND(G2735&gt;=$N$8,G2735&lt;=$O$8),AND(G2735&gt;=$P$8,G2735&lt;=$Q$8),AND(G2735&gt;=$R$8,G2735&lt;=$S$8),AND(G2735&gt;=$T$8,G2735&lt;=$U$8)),IF(COUNTIF($H$537:H2735,"CMO")&gt;90,"Demi-traitement","Plein traitement"),""))</f>
        <v/>
      </c>
    </row>
    <row r="2736" spans="7:9" x14ac:dyDescent="0.25">
      <c r="G2736" s="1">
        <v>45300</v>
      </c>
      <c r="H2736" t="str">
        <f t="shared" si="46"/>
        <v/>
      </c>
      <c r="I2736" s="2" t="str">
        <f>IF(OR(AND(G2736&gt;=$D$19,G2736&lt;=$E$19),AND(G2736&gt;=$F$19,G2736&lt;=$G$19),AND(G2736&gt;=$H$19,G2736&lt;=$I$19),AND(G2736&gt;=$J$19,G2736&lt;=$K$19),AND(G2736&gt;=$L$19,G2736&lt;=$M$19),AND(G2736&gt;=$N$19,G2736&lt;=$O$19),AND(G2736&gt;=$P$19,G2736&lt;=$Q$19),AND(G2736&gt;=$R$19,G2736&lt;=$S$19),AND(G2736&gt;=$T$19,G2736&lt;=$U$19)),IF(COUNTIF(I2372:I2735,"Plein traitement")=90,"Demi-traitement","Plein traitement"),IF(OR(AND(G2736&gt;=$D$8,G2736&lt;=$E$8),AND(G2736&gt;=$F$8,G2736&lt;=$G$8),AND(G2736&gt;=$H$8,G2736&lt;=$I$8),AND(G2736&gt;=$J$8,G2736&lt;=$K$8),AND(G2736&gt;=$L$8,G2736&lt;=$M$8),AND(G2736&gt;=$N$8,G2736&lt;=$O$8),AND(G2736&gt;=$P$8,G2736&lt;=$Q$8),AND(G2736&gt;=$R$8,G2736&lt;=$S$8),AND(G2736&gt;=$T$8,G2736&lt;=$U$8)),IF(COUNTIF($H$537:H2736,"CMO")&gt;90,"Demi-traitement","Plein traitement"),""))</f>
        <v/>
      </c>
    </row>
    <row r="2737" spans="7:9" x14ac:dyDescent="0.25">
      <c r="G2737" s="1">
        <v>45301</v>
      </c>
      <c r="H2737" t="str">
        <f t="shared" si="46"/>
        <v/>
      </c>
      <c r="I2737" s="2" t="str">
        <f>IF(OR(AND(G2737&gt;=$D$19,G2737&lt;=$E$19),AND(G2737&gt;=$F$19,G2737&lt;=$G$19),AND(G2737&gt;=$H$19,G2737&lt;=$I$19),AND(G2737&gt;=$J$19,G2737&lt;=$K$19),AND(G2737&gt;=$L$19,G2737&lt;=$M$19),AND(G2737&gt;=$N$19,G2737&lt;=$O$19),AND(G2737&gt;=$P$19,G2737&lt;=$Q$19),AND(G2737&gt;=$R$19,G2737&lt;=$S$19),AND(G2737&gt;=$T$19,G2737&lt;=$U$19)),IF(COUNTIF(I2373:I2736,"Plein traitement")=90,"Demi-traitement","Plein traitement"),IF(OR(AND(G2737&gt;=$D$8,G2737&lt;=$E$8),AND(G2737&gt;=$F$8,G2737&lt;=$G$8),AND(G2737&gt;=$H$8,G2737&lt;=$I$8),AND(G2737&gt;=$J$8,G2737&lt;=$K$8),AND(G2737&gt;=$L$8,G2737&lt;=$M$8),AND(G2737&gt;=$N$8,G2737&lt;=$O$8),AND(G2737&gt;=$P$8,G2737&lt;=$Q$8),AND(G2737&gt;=$R$8,G2737&lt;=$S$8),AND(G2737&gt;=$T$8,G2737&lt;=$U$8)),IF(COUNTIF($H$537:H2737,"CMO")&gt;90,"Demi-traitement","Plein traitement"),""))</f>
        <v/>
      </c>
    </row>
    <row r="2738" spans="7:9" x14ac:dyDescent="0.25">
      <c r="G2738" s="1">
        <v>45302</v>
      </c>
      <c r="H2738" t="str">
        <f t="shared" si="46"/>
        <v/>
      </c>
      <c r="I2738" s="2" t="str">
        <f>IF(OR(AND(G2738&gt;=$D$19,G2738&lt;=$E$19),AND(G2738&gt;=$F$19,G2738&lt;=$G$19),AND(G2738&gt;=$H$19,G2738&lt;=$I$19),AND(G2738&gt;=$J$19,G2738&lt;=$K$19),AND(G2738&gt;=$L$19,G2738&lt;=$M$19),AND(G2738&gt;=$N$19,G2738&lt;=$O$19),AND(G2738&gt;=$P$19,G2738&lt;=$Q$19),AND(G2738&gt;=$R$19,G2738&lt;=$S$19),AND(G2738&gt;=$T$19,G2738&lt;=$U$19)),IF(COUNTIF(I2374:I2737,"Plein traitement")=90,"Demi-traitement","Plein traitement"),IF(OR(AND(G2738&gt;=$D$8,G2738&lt;=$E$8),AND(G2738&gt;=$F$8,G2738&lt;=$G$8),AND(G2738&gt;=$H$8,G2738&lt;=$I$8),AND(G2738&gt;=$J$8,G2738&lt;=$K$8),AND(G2738&gt;=$L$8,G2738&lt;=$M$8),AND(G2738&gt;=$N$8,G2738&lt;=$O$8),AND(G2738&gt;=$P$8,G2738&lt;=$Q$8),AND(G2738&gt;=$R$8,G2738&lt;=$S$8),AND(G2738&gt;=$T$8,G2738&lt;=$U$8)),IF(COUNTIF($H$537:H2738,"CMO")&gt;90,"Demi-traitement","Plein traitement"),""))</f>
        <v/>
      </c>
    </row>
    <row r="2739" spans="7:9" x14ac:dyDescent="0.25">
      <c r="G2739" s="1">
        <v>45303</v>
      </c>
      <c r="H2739" t="str">
        <f t="shared" si="46"/>
        <v/>
      </c>
      <c r="I2739" s="2" t="str">
        <f>IF(OR(AND(G2739&gt;=$D$19,G2739&lt;=$E$19),AND(G2739&gt;=$F$19,G2739&lt;=$G$19),AND(G2739&gt;=$H$19,G2739&lt;=$I$19),AND(G2739&gt;=$J$19,G2739&lt;=$K$19),AND(G2739&gt;=$L$19,G2739&lt;=$M$19),AND(G2739&gt;=$N$19,G2739&lt;=$O$19),AND(G2739&gt;=$P$19,G2739&lt;=$Q$19),AND(G2739&gt;=$R$19,G2739&lt;=$S$19),AND(G2739&gt;=$T$19,G2739&lt;=$U$19)),IF(COUNTIF(I2375:I2738,"Plein traitement")=90,"Demi-traitement","Plein traitement"),IF(OR(AND(G2739&gt;=$D$8,G2739&lt;=$E$8),AND(G2739&gt;=$F$8,G2739&lt;=$G$8),AND(G2739&gt;=$H$8,G2739&lt;=$I$8),AND(G2739&gt;=$J$8,G2739&lt;=$K$8),AND(G2739&gt;=$L$8,G2739&lt;=$M$8),AND(G2739&gt;=$N$8,G2739&lt;=$O$8),AND(G2739&gt;=$P$8,G2739&lt;=$Q$8),AND(G2739&gt;=$R$8,G2739&lt;=$S$8),AND(G2739&gt;=$T$8,G2739&lt;=$U$8)),IF(COUNTIF($H$537:H2739,"CMO")&gt;90,"Demi-traitement","Plein traitement"),""))</f>
        <v/>
      </c>
    </row>
    <row r="2740" spans="7:9" x14ac:dyDescent="0.25">
      <c r="G2740" s="1">
        <v>45304</v>
      </c>
      <c r="H2740" t="str">
        <f t="shared" si="46"/>
        <v/>
      </c>
      <c r="I2740" s="2" t="str">
        <f>IF(OR(AND(G2740&gt;=$D$19,G2740&lt;=$E$19),AND(G2740&gt;=$F$19,G2740&lt;=$G$19),AND(G2740&gt;=$H$19,G2740&lt;=$I$19),AND(G2740&gt;=$J$19,G2740&lt;=$K$19),AND(G2740&gt;=$L$19,G2740&lt;=$M$19),AND(G2740&gt;=$N$19,G2740&lt;=$O$19),AND(G2740&gt;=$P$19,G2740&lt;=$Q$19),AND(G2740&gt;=$R$19,G2740&lt;=$S$19),AND(G2740&gt;=$T$19,G2740&lt;=$U$19)),IF(COUNTIF(I2376:I2739,"Plein traitement")=90,"Demi-traitement","Plein traitement"),IF(OR(AND(G2740&gt;=$D$8,G2740&lt;=$E$8),AND(G2740&gt;=$F$8,G2740&lt;=$G$8),AND(G2740&gt;=$H$8,G2740&lt;=$I$8),AND(G2740&gt;=$J$8,G2740&lt;=$K$8),AND(G2740&gt;=$L$8,G2740&lt;=$M$8),AND(G2740&gt;=$N$8,G2740&lt;=$O$8),AND(G2740&gt;=$P$8,G2740&lt;=$Q$8),AND(G2740&gt;=$R$8,G2740&lt;=$S$8),AND(G2740&gt;=$T$8,G2740&lt;=$U$8)),IF(COUNTIF($H$537:H2740,"CMO")&gt;90,"Demi-traitement","Plein traitement"),""))</f>
        <v/>
      </c>
    </row>
    <row r="2741" spans="7:9" x14ac:dyDescent="0.25">
      <c r="G2741" s="1">
        <v>45305</v>
      </c>
      <c r="H2741" t="str">
        <f t="shared" ref="H2741:H2804" si="47">IF(OR(AND(G2741&gt;=$D$8,G2741&lt;=$E$8),AND(G2741&gt;=$F$8,G2741&lt;=$G$8),AND(G2741&gt;=$H$8,G2741&lt;=$I$8),AND(G2741&gt;=$J$8,G2741&lt;=$K$8),AND(G2741&gt;=$L$8,G2741&lt;=$M$8),AND(G2741&gt;=$N$8,G2741&lt;=$O$8),AND(G2741&gt;=$P$8,G2741&lt;=$Q$8),AND(G2741&gt;=$R$8,G2741&lt;=$S$8),AND(G2741&gt;=$T$8,G2741&lt;=$U$8)),"CMO","")</f>
        <v/>
      </c>
      <c r="I2741" s="2" t="str">
        <f>IF(OR(AND(G2741&gt;=$D$19,G2741&lt;=$E$19),AND(G2741&gt;=$F$19,G2741&lt;=$G$19),AND(G2741&gt;=$H$19,G2741&lt;=$I$19),AND(G2741&gt;=$J$19,G2741&lt;=$K$19),AND(G2741&gt;=$L$19,G2741&lt;=$M$19),AND(G2741&gt;=$N$19,G2741&lt;=$O$19),AND(G2741&gt;=$P$19,G2741&lt;=$Q$19),AND(G2741&gt;=$R$19,G2741&lt;=$S$19),AND(G2741&gt;=$T$19,G2741&lt;=$U$19)),IF(COUNTIF(I2377:I2740,"Plein traitement")=90,"Demi-traitement","Plein traitement"),IF(OR(AND(G2741&gt;=$D$8,G2741&lt;=$E$8),AND(G2741&gt;=$F$8,G2741&lt;=$G$8),AND(G2741&gt;=$H$8,G2741&lt;=$I$8),AND(G2741&gt;=$J$8,G2741&lt;=$K$8),AND(G2741&gt;=$L$8,G2741&lt;=$M$8),AND(G2741&gt;=$N$8,G2741&lt;=$O$8),AND(G2741&gt;=$P$8,G2741&lt;=$Q$8),AND(G2741&gt;=$R$8,G2741&lt;=$S$8),AND(G2741&gt;=$T$8,G2741&lt;=$U$8)),IF(COUNTIF($H$537:H2741,"CMO")&gt;90,"Demi-traitement","Plein traitement"),""))</f>
        <v/>
      </c>
    </row>
    <row r="2742" spans="7:9" x14ac:dyDescent="0.25">
      <c r="G2742" s="1">
        <v>45306</v>
      </c>
      <c r="H2742" t="str">
        <f t="shared" si="47"/>
        <v/>
      </c>
      <c r="I2742" s="2" t="str">
        <f>IF(OR(AND(G2742&gt;=$D$19,G2742&lt;=$E$19),AND(G2742&gt;=$F$19,G2742&lt;=$G$19),AND(G2742&gt;=$H$19,G2742&lt;=$I$19),AND(G2742&gt;=$J$19,G2742&lt;=$K$19),AND(G2742&gt;=$L$19,G2742&lt;=$M$19),AND(G2742&gt;=$N$19,G2742&lt;=$O$19),AND(G2742&gt;=$P$19,G2742&lt;=$Q$19),AND(G2742&gt;=$R$19,G2742&lt;=$S$19),AND(G2742&gt;=$T$19,G2742&lt;=$U$19)),IF(COUNTIF(I2378:I2741,"Plein traitement")=90,"Demi-traitement","Plein traitement"),IF(OR(AND(G2742&gt;=$D$8,G2742&lt;=$E$8),AND(G2742&gt;=$F$8,G2742&lt;=$G$8),AND(G2742&gt;=$H$8,G2742&lt;=$I$8),AND(G2742&gt;=$J$8,G2742&lt;=$K$8),AND(G2742&gt;=$L$8,G2742&lt;=$M$8),AND(G2742&gt;=$N$8,G2742&lt;=$O$8),AND(G2742&gt;=$P$8,G2742&lt;=$Q$8),AND(G2742&gt;=$R$8,G2742&lt;=$S$8),AND(G2742&gt;=$T$8,G2742&lt;=$U$8)),IF(COUNTIF($H$537:H2742,"CMO")&gt;90,"Demi-traitement","Plein traitement"),""))</f>
        <v/>
      </c>
    </row>
    <row r="2743" spans="7:9" x14ac:dyDescent="0.25">
      <c r="G2743" s="1">
        <v>45307</v>
      </c>
      <c r="H2743" t="str">
        <f t="shared" si="47"/>
        <v/>
      </c>
      <c r="I2743" s="2" t="str">
        <f>IF(OR(AND(G2743&gt;=$D$19,G2743&lt;=$E$19),AND(G2743&gt;=$F$19,G2743&lt;=$G$19),AND(G2743&gt;=$H$19,G2743&lt;=$I$19),AND(G2743&gt;=$J$19,G2743&lt;=$K$19),AND(G2743&gt;=$L$19,G2743&lt;=$M$19),AND(G2743&gt;=$N$19,G2743&lt;=$O$19),AND(G2743&gt;=$P$19,G2743&lt;=$Q$19),AND(G2743&gt;=$R$19,G2743&lt;=$S$19),AND(G2743&gt;=$T$19,G2743&lt;=$U$19)),IF(COUNTIF(I2379:I2742,"Plein traitement")=90,"Demi-traitement","Plein traitement"),IF(OR(AND(G2743&gt;=$D$8,G2743&lt;=$E$8),AND(G2743&gt;=$F$8,G2743&lt;=$G$8),AND(G2743&gt;=$H$8,G2743&lt;=$I$8),AND(G2743&gt;=$J$8,G2743&lt;=$K$8),AND(G2743&gt;=$L$8,G2743&lt;=$M$8),AND(G2743&gt;=$N$8,G2743&lt;=$O$8),AND(G2743&gt;=$P$8,G2743&lt;=$Q$8),AND(G2743&gt;=$R$8,G2743&lt;=$S$8),AND(G2743&gt;=$T$8,G2743&lt;=$U$8)),IF(COUNTIF($H$537:H2743,"CMO")&gt;90,"Demi-traitement","Plein traitement"),""))</f>
        <v/>
      </c>
    </row>
    <row r="2744" spans="7:9" x14ac:dyDescent="0.25">
      <c r="G2744" s="1">
        <v>45308</v>
      </c>
      <c r="H2744" t="str">
        <f t="shared" si="47"/>
        <v/>
      </c>
      <c r="I2744" s="2" t="str">
        <f>IF(OR(AND(G2744&gt;=$D$19,G2744&lt;=$E$19),AND(G2744&gt;=$F$19,G2744&lt;=$G$19),AND(G2744&gt;=$H$19,G2744&lt;=$I$19),AND(G2744&gt;=$J$19,G2744&lt;=$K$19),AND(G2744&gt;=$L$19,G2744&lt;=$M$19),AND(G2744&gt;=$N$19,G2744&lt;=$O$19),AND(G2744&gt;=$P$19,G2744&lt;=$Q$19),AND(G2744&gt;=$R$19,G2744&lt;=$S$19),AND(G2744&gt;=$T$19,G2744&lt;=$U$19)),IF(COUNTIF(I2380:I2743,"Plein traitement")=90,"Demi-traitement","Plein traitement"),IF(OR(AND(G2744&gt;=$D$8,G2744&lt;=$E$8),AND(G2744&gt;=$F$8,G2744&lt;=$G$8),AND(G2744&gt;=$H$8,G2744&lt;=$I$8),AND(G2744&gt;=$J$8,G2744&lt;=$K$8),AND(G2744&gt;=$L$8,G2744&lt;=$M$8),AND(G2744&gt;=$N$8,G2744&lt;=$O$8),AND(G2744&gt;=$P$8,G2744&lt;=$Q$8),AND(G2744&gt;=$R$8,G2744&lt;=$S$8),AND(G2744&gt;=$T$8,G2744&lt;=$U$8)),IF(COUNTIF($H$537:H2744,"CMO")&gt;90,"Demi-traitement","Plein traitement"),""))</f>
        <v/>
      </c>
    </row>
    <row r="2745" spans="7:9" x14ac:dyDescent="0.25">
      <c r="G2745" s="1">
        <v>45309</v>
      </c>
      <c r="H2745" t="str">
        <f t="shared" si="47"/>
        <v/>
      </c>
      <c r="I2745" s="2" t="str">
        <f>IF(OR(AND(G2745&gt;=$D$19,G2745&lt;=$E$19),AND(G2745&gt;=$F$19,G2745&lt;=$G$19),AND(G2745&gt;=$H$19,G2745&lt;=$I$19),AND(G2745&gt;=$J$19,G2745&lt;=$K$19),AND(G2745&gt;=$L$19,G2745&lt;=$M$19),AND(G2745&gt;=$N$19,G2745&lt;=$O$19),AND(G2745&gt;=$P$19,G2745&lt;=$Q$19),AND(G2745&gt;=$R$19,G2745&lt;=$S$19),AND(G2745&gt;=$T$19,G2745&lt;=$U$19)),IF(COUNTIF(I2381:I2744,"Plein traitement")=90,"Demi-traitement","Plein traitement"),IF(OR(AND(G2745&gt;=$D$8,G2745&lt;=$E$8),AND(G2745&gt;=$F$8,G2745&lt;=$G$8),AND(G2745&gt;=$H$8,G2745&lt;=$I$8),AND(G2745&gt;=$J$8,G2745&lt;=$K$8),AND(G2745&gt;=$L$8,G2745&lt;=$M$8),AND(G2745&gt;=$N$8,G2745&lt;=$O$8),AND(G2745&gt;=$P$8,G2745&lt;=$Q$8),AND(G2745&gt;=$R$8,G2745&lt;=$S$8),AND(G2745&gt;=$T$8,G2745&lt;=$U$8)),IF(COUNTIF($H$537:H2745,"CMO")&gt;90,"Demi-traitement","Plein traitement"),""))</f>
        <v/>
      </c>
    </row>
    <row r="2746" spans="7:9" x14ac:dyDescent="0.25">
      <c r="G2746" s="1">
        <v>45310</v>
      </c>
      <c r="H2746" t="str">
        <f t="shared" si="47"/>
        <v/>
      </c>
      <c r="I2746" s="2" t="str">
        <f>IF(OR(AND(G2746&gt;=$D$19,G2746&lt;=$E$19),AND(G2746&gt;=$F$19,G2746&lt;=$G$19),AND(G2746&gt;=$H$19,G2746&lt;=$I$19),AND(G2746&gt;=$J$19,G2746&lt;=$K$19),AND(G2746&gt;=$L$19,G2746&lt;=$M$19),AND(G2746&gt;=$N$19,G2746&lt;=$O$19),AND(G2746&gt;=$P$19,G2746&lt;=$Q$19),AND(G2746&gt;=$R$19,G2746&lt;=$S$19),AND(G2746&gt;=$T$19,G2746&lt;=$U$19)),IF(COUNTIF(I2382:I2745,"Plein traitement")=90,"Demi-traitement","Plein traitement"),IF(OR(AND(G2746&gt;=$D$8,G2746&lt;=$E$8),AND(G2746&gt;=$F$8,G2746&lt;=$G$8),AND(G2746&gt;=$H$8,G2746&lt;=$I$8),AND(G2746&gt;=$J$8,G2746&lt;=$K$8),AND(G2746&gt;=$L$8,G2746&lt;=$M$8),AND(G2746&gt;=$N$8,G2746&lt;=$O$8),AND(G2746&gt;=$P$8,G2746&lt;=$Q$8),AND(G2746&gt;=$R$8,G2746&lt;=$S$8),AND(G2746&gt;=$T$8,G2746&lt;=$U$8)),IF(COUNTIF($H$537:H2746,"CMO")&gt;90,"Demi-traitement","Plein traitement"),""))</f>
        <v/>
      </c>
    </row>
    <row r="2747" spans="7:9" x14ac:dyDescent="0.25">
      <c r="G2747" s="1">
        <v>45311</v>
      </c>
      <c r="H2747" t="str">
        <f t="shared" si="47"/>
        <v/>
      </c>
      <c r="I2747" s="2" t="str">
        <f>IF(OR(AND(G2747&gt;=$D$19,G2747&lt;=$E$19),AND(G2747&gt;=$F$19,G2747&lt;=$G$19),AND(G2747&gt;=$H$19,G2747&lt;=$I$19),AND(G2747&gt;=$J$19,G2747&lt;=$K$19),AND(G2747&gt;=$L$19,G2747&lt;=$M$19),AND(G2747&gt;=$N$19,G2747&lt;=$O$19),AND(G2747&gt;=$P$19,G2747&lt;=$Q$19),AND(G2747&gt;=$R$19,G2747&lt;=$S$19),AND(G2747&gt;=$T$19,G2747&lt;=$U$19)),IF(COUNTIF(I2383:I2746,"Plein traitement")=90,"Demi-traitement","Plein traitement"),IF(OR(AND(G2747&gt;=$D$8,G2747&lt;=$E$8),AND(G2747&gt;=$F$8,G2747&lt;=$G$8),AND(G2747&gt;=$H$8,G2747&lt;=$I$8),AND(G2747&gt;=$J$8,G2747&lt;=$K$8),AND(G2747&gt;=$L$8,G2747&lt;=$M$8),AND(G2747&gt;=$N$8,G2747&lt;=$O$8),AND(G2747&gt;=$P$8,G2747&lt;=$Q$8),AND(G2747&gt;=$R$8,G2747&lt;=$S$8),AND(G2747&gt;=$T$8,G2747&lt;=$U$8)),IF(COUNTIF($H$537:H2747,"CMO")&gt;90,"Demi-traitement","Plein traitement"),""))</f>
        <v/>
      </c>
    </row>
    <row r="2748" spans="7:9" x14ac:dyDescent="0.25">
      <c r="G2748" s="1">
        <v>45312</v>
      </c>
      <c r="H2748" t="str">
        <f t="shared" si="47"/>
        <v/>
      </c>
      <c r="I2748" s="2" t="str">
        <f>IF(OR(AND(G2748&gt;=$D$19,G2748&lt;=$E$19),AND(G2748&gt;=$F$19,G2748&lt;=$G$19),AND(G2748&gt;=$H$19,G2748&lt;=$I$19),AND(G2748&gt;=$J$19,G2748&lt;=$K$19),AND(G2748&gt;=$L$19,G2748&lt;=$M$19),AND(G2748&gt;=$N$19,G2748&lt;=$O$19),AND(G2748&gt;=$P$19,G2748&lt;=$Q$19),AND(G2748&gt;=$R$19,G2748&lt;=$S$19),AND(G2748&gt;=$T$19,G2748&lt;=$U$19)),IF(COUNTIF(I2384:I2747,"Plein traitement")=90,"Demi-traitement","Plein traitement"),IF(OR(AND(G2748&gt;=$D$8,G2748&lt;=$E$8),AND(G2748&gt;=$F$8,G2748&lt;=$G$8),AND(G2748&gt;=$H$8,G2748&lt;=$I$8),AND(G2748&gt;=$J$8,G2748&lt;=$K$8),AND(G2748&gt;=$L$8,G2748&lt;=$M$8),AND(G2748&gt;=$N$8,G2748&lt;=$O$8),AND(G2748&gt;=$P$8,G2748&lt;=$Q$8),AND(G2748&gt;=$R$8,G2748&lt;=$S$8),AND(G2748&gt;=$T$8,G2748&lt;=$U$8)),IF(COUNTIF($H$537:H2748,"CMO")&gt;90,"Demi-traitement","Plein traitement"),""))</f>
        <v/>
      </c>
    </row>
    <row r="2749" spans="7:9" x14ac:dyDescent="0.25">
      <c r="G2749" s="1">
        <v>45313</v>
      </c>
      <c r="H2749" t="str">
        <f t="shared" si="47"/>
        <v/>
      </c>
      <c r="I2749" s="2" t="str">
        <f>IF(OR(AND(G2749&gt;=$D$19,G2749&lt;=$E$19),AND(G2749&gt;=$F$19,G2749&lt;=$G$19),AND(G2749&gt;=$H$19,G2749&lt;=$I$19),AND(G2749&gt;=$J$19,G2749&lt;=$K$19),AND(G2749&gt;=$L$19,G2749&lt;=$M$19),AND(G2749&gt;=$N$19,G2749&lt;=$O$19),AND(G2749&gt;=$P$19,G2749&lt;=$Q$19),AND(G2749&gt;=$R$19,G2749&lt;=$S$19),AND(G2749&gt;=$T$19,G2749&lt;=$U$19)),IF(COUNTIF(I2385:I2748,"Plein traitement")=90,"Demi-traitement","Plein traitement"),IF(OR(AND(G2749&gt;=$D$8,G2749&lt;=$E$8),AND(G2749&gt;=$F$8,G2749&lt;=$G$8),AND(G2749&gt;=$H$8,G2749&lt;=$I$8),AND(G2749&gt;=$J$8,G2749&lt;=$K$8),AND(G2749&gt;=$L$8,G2749&lt;=$M$8),AND(G2749&gt;=$N$8,G2749&lt;=$O$8),AND(G2749&gt;=$P$8,G2749&lt;=$Q$8),AND(G2749&gt;=$R$8,G2749&lt;=$S$8),AND(G2749&gt;=$T$8,G2749&lt;=$U$8)),IF(COUNTIF($H$537:H2749,"CMO")&gt;90,"Demi-traitement","Plein traitement"),""))</f>
        <v/>
      </c>
    </row>
    <row r="2750" spans="7:9" x14ac:dyDescent="0.25">
      <c r="G2750" s="1">
        <v>45314</v>
      </c>
      <c r="H2750" t="str">
        <f t="shared" si="47"/>
        <v/>
      </c>
      <c r="I2750" s="2" t="str">
        <f>IF(OR(AND(G2750&gt;=$D$19,G2750&lt;=$E$19),AND(G2750&gt;=$F$19,G2750&lt;=$G$19),AND(G2750&gt;=$H$19,G2750&lt;=$I$19),AND(G2750&gt;=$J$19,G2750&lt;=$K$19),AND(G2750&gt;=$L$19,G2750&lt;=$M$19),AND(G2750&gt;=$N$19,G2750&lt;=$O$19),AND(G2750&gt;=$P$19,G2750&lt;=$Q$19),AND(G2750&gt;=$R$19,G2750&lt;=$S$19),AND(G2750&gt;=$T$19,G2750&lt;=$U$19)),IF(COUNTIF(I2386:I2749,"Plein traitement")=90,"Demi-traitement","Plein traitement"),IF(OR(AND(G2750&gt;=$D$8,G2750&lt;=$E$8),AND(G2750&gt;=$F$8,G2750&lt;=$G$8),AND(G2750&gt;=$H$8,G2750&lt;=$I$8),AND(G2750&gt;=$J$8,G2750&lt;=$K$8),AND(G2750&gt;=$L$8,G2750&lt;=$M$8),AND(G2750&gt;=$N$8,G2750&lt;=$O$8),AND(G2750&gt;=$P$8,G2750&lt;=$Q$8),AND(G2750&gt;=$R$8,G2750&lt;=$S$8),AND(G2750&gt;=$T$8,G2750&lt;=$U$8)),IF(COUNTIF($H$537:H2750,"CMO")&gt;90,"Demi-traitement","Plein traitement"),""))</f>
        <v/>
      </c>
    </row>
    <row r="2751" spans="7:9" x14ac:dyDescent="0.25">
      <c r="G2751" s="1">
        <v>45315</v>
      </c>
      <c r="H2751" t="str">
        <f t="shared" si="47"/>
        <v/>
      </c>
      <c r="I2751" s="2" t="str">
        <f>IF(OR(AND(G2751&gt;=$D$19,G2751&lt;=$E$19),AND(G2751&gt;=$F$19,G2751&lt;=$G$19),AND(G2751&gt;=$H$19,G2751&lt;=$I$19),AND(G2751&gt;=$J$19,G2751&lt;=$K$19),AND(G2751&gt;=$L$19,G2751&lt;=$M$19),AND(G2751&gt;=$N$19,G2751&lt;=$O$19),AND(G2751&gt;=$P$19,G2751&lt;=$Q$19),AND(G2751&gt;=$R$19,G2751&lt;=$S$19),AND(G2751&gt;=$T$19,G2751&lt;=$U$19)),IF(COUNTIF(I2387:I2750,"Plein traitement")=90,"Demi-traitement","Plein traitement"),IF(OR(AND(G2751&gt;=$D$8,G2751&lt;=$E$8),AND(G2751&gt;=$F$8,G2751&lt;=$G$8),AND(G2751&gt;=$H$8,G2751&lt;=$I$8),AND(G2751&gt;=$J$8,G2751&lt;=$K$8),AND(G2751&gt;=$L$8,G2751&lt;=$M$8),AND(G2751&gt;=$N$8,G2751&lt;=$O$8),AND(G2751&gt;=$P$8,G2751&lt;=$Q$8),AND(G2751&gt;=$R$8,G2751&lt;=$S$8),AND(G2751&gt;=$T$8,G2751&lt;=$U$8)),IF(COUNTIF($H$537:H2751,"CMO")&gt;90,"Demi-traitement","Plein traitement"),""))</f>
        <v/>
      </c>
    </row>
    <row r="2752" spans="7:9" x14ac:dyDescent="0.25">
      <c r="G2752" s="1">
        <v>45316</v>
      </c>
      <c r="H2752" t="str">
        <f t="shared" si="47"/>
        <v/>
      </c>
      <c r="I2752" s="2" t="str">
        <f>IF(OR(AND(G2752&gt;=$D$19,G2752&lt;=$E$19),AND(G2752&gt;=$F$19,G2752&lt;=$G$19),AND(G2752&gt;=$H$19,G2752&lt;=$I$19),AND(G2752&gt;=$J$19,G2752&lt;=$K$19),AND(G2752&gt;=$L$19,G2752&lt;=$M$19),AND(G2752&gt;=$N$19,G2752&lt;=$O$19),AND(G2752&gt;=$P$19,G2752&lt;=$Q$19),AND(G2752&gt;=$R$19,G2752&lt;=$S$19),AND(G2752&gt;=$T$19,G2752&lt;=$U$19)),IF(COUNTIF(I2388:I2751,"Plein traitement")=90,"Demi-traitement","Plein traitement"),IF(OR(AND(G2752&gt;=$D$8,G2752&lt;=$E$8),AND(G2752&gt;=$F$8,G2752&lt;=$G$8),AND(G2752&gt;=$H$8,G2752&lt;=$I$8),AND(G2752&gt;=$J$8,G2752&lt;=$K$8),AND(G2752&gt;=$L$8,G2752&lt;=$M$8),AND(G2752&gt;=$N$8,G2752&lt;=$O$8),AND(G2752&gt;=$P$8,G2752&lt;=$Q$8),AND(G2752&gt;=$R$8,G2752&lt;=$S$8),AND(G2752&gt;=$T$8,G2752&lt;=$U$8)),IF(COUNTIF($H$537:H2752,"CMO")&gt;90,"Demi-traitement","Plein traitement"),""))</f>
        <v/>
      </c>
    </row>
    <row r="2753" spans="7:9" x14ac:dyDescent="0.25">
      <c r="G2753" s="1">
        <v>45317</v>
      </c>
      <c r="H2753" t="str">
        <f t="shared" si="47"/>
        <v/>
      </c>
      <c r="I2753" s="2" t="str">
        <f>IF(OR(AND(G2753&gt;=$D$19,G2753&lt;=$E$19),AND(G2753&gt;=$F$19,G2753&lt;=$G$19),AND(G2753&gt;=$H$19,G2753&lt;=$I$19),AND(G2753&gt;=$J$19,G2753&lt;=$K$19),AND(G2753&gt;=$L$19,G2753&lt;=$M$19),AND(G2753&gt;=$N$19,G2753&lt;=$O$19),AND(G2753&gt;=$P$19,G2753&lt;=$Q$19),AND(G2753&gt;=$R$19,G2753&lt;=$S$19),AND(G2753&gt;=$T$19,G2753&lt;=$U$19)),IF(COUNTIF(I2389:I2752,"Plein traitement")=90,"Demi-traitement","Plein traitement"),IF(OR(AND(G2753&gt;=$D$8,G2753&lt;=$E$8),AND(G2753&gt;=$F$8,G2753&lt;=$G$8),AND(G2753&gt;=$H$8,G2753&lt;=$I$8),AND(G2753&gt;=$J$8,G2753&lt;=$K$8),AND(G2753&gt;=$L$8,G2753&lt;=$M$8),AND(G2753&gt;=$N$8,G2753&lt;=$O$8),AND(G2753&gt;=$P$8,G2753&lt;=$Q$8),AND(G2753&gt;=$R$8,G2753&lt;=$S$8),AND(G2753&gt;=$T$8,G2753&lt;=$U$8)),IF(COUNTIF($H$537:H2753,"CMO")&gt;90,"Demi-traitement","Plein traitement"),""))</f>
        <v/>
      </c>
    </row>
    <row r="2754" spans="7:9" x14ac:dyDescent="0.25">
      <c r="G2754" s="1">
        <v>45318</v>
      </c>
      <c r="H2754" t="str">
        <f t="shared" si="47"/>
        <v/>
      </c>
      <c r="I2754" s="2" t="str">
        <f>IF(OR(AND(G2754&gt;=$D$19,G2754&lt;=$E$19),AND(G2754&gt;=$F$19,G2754&lt;=$G$19),AND(G2754&gt;=$H$19,G2754&lt;=$I$19),AND(G2754&gt;=$J$19,G2754&lt;=$K$19),AND(G2754&gt;=$L$19,G2754&lt;=$M$19),AND(G2754&gt;=$N$19,G2754&lt;=$O$19),AND(G2754&gt;=$P$19,G2754&lt;=$Q$19),AND(G2754&gt;=$R$19,G2754&lt;=$S$19),AND(G2754&gt;=$T$19,G2754&lt;=$U$19)),IF(COUNTIF(I2390:I2753,"Plein traitement")=90,"Demi-traitement","Plein traitement"),IF(OR(AND(G2754&gt;=$D$8,G2754&lt;=$E$8),AND(G2754&gt;=$F$8,G2754&lt;=$G$8),AND(G2754&gt;=$H$8,G2754&lt;=$I$8),AND(G2754&gt;=$J$8,G2754&lt;=$K$8),AND(G2754&gt;=$L$8,G2754&lt;=$M$8),AND(G2754&gt;=$N$8,G2754&lt;=$O$8),AND(G2754&gt;=$P$8,G2754&lt;=$Q$8),AND(G2754&gt;=$R$8,G2754&lt;=$S$8),AND(G2754&gt;=$T$8,G2754&lt;=$U$8)),IF(COUNTIF($H$537:H2754,"CMO")&gt;90,"Demi-traitement","Plein traitement"),""))</f>
        <v/>
      </c>
    </row>
    <row r="2755" spans="7:9" x14ac:dyDescent="0.25">
      <c r="G2755" s="1">
        <v>45319</v>
      </c>
      <c r="H2755" t="str">
        <f t="shared" si="47"/>
        <v/>
      </c>
      <c r="I2755" s="2" t="str">
        <f>IF(OR(AND(G2755&gt;=$D$19,G2755&lt;=$E$19),AND(G2755&gt;=$F$19,G2755&lt;=$G$19),AND(G2755&gt;=$H$19,G2755&lt;=$I$19),AND(G2755&gt;=$J$19,G2755&lt;=$K$19),AND(G2755&gt;=$L$19,G2755&lt;=$M$19),AND(G2755&gt;=$N$19,G2755&lt;=$O$19),AND(G2755&gt;=$P$19,G2755&lt;=$Q$19),AND(G2755&gt;=$R$19,G2755&lt;=$S$19),AND(G2755&gt;=$T$19,G2755&lt;=$U$19)),IF(COUNTIF(I2391:I2754,"Plein traitement")=90,"Demi-traitement","Plein traitement"),IF(OR(AND(G2755&gt;=$D$8,G2755&lt;=$E$8),AND(G2755&gt;=$F$8,G2755&lt;=$G$8),AND(G2755&gt;=$H$8,G2755&lt;=$I$8),AND(G2755&gt;=$J$8,G2755&lt;=$K$8),AND(G2755&gt;=$L$8,G2755&lt;=$M$8),AND(G2755&gt;=$N$8,G2755&lt;=$O$8),AND(G2755&gt;=$P$8,G2755&lt;=$Q$8),AND(G2755&gt;=$R$8,G2755&lt;=$S$8),AND(G2755&gt;=$T$8,G2755&lt;=$U$8)),IF(COUNTIF($H$537:H2755,"CMO")&gt;90,"Demi-traitement","Plein traitement"),""))</f>
        <v/>
      </c>
    </row>
    <row r="2756" spans="7:9" x14ac:dyDescent="0.25">
      <c r="G2756" s="1">
        <v>45320</v>
      </c>
      <c r="H2756" t="str">
        <f t="shared" si="47"/>
        <v/>
      </c>
      <c r="I2756" s="2" t="str">
        <f>IF(OR(AND(G2756&gt;=$D$19,G2756&lt;=$E$19),AND(G2756&gt;=$F$19,G2756&lt;=$G$19),AND(G2756&gt;=$H$19,G2756&lt;=$I$19),AND(G2756&gt;=$J$19,G2756&lt;=$K$19),AND(G2756&gt;=$L$19,G2756&lt;=$M$19),AND(G2756&gt;=$N$19,G2756&lt;=$O$19),AND(G2756&gt;=$P$19,G2756&lt;=$Q$19),AND(G2756&gt;=$R$19,G2756&lt;=$S$19),AND(G2756&gt;=$T$19,G2756&lt;=$U$19)),IF(COUNTIF(I2392:I2755,"Plein traitement")=90,"Demi-traitement","Plein traitement"),IF(OR(AND(G2756&gt;=$D$8,G2756&lt;=$E$8),AND(G2756&gt;=$F$8,G2756&lt;=$G$8),AND(G2756&gt;=$H$8,G2756&lt;=$I$8),AND(G2756&gt;=$J$8,G2756&lt;=$K$8),AND(G2756&gt;=$L$8,G2756&lt;=$M$8),AND(G2756&gt;=$N$8,G2756&lt;=$O$8),AND(G2756&gt;=$P$8,G2756&lt;=$Q$8),AND(G2756&gt;=$R$8,G2756&lt;=$S$8),AND(G2756&gt;=$T$8,G2756&lt;=$U$8)),IF(COUNTIF($H$537:H2756,"CMO")&gt;90,"Demi-traitement","Plein traitement"),""))</f>
        <v/>
      </c>
    </row>
    <row r="2757" spans="7:9" x14ac:dyDescent="0.25">
      <c r="G2757" s="1">
        <v>45321</v>
      </c>
      <c r="H2757" t="str">
        <f t="shared" si="47"/>
        <v/>
      </c>
      <c r="I2757" s="2" t="str">
        <f>IF(OR(AND(G2757&gt;=$D$19,G2757&lt;=$E$19),AND(G2757&gt;=$F$19,G2757&lt;=$G$19),AND(G2757&gt;=$H$19,G2757&lt;=$I$19),AND(G2757&gt;=$J$19,G2757&lt;=$K$19),AND(G2757&gt;=$L$19,G2757&lt;=$M$19),AND(G2757&gt;=$N$19,G2757&lt;=$O$19),AND(G2757&gt;=$P$19,G2757&lt;=$Q$19),AND(G2757&gt;=$R$19,G2757&lt;=$S$19),AND(G2757&gt;=$T$19,G2757&lt;=$U$19)),IF(COUNTIF(I2393:I2756,"Plein traitement")=90,"Demi-traitement","Plein traitement"),IF(OR(AND(G2757&gt;=$D$8,G2757&lt;=$E$8),AND(G2757&gt;=$F$8,G2757&lt;=$G$8),AND(G2757&gt;=$H$8,G2757&lt;=$I$8),AND(G2757&gt;=$J$8,G2757&lt;=$K$8),AND(G2757&gt;=$L$8,G2757&lt;=$M$8),AND(G2757&gt;=$N$8,G2757&lt;=$O$8),AND(G2757&gt;=$P$8,G2757&lt;=$Q$8),AND(G2757&gt;=$R$8,G2757&lt;=$S$8),AND(G2757&gt;=$T$8,G2757&lt;=$U$8)),IF(COUNTIF($H$537:H2757,"CMO")&gt;90,"Demi-traitement","Plein traitement"),""))</f>
        <v/>
      </c>
    </row>
    <row r="2758" spans="7:9" x14ac:dyDescent="0.25">
      <c r="G2758" s="1">
        <v>45322</v>
      </c>
      <c r="H2758" t="str">
        <f t="shared" si="47"/>
        <v/>
      </c>
      <c r="I2758" s="2" t="str">
        <f>IF(OR(AND(G2758&gt;=$D$19,G2758&lt;=$E$19),AND(G2758&gt;=$F$19,G2758&lt;=$G$19),AND(G2758&gt;=$H$19,G2758&lt;=$I$19),AND(G2758&gt;=$J$19,G2758&lt;=$K$19),AND(G2758&gt;=$L$19,G2758&lt;=$M$19),AND(G2758&gt;=$N$19,G2758&lt;=$O$19),AND(G2758&gt;=$P$19,G2758&lt;=$Q$19),AND(G2758&gt;=$R$19,G2758&lt;=$S$19),AND(G2758&gt;=$T$19,G2758&lt;=$U$19)),IF(COUNTIF(I2394:I2757,"Plein traitement")=90,"Demi-traitement","Plein traitement"),IF(OR(AND(G2758&gt;=$D$8,G2758&lt;=$E$8),AND(G2758&gt;=$F$8,G2758&lt;=$G$8),AND(G2758&gt;=$H$8,G2758&lt;=$I$8),AND(G2758&gt;=$J$8,G2758&lt;=$K$8),AND(G2758&gt;=$L$8,G2758&lt;=$M$8),AND(G2758&gt;=$N$8,G2758&lt;=$O$8),AND(G2758&gt;=$P$8,G2758&lt;=$Q$8),AND(G2758&gt;=$R$8,G2758&lt;=$S$8),AND(G2758&gt;=$T$8,G2758&lt;=$U$8)),IF(COUNTIF($H$537:H2758,"CMO")&gt;90,"Demi-traitement","Plein traitement"),""))</f>
        <v/>
      </c>
    </row>
    <row r="2759" spans="7:9" x14ac:dyDescent="0.25">
      <c r="G2759" s="1">
        <v>45323</v>
      </c>
      <c r="H2759" t="str">
        <f t="shared" si="47"/>
        <v/>
      </c>
      <c r="I2759" s="2" t="str">
        <f>IF(OR(AND(G2759&gt;=$D$19,G2759&lt;=$E$19),AND(G2759&gt;=$F$19,G2759&lt;=$G$19),AND(G2759&gt;=$H$19,G2759&lt;=$I$19),AND(G2759&gt;=$J$19,G2759&lt;=$K$19),AND(G2759&gt;=$L$19,G2759&lt;=$M$19),AND(G2759&gt;=$N$19,G2759&lt;=$O$19),AND(G2759&gt;=$P$19,G2759&lt;=$Q$19),AND(G2759&gt;=$R$19,G2759&lt;=$S$19),AND(G2759&gt;=$T$19,G2759&lt;=$U$19)),IF(COUNTIF(I2395:I2758,"Plein traitement")=90,"Demi-traitement","Plein traitement"),IF(OR(AND(G2759&gt;=$D$8,G2759&lt;=$E$8),AND(G2759&gt;=$F$8,G2759&lt;=$G$8),AND(G2759&gt;=$H$8,G2759&lt;=$I$8),AND(G2759&gt;=$J$8,G2759&lt;=$K$8),AND(G2759&gt;=$L$8,G2759&lt;=$M$8),AND(G2759&gt;=$N$8,G2759&lt;=$O$8),AND(G2759&gt;=$P$8,G2759&lt;=$Q$8),AND(G2759&gt;=$R$8,G2759&lt;=$S$8),AND(G2759&gt;=$T$8,G2759&lt;=$U$8)),IF(COUNTIF($H$537:H2759,"CMO")&gt;90,"Demi-traitement","Plein traitement"),""))</f>
        <v/>
      </c>
    </row>
    <row r="2760" spans="7:9" x14ac:dyDescent="0.25">
      <c r="G2760" s="1">
        <v>45324</v>
      </c>
      <c r="H2760" t="str">
        <f t="shared" si="47"/>
        <v/>
      </c>
      <c r="I2760" s="2" t="str">
        <f>IF(OR(AND(G2760&gt;=$D$19,G2760&lt;=$E$19),AND(G2760&gt;=$F$19,G2760&lt;=$G$19),AND(G2760&gt;=$H$19,G2760&lt;=$I$19),AND(G2760&gt;=$J$19,G2760&lt;=$K$19),AND(G2760&gt;=$L$19,G2760&lt;=$M$19),AND(G2760&gt;=$N$19,G2760&lt;=$O$19),AND(G2760&gt;=$P$19,G2760&lt;=$Q$19),AND(G2760&gt;=$R$19,G2760&lt;=$S$19),AND(G2760&gt;=$T$19,G2760&lt;=$U$19)),IF(COUNTIF(I2396:I2759,"Plein traitement")=90,"Demi-traitement","Plein traitement"),IF(OR(AND(G2760&gt;=$D$8,G2760&lt;=$E$8),AND(G2760&gt;=$F$8,G2760&lt;=$G$8),AND(G2760&gt;=$H$8,G2760&lt;=$I$8),AND(G2760&gt;=$J$8,G2760&lt;=$K$8),AND(G2760&gt;=$L$8,G2760&lt;=$M$8),AND(G2760&gt;=$N$8,G2760&lt;=$O$8),AND(G2760&gt;=$P$8,G2760&lt;=$Q$8),AND(G2760&gt;=$R$8,G2760&lt;=$S$8),AND(G2760&gt;=$T$8,G2760&lt;=$U$8)),IF(COUNTIF($H$537:H2760,"CMO")&gt;90,"Demi-traitement","Plein traitement"),""))</f>
        <v/>
      </c>
    </row>
    <row r="2761" spans="7:9" x14ac:dyDescent="0.25">
      <c r="G2761" s="1">
        <v>45325</v>
      </c>
      <c r="H2761" t="str">
        <f t="shared" si="47"/>
        <v/>
      </c>
      <c r="I2761" s="2" t="str">
        <f>IF(OR(AND(G2761&gt;=$D$19,G2761&lt;=$E$19),AND(G2761&gt;=$F$19,G2761&lt;=$G$19),AND(G2761&gt;=$H$19,G2761&lt;=$I$19),AND(G2761&gt;=$J$19,G2761&lt;=$K$19),AND(G2761&gt;=$L$19,G2761&lt;=$M$19),AND(G2761&gt;=$N$19,G2761&lt;=$O$19),AND(G2761&gt;=$P$19,G2761&lt;=$Q$19),AND(G2761&gt;=$R$19,G2761&lt;=$S$19),AND(G2761&gt;=$T$19,G2761&lt;=$U$19)),IF(COUNTIF(I2397:I2760,"Plein traitement")=90,"Demi-traitement","Plein traitement"),IF(OR(AND(G2761&gt;=$D$8,G2761&lt;=$E$8),AND(G2761&gt;=$F$8,G2761&lt;=$G$8),AND(G2761&gt;=$H$8,G2761&lt;=$I$8),AND(G2761&gt;=$J$8,G2761&lt;=$K$8),AND(G2761&gt;=$L$8,G2761&lt;=$M$8),AND(G2761&gt;=$N$8,G2761&lt;=$O$8),AND(G2761&gt;=$P$8,G2761&lt;=$Q$8),AND(G2761&gt;=$R$8,G2761&lt;=$S$8),AND(G2761&gt;=$T$8,G2761&lt;=$U$8)),IF(COUNTIF($H$537:H2761,"CMO")&gt;90,"Demi-traitement","Plein traitement"),""))</f>
        <v/>
      </c>
    </row>
    <row r="2762" spans="7:9" x14ac:dyDescent="0.25">
      <c r="G2762" s="1">
        <v>45326</v>
      </c>
      <c r="H2762" t="str">
        <f t="shared" si="47"/>
        <v/>
      </c>
      <c r="I2762" s="2" t="str">
        <f>IF(OR(AND(G2762&gt;=$D$19,G2762&lt;=$E$19),AND(G2762&gt;=$F$19,G2762&lt;=$G$19),AND(G2762&gt;=$H$19,G2762&lt;=$I$19),AND(G2762&gt;=$J$19,G2762&lt;=$K$19),AND(G2762&gt;=$L$19,G2762&lt;=$M$19),AND(G2762&gt;=$N$19,G2762&lt;=$O$19),AND(G2762&gt;=$P$19,G2762&lt;=$Q$19),AND(G2762&gt;=$R$19,G2762&lt;=$S$19),AND(G2762&gt;=$T$19,G2762&lt;=$U$19)),IF(COUNTIF(I2398:I2761,"Plein traitement")=90,"Demi-traitement","Plein traitement"),IF(OR(AND(G2762&gt;=$D$8,G2762&lt;=$E$8),AND(G2762&gt;=$F$8,G2762&lt;=$G$8),AND(G2762&gt;=$H$8,G2762&lt;=$I$8),AND(G2762&gt;=$J$8,G2762&lt;=$K$8),AND(G2762&gt;=$L$8,G2762&lt;=$M$8),AND(G2762&gt;=$N$8,G2762&lt;=$O$8),AND(G2762&gt;=$P$8,G2762&lt;=$Q$8),AND(G2762&gt;=$R$8,G2762&lt;=$S$8),AND(G2762&gt;=$T$8,G2762&lt;=$U$8)),IF(COUNTIF($H$537:H2762,"CMO")&gt;90,"Demi-traitement","Plein traitement"),""))</f>
        <v/>
      </c>
    </row>
    <row r="2763" spans="7:9" x14ac:dyDescent="0.25">
      <c r="G2763" s="1">
        <v>45327</v>
      </c>
      <c r="H2763" t="str">
        <f t="shared" si="47"/>
        <v/>
      </c>
      <c r="I2763" s="2" t="str">
        <f>IF(OR(AND(G2763&gt;=$D$19,G2763&lt;=$E$19),AND(G2763&gt;=$F$19,G2763&lt;=$G$19),AND(G2763&gt;=$H$19,G2763&lt;=$I$19),AND(G2763&gt;=$J$19,G2763&lt;=$K$19),AND(G2763&gt;=$L$19,G2763&lt;=$M$19),AND(G2763&gt;=$N$19,G2763&lt;=$O$19),AND(G2763&gt;=$P$19,G2763&lt;=$Q$19),AND(G2763&gt;=$R$19,G2763&lt;=$S$19),AND(G2763&gt;=$T$19,G2763&lt;=$U$19)),IF(COUNTIF(I2399:I2762,"Plein traitement")=90,"Demi-traitement","Plein traitement"),IF(OR(AND(G2763&gt;=$D$8,G2763&lt;=$E$8),AND(G2763&gt;=$F$8,G2763&lt;=$G$8),AND(G2763&gt;=$H$8,G2763&lt;=$I$8),AND(G2763&gt;=$J$8,G2763&lt;=$K$8),AND(G2763&gt;=$L$8,G2763&lt;=$M$8),AND(G2763&gt;=$N$8,G2763&lt;=$O$8),AND(G2763&gt;=$P$8,G2763&lt;=$Q$8),AND(G2763&gt;=$R$8,G2763&lt;=$S$8),AND(G2763&gt;=$T$8,G2763&lt;=$U$8)),IF(COUNTIF($H$537:H2763,"CMO")&gt;90,"Demi-traitement","Plein traitement"),""))</f>
        <v/>
      </c>
    </row>
    <row r="2764" spans="7:9" x14ac:dyDescent="0.25">
      <c r="G2764" s="1">
        <v>45328</v>
      </c>
      <c r="H2764" t="str">
        <f t="shared" si="47"/>
        <v/>
      </c>
      <c r="I2764" s="2" t="str">
        <f>IF(OR(AND(G2764&gt;=$D$19,G2764&lt;=$E$19),AND(G2764&gt;=$F$19,G2764&lt;=$G$19),AND(G2764&gt;=$H$19,G2764&lt;=$I$19),AND(G2764&gt;=$J$19,G2764&lt;=$K$19),AND(G2764&gt;=$L$19,G2764&lt;=$M$19),AND(G2764&gt;=$N$19,G2764&lt;=$O$19),AND(G2764&gt;=$P$19,G2764&lt;=$Q$19),AND(G2764&gt;=$R$19,G2764&lt;=$S$19),AND(G2764&gt;=$T$19,G2764&lt;=$U$19)),IF(COUNTIF(I2400:I2763,"Plein traitement")=90,"Demi-traitement","Plein traitement"),IF(OR(AND(G2764&gt;=$D$8,G2764&lt;=$E$8),AND(G2764&gt;=$F$8,G2764&lt;=$G$8),AND(G2764&gt;=$H$8,G2764&lt;=$I$8),AND(G2764&gt;=$J$8,G2764&lt;=$K$8),AND(G2764&gt;=$L$8,G2764&lt;=$M$8),AND(G2764&gt;=$N$8,G2764&lt;=$O$8),AND(G2764&gt;=$P$8,G2764&lt;=$Q$8),AND(G2764&gt;=$R$8,G2764&lt;=$S$8),AND(G2764&gt;=$T$8,G2764&lt;=$U$8)),IF(COUNTIF($H$537:H2764,"CMO")&gt;90,"Demi-traitement","Plein traitement"),""))</f>
        <v/>
      </c>
    </row>
    <row r="2765" spans="7:9" x14ac:dyDescent="0.25">
      <c r="G2765" s="1">
        <v>45329</v>
      </c>
      <c r="H2765" t="str">
        <f t="shared" si="47"/>
        <v/>
      </c>
      <c r="I2765" s="2" t="str">
        <f>IF(OR(AND(G2765&gt;=$D$19,G2765&lt;=$E$19),AND(G2765&gt;=$F$19,G2765&lt;=$G$19),AND(G2765&gt;=$H$19,G2765&lt;=$I$19),AND(G2765&gt;=$J$19,G2765&lt;=$K$19),AND(G2765&gt;=$L$19,G2765&lt;=$M$19),AND(G2765&gt;=$N$19,G2765&lt;=$O$19),AND(G2765&gt;=$P$19,G2765&lt;=$Q$19),AND(G2765&gt;=$R$19,G2765&lt;=$S$19),AND(G2765&gt;=$T$19,G2765&lt;=$U$19)),IF(COUNTIF(I2401:I2764,"Plein traitement")=90,"Demi-traitement","Plein traitement"),IF(OR(AND(G2765&gt;=$D$8,G2765&lt;=$E$8),AND(G2765&gt;=$F$8,G2765&lt;=$G$8),AND(G2765&gt;=$H$8,G2765&lt;=$I$8),AND(G2765&gt;=$J$8,G2765&lt;=$K$8),AND(G2765&gt;=$L$8,G2765&lt;=$M$8),AND(G2765&gt;=$N$8,G2765&lt;=$O$8),AND(G2765&gt;=$P$8,G2765&lt;=$Q$8),AND(G2765&gt;=$R$8,G2765&lt;=$S$8),AND(G2765&gt;=$T$8,G2765&lt;=$U$8)),IF(COUNTIF($H$537:H2765,"CMO")&gt;90,"Demi-traitement","Plein traitement"),""))</f>
        <v/>
      </c>
    </row>
    <row r="2766" spans="7:9" x14ac:dyDescent="0.25">
      <c r="G2766" s="1">
        <v>45330</v>
      </c>
      <c r="H2766" t="str">
        <f t="shared" si="47"/>
        <v/>
      </c>
      <c r="I2766" s="2" t="str">
        <f>IF(OR(AND(G2766&gt;=$D$19,G2766&lt;=$E$19),AND(G2766&gt;=$F$19,G2766&lt;=$G$19),AND(G2766&gt;=$H$19,G2766&lt;=$I$19),AND(G2766&gt;=$J$19,G2766&lt;=$K$19),AND(G2766&gt;=$L$19,G2766&lt;=$M$19),AND(G2766&gt;=$N$19,G2766&lt;=$O$19),AND(G2766&gt;=$P$19,G2766&lt;=$Q$19),AND(G2766&gt;=$R$19,G2766&lt;=$S$19),AND(G2766&gt;=$T$19,G2766&lt;=$U$19)),IF(COUNTIF(I2402:I2765,"Plein traitement")=90,"Demi-traitement","Plein traitement"),IF(OR(AND(G2766&gt;=$D$8,G2766&lt;=$E$8),AND(G2766&gt;=$F$8,G2766&lt;=$G$8),AND(G2766&gt;=$H$8,G2766&lt;=$I$8),AND(G2766&gt;=$J$8,G2766&lt;=$K$8),AND(G2766&gt;=$L$8,G2766&lt;=$M$8),AND(G2766&gt;=$N$8,G2766&lt;=$O$8),AND(G2766&gt;=$P$8,G2766&lt;=$Q$8),AND(G2766&gt;=$R$8,G2766&lt;=$S$8),AND(G2766&gt;=$T$8,G2766&lt;=$U$8)),IF(COUNTIF($H$537:H2766,"CMO")&gt;90,"Demi-traitement","Plein traitement"),""))</f>
        <v/>
      </c>
    </row>
    <row r="2767" spans="7:9" x14ac:dyDescent="0.25">
      <c r="G2767" s="1">
        <v>45331</v>
      </c>
      <c r="H2767" t="str">
        <f t="shared" si="47"/>
        <v/>
      </c>
      <c r="I2767" s="2" t="str">
        <f>IF(OR(AND(G2767&gt;=$D$19,G2767&lt;=$E$19),AND(G2767&gt;=$F$19,G2767&lt;=$G$19),AND(G2767&gt;=$H$19,G2767&lt;=$I$19),AND(G2767&gt;=$J$19,G2767&lt;=$K$19),AND(G2767&gt;=$L$19,G2767&lt;=$M$19),AND(G2767&gt;=$N$19,G2767&lt;=$O$19),AND(G2767&gt;=$P$19,G2767&lt;=$Q$19),AND(G2767&gt;=$R$19,G2767&lt;=$S$19),AND(G2767&gt;=$T$19,G2767&lt;=$U$19)),IF(COUNTIF(I2403:I2766,"Plein traitement")=90,"Demi-traitement","Plein traitement"),IF(OR(AND(G2767&gt;=$D$8,G2767&lt;=$E$8),AND(G2767&gt;=$F$8,G2767&lt;=$G$8),AND(G2767&gt;=$H$8,G2767&lt;=$I$8),AND(G2767&gt;=$J$8,G2767&lt;=$K$8),AND(G2767&gt;=$L$8,G2767&lt;=$M$8),AND(G2767&gt;=$N$8,G2767&lt;=$O$8),AND(G2767&gt;=$P$8,G2767&lt;=$Q$8),AND(G2767&gt;=$R$8,G2767&lt;=$S$8),AND(G2767&gt;=$T$8,G2767&lt;=$U$8)),IF(COUNTIF($H$537:H2767,"CMO")&gt;90,"Demi-traitement","Plein traitement"),""))</f>
        <v/>
      </c>
    </row>
    <row r="2768" spans="7:9" x14ac:dyDescent="0.25">
      <c r="G2768" s="1">
        <v>45332</v>
      </c>
      <c r="H2768" t="str">
        <f t="shared" si="47"/>
        <v/>
      </c>
      <c r="I2768" s="2" t="str">
        <f>IF(OR(AND(G2768&gt;=$D$19,G2768&lt;=$E$19),AND(G2768&gt;=$F$19,G2768&lt;=$G$19),AND(G2768&gt;=$H$19,G2768&lt;=$I$19),AND(G2768&gt;=$J$19,G2768&lt;=$K$19),AND(G2768&gt;=$L$19,G2768&lt;=$M$19),AND(G2768&gt;=$N$19,G2768&lt;=$O$19),AND(G2768&gt;=$P$19,G2768&lt;=$Q$19),AND(G2768&gt;=$R$19,G2768&lt;=$S$19),AND(G2768&gt;=$T$19,G2768&lt;=$U$19)),IF(COUNTIF(I2404:I2767,"Plein traitement")=90,"Demi-traitement","Plein traitement"),IF(OR(AND(G2768&gt;=$D$8,G2768&lt;=$E$8),AND(G2768&gt;=$F$8,G2768&lt;=$G$8),AND(G2768&gt;=$H$8,G2768&lt;=$I$8),AND(G2768&gt;=$J$8,G2768&lt;=$K$8),AND(G2768&gt;=$L$8,G2768&lt;=$M$8),AND(G2768&gt;=$N$8,G2768&lt;=$O$8),AND(G2768&gt;=$P$8,G2768&lt;=$Q$8),AND(G2768&gt;=$R$8,G2768&lt;=$S$8),AND(G2768&gt;=$T$8,G2768&lt;=$U$8)),IF(COUNTIF($H$537:H2768,"CMO")&gt;90,"Demi-traitement","Plein traitement"),""))</f>
        <v/>
      </c>
    </row>
    <row r="2769" spans="7:9" x14ac:dyDescent="0.25">
      <c r="G2769" s="1">
        <v>45333</v>
      </c>
      <c r="H2769" t="str">
        <f t="shared" si="47"/>
        <v/>
      </c>
      <c r="I2769" s="2" t="str">
        <f>IF(OR(AND(G2769&gt;=$D$19,G2769&lt;=$E$19),AND(G2769&gt;=$F$19,G2769&lt;=$G$19),AND(G2769&gt;=$H$19,G2769&lt;=$I$19),AND(G2769&gt;=$J$19,G2769&lt;=$K$19),AND(G2769&gt;=$L$19,G2769&lt;=$M$19),AND(G2769&gt;=$N$19,G2769&lt;=$O$19),AND(G2769&gt;=$P$19,G2769&lt;=$Q$19),AND(G2769&gt;=$R$19,G2769&lt;=$S$19),AND(G2769&gt;=$T$19,G2769&lt;=$U$19)),IF(COUNTIF(I2405:I2768,"Plein traitement")=90,"Demi-traitement","Plein traitement"),IF(OR(AND(G2769&gt;=$D$8,G2769&lt;=$E$8),AND(G2769&gt;=$F$8,G2769&lt;=$G$8),AND(G2769&gt;=$H$8,G2769&lt;=$I$8),AND(G2769&gt;=$J$8,G2769&lt;=$K$8),AND(G2769&gt;=$L$8,G2769&lt;=$M$8),AND(G2769&gt;=$N$8,G2769&lt;=$O$8),AND(G2769&gt;=$P$8,G2769&lt;=$Q$8),AND(G2769&gt;=$R$8,G2769&lt;=$S$8),AND(G2769&gt;=$T$8,G2769&lt;=$U$8)),IF(COUNTIF($H$537:H2769,"CMO")&gt;90,"Demi-traitement","Plein traitement"),""))</f>
        <v/>
      </c>
    </row>
    <row r="2770" spans="7:9" x14ac:dyDescent="0.25">
      <c r="G2770" s="1">
        <v>45334</v>
      </c>
      <c r="H2770" t="str">
        <f t="shared" si="47"/>
        <v/>
      </c>
      <c r="I2770" s="2" t="str">
        <f>IF(OR(AND(G2770&gt;=$D$19,G2770&lt;=$E$19),AND(G2770&gt;=$F$19,G2770&lt;=$G$19),AND(G2770&gt;=$H$19,G2770&lt;=$I$19),AND(G2770&gt;=$J$19,G2770&lt;=$K$19),AND(G2770&gt;=$L$19,G2770&lt;=$M$19),AND(G2770&gt;=$N$19,G2770&lt;=$O$19),AND(G2770&gt;=$P$19,G2770&lt;=$Q$19),AND(G2770&gt;=$R$19,G2770&lt;=$S$19),AND(G2770&gt;=$T$19,G2770&lt;=$U$19)),IF(COUNTIF(I2406:I2769,"Plein traitement")=90,"Demi-traitement","Plein traitement"),IF(OR(AND(G2770&gt;=$D$8,G2770&lt;=$E$8),AND(G2770&gt;=$F$8,G2770&lt;=$G$8),AND(G2770&gt;=$H$8,G2770&lt;=$I$8),AND(G2770&gt;=$J$8,G2770&lt;=$K$8),AND(G2770&gt;=$L$8,G2770&lt;=$M$8),AND(G2770&gt;=$N$8,G2770&lt;=$O$8),AND(G2770&gt;=$P$8,G2770&lt;=$Q$8),AND(G2770&gt;=$R$8,G2770&lt;=$S$8),AND(G2770&gt;=$T$8,G2770&lt;=$U$8)),IF(COUNTIF($H$537:H2770,"CMO")&gt;90,"Demi-traitement","Plein traitement"),""))</f>
        <v/>
      </c>
    </row>
    <row r="2771" spans="7:9" x14ac:dyDescent="0.25">
      <c r="G2771" s="1">
        <v>45335</v>
      </c>
      <c r="H2771" t="str">
        <f t="shared" si="47"/>
        <v/>
      </c>
      <c r="I2771" s="2" t="str">
        <f>IF(OR(AND(G2771&gt;=$D$19,G2771&lt;=$E$19),AND(G2771&gt;=$F$19,G2771&lt;=$G$19),AND(G2771&gt;=$H$19,G2771&lt;=$I$19),AND(G2771&gt;=$J$19,G2771&lt;=$K$19),AND(G2771&gt;=$L$19,G2771&lt;=$M$19),AND(G2771&gt;=$N$19,G2771&lt;=$O$19),AND(G2771&gt;=$P$19,G2771&lt;=$Q$19),AND(G2771&gt;=$R$19,G2771&lt;=$S$19),AND(G2771&gt;=$T$19,G2771&lt;=$U$19)),IF(COUNTIF(I2407:I2770,"Plein traitement")=90,"Demi-traitement","Plein traitement"),IF(OR(AND(G2771&gt;=$D$8,G2771&lt;=$E$8),AND(G2771&gt;=$F$8,G2771&lt;=$G$8),AND(G2771&gt;=$H$8,G2771&lt;=$I$8),AND(G2771&gt;=$J$8,G2771&lt;=$K$8),AND(G2771&gt;=$L$8,G2771&lt;=$M$8),AND(G2771&gt;=$N$8,G2771&lt;=$O$8),AND(G2771&gt;=$P$8,G2771&lt;=$Q$8),AND(G2771&gt;=$R$8,G2771&lt;=$S$8),AND(G2771&gt;=$T$8,G2771&lt;=$U$8)),IF(COUNTIF($H$537:H2771,"CMO")&gt;90,"Demi-traitement","Plein traitement"),""))</f>
        <v/>
      </c>
    </row>
    <row r="2772" spans="7:9" x14ac:dyDescent="0.25">
      <c r="G2772" s="1">
        <v>45336</v>
      </c>
      <c r="H2772" t="str">
        <f t="shared" si="47"/>
        <v/>
      </c>
      <c r="I2772" s="2" t="str">
        <f>IF(OR(AND(G2772&gt;=$D$19,G2772&lt;=$E$19),AND(G2772&gt;=$F$19,G2772&lt;=$G$19),AND(G2772&gt;=$H$19,G2772&lt;=$I$19),AND(G2772&gt;=$J$19,G2772&lt;=$K$19),AND(G2772&gt;=$L$19,G2772&lt;=$M$19),AND(G2772&gt;=$N$19,G2772&lt;=$O$19),AND(G2772&gt;=$P$19,G2772&lt;=$Q$19),AND(G2772&gt;=$R$19,G2772&lt;=$S$19),AND(G2772&gt;=$T$19,G2772&lt;=$U$19)),IF(COUNTIF(I2408:I2771,"Plein traitement")=90,"Demi-traitement","Plein traitement"),IF(OR(AND(G2772&gt;=$D$8,G2772&lt;=$E$8),AND(G2772&gt;=$F$8,G2772&lt;=$G$8),AND(G2772&gt;=$H$8,G2772&lt;=$I$8),AND(G2772&gt;=$J$8,G2772&lt;=$K$8),AND(G2772&gt;=$L$8,G2772&lt;=$M$8),AND(G2772&gt;=$N$8,G2772&lt;=$O$8),AND(G2772&gt;=$P$8,G2772&lt;=$Q$8),AND(G2772&gt;=$R$8,G2772&lt;=$S$8),AND(G2772&gt;=$T$8,G2772&lt;=$U$8)),IF(COUNTIF($H$537:H2772,"CMO")&gt;90,"Demi-traitement","Plein traitement"),""))</f>
        <v/>
      </c>
    </row>
    <row r="2773" spans="7:9" x14ac:dyDescent="0.25">
      <c r="G2773" s="1">
        <v>45337</v>
      </c>
      <c r="H2773" t="str">
        <f t="shared" si="47"/>
        <v/>
      </c>
      <c r="I2773" s="2" t="str">
        <f>IF(OR(AND(G2773&gt;=$D$19,G2773&lt;=$E$19),AND(G2773&gt;=$F$19,G2773&lt;=$G$19),AND(G2773&gt;=$H$19,G2773&lt;=$I$19),AND(G2773&gt;=$J$19,G2773&lt;=$K$19),AND(G2773&gt;=$L$19,G2773&lt;=$M$19),AND(G2773&gt;=$N$19,G2773&lt;=$O$19),AND(G2773&gt;=$P$19,G2773&lt;=$Q$19),AND(G2773&gt;=$R$19,G2773&lt;=$S$19),AND(G2773&gt;=$T$19,G2773&lt;=$U$19)),IF(COUNTIF(I2409:I2772,"Plein traitement")=90,"Demi-traitement","Plein traitement"),IF(OR(AND(G2773&gt;=$D$8,G2773&lt;=$E$8),AND(G2773&gt;=$F$8,G2773&lt;=$G$8),AND(G2773&gt;=$H$8,G2773&lt;=$I$8),AND(G2773&gt;=$J$8,G2773&lt;=$K$8),AND(G2773&gt;=$L$8,G2773&lt;=$M$8),AND(G2773&gt;=$N$8,G2773&lt;=$O$8),AND(G2773&gt;=$P$8,G2773&lt;=$Q$8),AND(G2773&gt;=$R$8,G2773&lt;=$S$8),AND(G2773&gt;=$T$8,G2773&lt;=$U$8)),IF(COUNTIF($H$537:H2773,"CMO")&gt;90,"Demi-traitement","Plein traitement"),""))</f>
        <v/>
      </c>
    </row>
    <row r="2774" spans="7:9" x14ac:dyDescent="0.25">
      <c r="G2774" s="1">
        <v>45338</v>
      </c>
      <c r="H2774" t="str">
        <f t="shared" si="47"/>
        <v/>
      </c>
      <c r="I2774" s="2" t="str">
        <f>IF(OR(AND(G2774&gt;=$D$19,G2774&lt;=$E$19),AND(G2774&gt;=$F$19,G2774&lt;=$G$19),AND(G2774&gt;=$H$19,G2774&lt;=$I$19),AND(G2774&gt;=$J$19,G2774&lt;=$K$19),AND(G2774&gt;=$L$19,G2774&lt;=$M$19),AND(G2774&gt;=$N$19,G2774&lt;=$O$19),AND(G2774&gt;=$P$19,G2774&lt;=$Q$19),AND(G2774&gt;=$R$19,G2774&lt;=$S$19),AND(G2774&gt;=$T$19,G2774&lt;=$U$19)),IF(COUNTIF(I2410:I2773,"Plein traitement")=90,"Demi-traitement","Plein traitement"),IF(OR(AND(G2774&gt;=$D$8,G2774&lt;=$E$8),AND(G2774&gt;=$F$8,G2774&lt;=$G$8),AND(G2774&gt;=$H$8,G2774&lt;=$I$8),AND(G2774&gt;=$J$8,G2774&lt;=$K$8),AND(G2774&gt;=$L$8,G2774&lt;=$M$8),AND(G2774&gt;=$N$8,G2774&lt;=$O$8),AND(G2774&gt;=$P$8,G2774&lt;=$Q$8),AND(G2774&gt;=$R$8,G2774&lt;=$S$8),AND(G2774&gt;=$T$8,G2774&lt;=$U$8)),IF(COUNTIF($H$537:H2774,"CMO")&gt;90,"Demi-traitement","Plein traitement"),""))</f>
        <v/>
      </c>
    </row>
    <row r="2775" spans="7:9" x14ac:dyDescent="0.25">
      <c r="G2775" s="1">
        <v>45339</v>
      </c>
      <c r="H2775" t="str">
        <f t="shared" si="47"/>
        <v/>
      </c>
      <c r="I2775" s="2" t="str">
        <f>IF(OR(AND(G2775&gt;=$D$19,G2775&lt;=$E$19),AND(G2775&gt;=$F$19,G2775&lt;=$G$19),AND(G2775&gt;=$H$19,G2775&lt;=$I$19),AND(G2775&gt;=$J$19,G2775&lt;=$K$19),AND(G2775&gt;=$L$19,G2775&lt;=$M$19),AND(G2775&gt;=$N$19,G2775&lt;=$O$19),AND(G2775&gt;=$P$19,G2775&lt;=$Q$19),AND(G2775&gt;=$R$19,G2775&lt;=$S$19),AND(G2775&gt;=$T$19,G2775&lt;=$U$19)),IF(COUNTIF(I2411:I2774,"Plein traitement")=90,"Demi-traitement","Plein traitement"),IF(OR(AND(G2775&gt;=$D$8,G2775&lt;=$E$8),AND(G2775&gt;=$F$8,G2775&lt;=$G$8),AND(G2775&gt;=$H$8,G2775&lt;=$I$8),AND(G2775&gt;=$J$8,G2775&lt;=$K$8),AND(G2775&gt;=$L$8,G2775&lt;=$M$8),AND(G2775&gt;=$N$8,G2775&lt;=$O$8),AND(G2775&gt;=$P$8,G2775&lt;=$Q$8),AND(G2775&gt;=$R$8,G2775&lt;=$S$8),AND(G2775&gt;=$T$8,G2775&lt;=$U$8)),IF(COUNTIF($H$537:H2775,"CMO")&gt;90,"Demi-traitement","Plein traitement"),""))</f>
        <v/>
      </c>
    </row>
    <row r="2776" spans="7:9" x14ac:dyDescent="0.25">
      <c r="G2776" s="1">
        <v>45340</v>
      </c>
      <c r="H2776" t="str">
        <f t="shared" si="47"/>
        <v/>
      </c>
      <c r="I2776" s="2" t="str">
        <f>IF(OR(AND(G2776&gt;=$D$19,G2776&lt;=$E$19),AND(G2776&gt;=$F$19,G2776&lt;=$G$19),AND(G2776&gt;=$H$19,G2776&lt;=$I$19),AND(G2776&gt;=$J$19,G2776&lt;=$K$19),AND(G2776&gt;=$L$19,G2776&lt;=$M$19),AND(G2776&gt;=$N$19,G2776&lt;=$O$19),AND(G2776&gt;=$P$19,G2776&lt;=$Q$19),AND(G2776&gt;=$R$19,G2776&lt;=$S$19),AND(G2776&gt;=$T$19,G2776&lt;=$U$19)),IF(COUNTIF(I2412:I2775,"Plein traitement")=90,"Demi-traitement","Plein traitement"),IF(OR(AND(G2776&gt;=$D$8,G2776&lt;=$E$8),AND(G2776&gt;=$F$8,G2776&lt;=$G$8),AND(G2776&gt;=$H$8,G2776&lt;=$I$8),AND(G2776&gt;=$J$8,G2776&lt;=$K$8),AND(G2776&gt;=$L$8,G2776&lt;=$M$8),AND(G2776&gt;=$N$8,G2776&lt;=$O$8),AND(G2776&gt;=$P$8,G2776&lt;=$Q$8),AND(G2776&gt;=$R$8,G2776&lt;=$S$8),AND(G2776&gt;=$T$8,G2776&lt;=$U$8)),IF(COUNTIF($H$537:H2776,"CMO")&gt;90,"Demi-traitement","Plein traitement"),""))</f>
        <v/>
      </c>
    </row>
    <row r="2777" spans="7:9" x14ac:dyDescent="0.25">
      <c r="G2777" s="1">
        <v>45341</v>
      </c>
      <c r="H2777" t="str">
        <f t="shared" si="47"/>
        <v/>
      </c>
      <c r="I2777" s="2" t="str">
        <f>IF(OR(AND(G2777&gt;=$D$19,G2777&lt;=$E$19),AND(G2777&gt;=$F$19,G2777&lt;=$G$19),AND(G2777&gt;=$H$19,G2777&lt;=$I$19),AND(G2777&gt;=$J$19,G2777&lt;=$K$19),AND(G2777&gt;=$L$19,G2777&lt;=$M$19),AND(G2777&gt;=$N$19,G2777&lt;=$O$19),AND(G2777&gt;=$P$19,G2777&lt;=$Q$19),AND(G2777&gt;=$R$19,G2777&lt;=$S$19),AND(G2777&gt;=$T$19,G2777&lt;=$U$19)),IF(COUNTIF(I2413:I2776,"Plein traitement")=90,"Demi-traitement","Plein traitement"),IF(OR(AND(G2777&gt;=$D$8,G2777&lt;=$E$8),AND(G2777&gt;=$F$8,G2777&lt;=$G$8),AND(G2777&gt;=$H$8,G2777&lt;=$I$8),AND(G2777&gt;=$J$8,G2777&lt;=$K$8),AND(G2777&gt;=$L$8,G2777&lt;=$M$8),AND(G2777&gt;=$N$8,G2777&lt;=$O$8),AND(G2777&gt;=$P$8,G2777&lt;=$Q$8),AND(G2777&gt;=$R$8,G2777&lt;=$S$8),AND(G2777&gt;=$T$8,G2777&lt;=$U$8)),IF(COUNTIF($H$537:H2777,"CMO")&gt;90,"Demi-traitement","Plein traitement"),""))</f>
        <v/>
      </c>
    </row>
    <row r="2778" spans="7:9" x14ac:dyDescent="0.25">
      <c r="G2778" s="1">
        <v>45342</v>
      </c>
      <c r="H2778" t="str">
        <f t="shared" si="47"/>
        <v/>
      </c>
      <c r="I2778" s="2" t="str">
        <f>IF(OR(AND(G2778&gt;=$D$19,G2778&lt;=$E$19),AND(G2778&gt;=$F$19,G2778&lt;=$G$19),AND(G2778&gt;=$H$19,G2778&lt;=$I$19),AND(G2778&gt;=$J$19,G2778&lt;=$K$19),AND(G2778&gt;=$L$19,G2778&lt;=$M$19),AND(G2778&gt;=$N$19,G2778&lt;=$O$19),AND(G2778&gt;=$P$19,G2778&lt;=$Q$19),AND(G2778&gt;=$R$19,G2778&lt;=$S$19),AND(G2778&gt;=$T$19,G2778&lt;=$U$19)),IF(COUNTIF(I2414:I2777,"Plein traitement")=90,"Demi-traitement","Plein traitement"),IF(OR(AND(G2778&gt;=$D$8,G2778&lt;=$E$8),AND(G2778&gt;=$F$8,G2778&lt;=$G$8),AND(G2778&gt;=$H$8,G2778&lt;=$I$8),AND(G2778&gt;=$J$8,G2778&lt;=$K$8),AND(G2778&gt;=$L$8,G2778&lt;=$M$8),AND(G2778&gt;=$N$8,G2778&lt;=$O$8),AND(G2778&gt;=$P$8,G2778&lt;=$Q$8),AND(G2778&gt;=$R$8,G2778&lt;=$S$8),AND(G2778&gt;=$T$8,G2778&lt;=$U$8)),IF(COUNTIF($H$537:H2778,"CMO")&gt;90,"Demi-traitement","Plein traitement"),""))</f>
        <v/>
      </c>
    </row>
    <row r="2779" spans="7:9" x14ac:dyDescent="0.25">
      <c r="G2779" s="1">
        <v>45343</v>
      </c>
      <c r="H2779" t="str">
        <f t="shared" si="47"/>
        <v/>
      </c>
      <c r="I2779" s="2" t="str">
        <f>IF(OR(AND(G2779&gt;=$D$19,G2779&lt;=$E$19),AND(G2779&gt;=$F$19,G2779&lt;=$G$19),AND(G2779&gt;=$H$19,G2779&lt;=$I$19),AND(G2779&gt;=$J$19,G2779&lt;=$K$19),AND(G2779&gt;=$L$19,G2779&lt;=$M$19),AND(G2779&gt;=$N$19,G2779&lt;=$O$19),AND(G2779&gt;=$P$19,G2779&lt;=$Q$19),AND(G2779&gt;=$R$19,G2779&lt;=$S$19),AND(G2779&gt;=$T$19,G2779&lt;=$U$19)),IF(COUNTIF(I2415:I2778,"Plein traitement")=90,"Demi-traitement","Plein traitement"),IF(OR(AND(G2779&gt;=$D$8,G2779&lt;=$E$8),AND(G2779&gt;=$F$8,G2779&lt;=$G$8),AND(G2779&gt;=$H$8,G2779&lt;=$I$8),AND(G2779&gt;=$J$8,G2779&lt;=$K$8),AND(G2779&gt;=$L$8,G2779&lt;=$M$8),AND(G2779&gt;=$N$8,G2779&lt;=$O$8),AND(G2779&gt;=$P$8,G2779&lt;=$Q$8),AND(G2779&gt;=$R$8,G2779&lt;=$S$8),AND(G2779&gt;=$T$8,G2779&lt;=$U$8)),IF(COUNTIF($H$537:H2779,"CMO")&gt;90,"Demi-traitement","Plein traitement"),""))</f>
        <v/>
      </c>
    </row>
    <row r="2780" spans="7:9" x14ac:dyDescent="0.25">
      <c r="G2780" s="1">
        <v>45344</v>
      </c>
      <c r="H2780" t="str">
        <f t="shared" si="47"/>
        <v/>
      </c>
      <c r="I2780" s="2" t="str">
        <f>IF(OR(AND(G2780&gt;=$D$19,G2780&lt;=$E$19),AND(G2780&gt;=$F$19,G2780&lt;=$G$19),AND(G2780&gt;=$H$19,G2780&lt;=$I$19),AND(G2780&gt;=$J$19,G2780&lt;=$K$19),AND(G2780&gt;=$L$19,G2780&lt;=$M$19),AND(G2780&gt;=$N$19,G2780&lt;=$O$19),AND(G2780&gt;=$P$19,G2780&lt;=$Q$19),AND(G2780&gt;=$R$19,G2780&lt;=$S$19),AND(G2780&gt;=$T$19,G2780&lt;=$U$19)),IF(COUNTIF(I2416:I2779,"Plein traitement")=90,"Demi-traitement","Plein traitement"),IF(OR(AND(G2780&gt;=$D$8,G2780&lt;=$E$8),AND(G2780&gt;=$F$8,G2780&lt;=$G$8),AND(G2780&gt;=$H$8,G2780&lt;=$I$8),AND(G2780&gt;=$J$8,G2780&lt;=$K$8),AND(G2780&gt;=$L$8,G2780&lt;=$M$8),AND(G2780&gt;=$N$8,G2780&lt;=$O$8),AND(G2780&gt;=$P$8,G2780&lt;=$Q$8),AND(G2780&gt;=$R$8,G2780&lt;=$S$8),AND(G2780&gt;=$T$8,G2780&lt;=$U$8)),IF(COUNTIF($H$537:H2780,"CMO")&gt;90,"Demi-traitement","Plein traitement"),""))</f>
        <v/>
      </c>
    </row>
    <row r="2781" spans="7:9" x14ac:dyDescent="0.25">
      <c r="G2781" s="1">
        <v>45345</v>
      </c>
      <c r="H2781" t="str">
        <f t="shared" si="47"/>
        <v/>
      </c>
      <c r="I2781" s="2" t="str">
        <f>IF(OR(AND(G2781&gt;=$D$19,G2781&lt;=$E$19),AND(G2781&gt;=$F$19,G2781&lt;=$G$19),AND(G2781&gt;=$H$19,G2781&lt;=$I$19),AND(G2781&gt;=$J$19,G2781&lt;=$K$19),AND(G2781&gt;=$L$19,G2781&lt;=$M$19),AND(G2781&gt;=$N$19,G2781&lt;=$O$19),AND(G2781&gt;=$P$19,G2781&lt;=$Q$19),AND(G2781&gt;=$R$19,G2781&lt;=$S$19),AND(G2781&gt;=$T$19,G2781&lt;=$U$19)),IF(COUNTIF(I2417:I2780,"Plein traitement")=90,"Demi-traitement","Plein traitement"),IF(OR(AND(G2781&gt;=$D$8,G2781&lt;=$E$8),AND(G2781&gt;=$F$8,G2781&lt;=$G$8),AND(G2781&gt;=$H$8,G2781&lt;=$I$8),AND(G2781&gt;=$J$8,G2781&lt;=$K$8),AND(G2781&gt;=$L$8,G2781&lt;=$M$8),AND(G2781&gt;=$N$8,G2781&lt;=$O$8),AND(G2781&gt;=$P$8,G2781&lt;=$Q$8),AND(G2781&gt;=$R$8,G2781&lt;=$S$8),AND(G2781&gt;=$T$8,G2781&lt;=$U$8)),IF(COUNTIF($H$537:H2781,"CMO")&gt;90,"Demi-traitement","Plein traitement"),""))</f>
        <v/>
      </c>
    </row>
    <row r="2782" spans="7:9" x14ac:dyDescent="0.25">
      <c r="G2782" s="1">
        <v>45346</v>
      </c>
      <c r="H2782" t="str">
        <f t="shared" si="47"/>
        <v/>
      </c>
      <c r="I2782" s="2" t="str">
        <f>IF(OR(AND(G2782&gt;=$D$19,G2782&lt;=$E$19),AND(G2782&gt;=$F$19,G2782&lt;=$G$19),AND(G2782&gt;=$H$19,G2782&lt;=$I$19),AND(G2782&gt;=$J$19,G2782&lt;=$K$19),AND(G2782&gt;=$L$19,G2782&lt;=$M$19),AND(G2782&gt;=$N$19,G2782&lt;=$O$19),AND(G2782&gt;=$P$19,G2782&lt;=$Q$19),AND(G2782&gt;=$R$19,G2782&lt;=$S$19),AND(G2782&gt;=$T$19,G2782&lt;=$U$19)),IF(COUNTIF(I2418:I2781,"Plein traitement")=90,"Demi-traitement","Plein traitement"),IF(OR(AND(G2782&gt;=$D$8,G2782&lt;=$E$8),AND(G2782&gt;=$F$8,G2782&lt;=$G$8),AND(G2782&gt;=$H$8,G2782&lt;=$I$8),AND(G2782&gt;=$J$8,G2782&lt;=$K$8),AND(G2782&gt;=$L$8,G2782&lt;=$M$8),AND(G2782&gt;=$N$8,G2782&lt;=$O$8),AND(G2782&gt;=$P$8,G2782&lt;=$Q$8),AND(G2782&gt;=$R$8,G2782&lt;=$S$8),AND(G2782&gt;=$T$8,G2782&lt;=$U$8)),IF(COUNTIF($H$537:H2782,"CMO")&gt;90,"Demi-traitement","Plein traitement"),""))</f>
        <v/>
      </c>
    </row>
    <row r="2783" spans="7:9" x14ac:dyDescent="0.25">
      <c r="G2783" s="1">
        <v>45347</v>
      </c>
      <c r="H2783" t="str">
        <f t="shared" si="47"/>
        <v/>
      </c>
      <c r="I2783" s="2" t="str">
        <f>IF(OR(AND(G2783&gt;=$D$19,G2783&lt;=$E$19),AND(G2783&gt;=$F$19,G2783&lt;=$G$19),AND(G2783&gt;=$H$19,G2783&lt;=$I$19),AND(G2783&gt;=$J$19,G2783&lt;=$K$19),AND(G2783&gt;=$L$19,G2783&lt;=$M$19),AND(G2783&gt;=$N$19,G2783&lt;=$O$19),AND(G2783&gt;=$P$19,G2783&lt;=$Q$19),AND(G2783&gt;=$R$19,G2783&lt;=$S$19),AND(G2783&gt;=$T$19,G2783&lt;=$U$19)),IF(COUNTIF(I2419:I2782,"Plein traitement")=90,"Demi-traitement","Plein traitement"),IF(OR(AND(G2783&gt;=$D$8,G2783&lt;=$E$8),AND(G2783&gt;=$F$8,G2783&lt;=$G$8),AND(G2783&gt;=$H$8,G2783&lt;=$I$8),AND(G2783&gt;=$J$8,G2783&lt;=$K$8),AND(G2783&gt;=$L$8,G2783&lt;=$M$8),AND(G2783&gt;=$N$8,G2783&lt;=$O$8),AND(G2783&gt;=$P$8,G2783&lt;=$Q$8),AND(G2783&gt;=$R$8,G2783&lt;=$S$8),AND(G2783&gt;=$T$8,G2783&lt;=$U$8)),IF(COUNTIF($H$537:H2783,"CMO")&gt;90,"Demi-traitement","Plein traitement"),""))</f>
        <v/>
      </c>
    </row>
    <row r="2784" spans="7:9" x14ac:dyDescent="0.25">
      <c r="G2784" s="1">
        <v>45348</v>
      </c>
      <c r="H2784" t="str">
        <f t="shared" si="47"/>
        <v/>
      </c>
      <c r="I2784" s="2" t="str">
        <f>IF(OR(AND(G2784&gt;=$D$19,G2784&lt;=$E$19),AND(G2784&gt;=$F$19,G2784&lt;=$G$19),AND(G2784&gt;=$H$19,G2784&lt;=$I$19),AND(G2784&gt;=$J$19,G2784&lt;=$K$19),AND(G2784&gt;=$L$19,G2784&lt;=$M$19),AND(G2784&gt;=$N$19,G2784&lt;=$O$19),AND(G2784&gt;=$P$19,G2784&lt;=$Q$19),AND(G2784&gt;=$R$19,G2784&lt;=$S$19),AND(G2784&gt;=$T$19,G2784&lt;=$U$19)),IF(COUNTIF(I2420:I2783,"Plein traitement")=90,"Demi-traitement","Plein traitement"),IF(OR(AND(G2784&gt;=$D$8,G2784&lt;=$E$8),AND(G2784&gt;=$F$8,G2784&lt;=$G$8),AND(G2784&gt;=$H$8,G2784&lt;=$I$8),AND(G2784&gt;=$J$8,G2784&lt;=$K$8),AND(G2784&gt;=$L$8,G2784&lt;=$M$8),AND(G2784&gt;=$N$8,G2784&lt;=$O$8),AND(G2784&gt;=$P$8,G2784&lt;=$Q$8),AND(G2784&gt;=$R$8,G2784&lt;=$S$8),AND(G2784&gt;=$T$8,G2784&lt;=$U$8)),IF(COUNTIF($H$537:H2784,"CMO")&gt;90,"Demi-traitement","Plein traitement"),""))</f>
        <v/>
      </c>
    </row>
    <row r="2785" spans="7:9" x14ac:dyDescent="0.25">
      <c r="G2785" s="1">
        <v>45349</v>
      </c>
      <c r="H2785" t="str">
        <f t="shared" si="47"/>
        <v/>
      </c>
      <c r="I2785" s="2" t="str">
        <f>IF(OR(AND(G2785&gt;=$D$19,G2785&lt;=$E$19),AND(G2785&gt;=$F$19,G2785&lt;=$G$19),AND(G2785&gt;=$H$19,G2785&lt;=$I$19),AND(G2785&gt;=$J$19,G2785&lt;=$K$19),AND(G2785&gt;=$L$19,G2785&lt;=$M$19),AND(G2785&gt;=$N$19,G2785&lt;=$O$19),AND(G2785&gt;=$P$19,G2785&lt;=$Q$19),AND(G2785&gt;=$R$19,G2785&lt;=$S$19),AND(G2785&gt;=$T$19,G2785&lt;=$U$19)),IF(COUNTIF(I2421:I2784,"Plein traitement")=90,"Demi-traitement","Plein traitement"),IF(OR(AND(G2785&gt;=$D$8,G2785&lt;=$E$8),AND(G2785&gt;=$F$8,G2785&lt;=$G$8),AND(G2785&gt;=$H$8,G2785&lt;=$I$8),AND(G2785&gt;=$J$8,G2785&lt;=$K$8),AND(G2785&gt;=$L$8,G2785&lt;=$M$8),AND(G2785&gt;=$N$8,G2785&lt;=$O$8),AND(G2785&gt;=$P$8,G2785&lt;=$Q$8),AND(G2785&gt;=$R$8,G2785&lt;=$S$8),AND(G2785&gt;=$T$8,G2785&lt;=$U$8)),IF(COUNTIF($H$537:H2785,"CMO")&gt;90,"Demi-traitement","Plein traitement"),""))</f>
        <v/>
      </c>
    </row>
    <row r="2786" spans="7:9" x14ac:dyDescent="0.25">
      <c r="G2786" s="1">
        <v>45350</v>
      </c>
      <c r="H2786" t="str">
        <f t="shared" si="47"/>
        <v/>
      </c>
      <c r="I2786" s="2" t="str">
        <f>IF(OR(AND(G2786&gt;=$D$19,G2786&lt;=$E$19),AND(G2786&gt;=$F$19,G2786&lt;=$G$19),AND(G2786&gt;=$H$19,G2786&lt;=$I$19),AND(G2786&gt;=$J$19,G2786&lt;=$K$19),AND(G2786&gt;=$L$19,G2786&lt;=$M$19),AND(G2786&gt;=$N$19,G2786&lt;=$O$19),AND(G2786&gt;=$P$19,G2786&lt;=$Q$19),AND(G2786&gt;=$R$19,G2786&lt;=$S$19),AND(G2786&gt;=$T$19,G2786&lt;=$U$19)),IF(COUNTIF(I2422:I2785,"Plein traitement")=90,"Demi-traitement","Plein traitement"),IF(OR(AND(G2786&gt;=$D$8,G2786&lt;=$E$8),AND(G2786&gt;=$F$8,G2786&lt;=$G$8),AND(G2786&gt;=$H$8,G2786&lt;=$I$8),AND(G2786&gt;=$J$8,G2786&lt;=$K$8),AND(G2786&gt;=$L$8,G2786&lt;=$M$8),AND(G2786&gt;=$N$8,G2786&lt;=$O$8),AND(G2786&gt;=$P$8,G2786&lt;=$Q$8),AND(G2786&gt;=$R$8,G2786&lt;=$S$8),AND(G2786&gt;=$T$8,G2786&lt;=$U$8)),IF(COUNTIF($H$537:H2786,"CMO")&gt;90,"Demi-traitement","Plein traitement"),""))</f>
        <v/>
      </c>
    </row>
    <row r="2787" spans="7:9" x14ac:dyDescent="0.25">
      <c r="G2787" s="1">
        <v>45351</v>
      </c>
      <c r="H2787" t="str">
        <f t="shared" si="47"/>
        <v/>
      </c>
      <c r="I2787" s="2" t="str">
        <f>IF(OR(AND(G2787&gt;=$D$19,G2787&lt;=$E$19),AND(G2787&gt;=$F$19,G2787&lt;=$G$19),AND(G2787&gt;=$H$19,G2787&lt;=$I$19),AND(G2787&gt;=$J$19,G2787&lt;=$K$19),AND(G2787&gt;=$L$19,G2787&lt;=$M$19),AND(G2787&gt;=$N$19,G2787&lt;=$O$19),AND(G2787&gt;=$P$19,G2787&lt;=$Q$19),AND(G2787&gt;=$R$19,G2787&lt;=$S$19),AND(G2787&gt;=$T$19,G2787&lt;=$U$19)),IF(COUNTIF(I2423:I2786,"Plein traitement")=90,"Demi-traitement","Plein traitement"),IF(OR(AND(G2787&gt;=$D$8,G2787&lt;=$E$8),AND(G2787&gt;=$F$8,G2787&lt;=$G$8),AND(G2787&gt;=$H$8,G2787&lt;=$I$8),AND(G2787&gt;=$J$8,G2787&lt;=$K$8),AND(G2787&gt;=$L$8,G2787&lt;=$M$8),AND(G2787&gt;=$N$8,G2787&lt;=$O$8),AND(G2787&gt;=$P$8,G2787&lt;=$Q$8),AND(G2787&gt;=$R$8,G2787&lt;=$S$8),AND(G2787&gt;=$T$8,G2787&lt;=$U$8)),IF(COUNTIF($H$537:H2787,"CMO")&gt;90,"Demi-traitement","Plein traitement"),""))</f>
        <v/>
      </c>
    </row>
    <row r="2788" spans="7:9" x14ac:dyDescent="0.25">
      <c r="G2788" s="1">
        <v>45352</v>
      </c>
      <c r="H2788" t="str">
        <f t="shared" si="47"/>
        <v/>
      </c>
      <c r="I2788" s="2" t="str">
        <f>IF(OR(AND(G2788&gt;=$D$19,G2788&lt;=$E$19),AND(G2788&gt;=$F$19,G2788&lt;=$G$19),AND(G2788&gt;=$H$19,G2788&lt;=$I$19),AND(G2788&gt;=$J$19,G2788&lt;=$K$19),AND(G2788&gt;=$L$19,G2788&lt;=$M$19),AND(G2788&gt;=$N$19,G2788&lt;=$O$19),AND(G2788&gt;=$P$19,G2788&lt;=$Q$19),AND(G2788&gt;=$R$19,G2788&lt;=$S$19),AND(G2788&gt;=$T$19,G2788&lt;=$U$19)),IF(COUNTIF(I2424:I2787,"Plein traitement")=90,"Demi-traitement","Plein traitement"),IF(OR(AND(G2788&gt;=$D$8,G2788&lt;=$E$8),AND(G2788&gt;=$F$8,G2788&lt;=$G$8),AND(G2788&gt;=$H$8,G2788&lt;=$I$8),AND(G2788&gt;=$J$8,G2788&lt;=$K$8),AND(G2788&gt;=$L$8,G2788&lt;=$M$8),AND(G2788&gt;=$N$8,G2788&lt;=$O$8),AND(G2788&gt;=$P$8,G2788&lt;=$Q$8),AND(G2788&gt;=$R$8,G2788&lt;=$S$8),AND(G2788&gt;=$T$8,G2788&lt;=$U$8)),IF(COUNTIF($H$537:H2788,"CMO")&gt;90,"Demi-traitement","Plein traitement"),""))</f>
        <v/>
      </c>
    </row>
    <row r="2789" spans="7:9" x14ac:dyDescent="0.25">
      <c r="G2789" s="1">
        <v>45353</v>
      </c>
      <c r="H2789" t="str">
        <f t="shared" si="47"/>
        <v/>
      </c>
      <c r="I2789" s="2" t="str">
        <f>IF(OR(AND(G2789&gt;=$D$19,G2789&lt;=$E$19),AND(G2789&gt;=$F$19,G2789&lt;=$G$19),AND(G2789&gt;=$H$19,G2789&lt;=$I$19),AND(G2789&gt;=$J$19,G2789&lt;=$K$19),AND(G2789&gt;=$L$19,G2789&lt;=$M$19),AND(G2789&gt;=$N$19,G2789&lt;=$O$19),AND(G2789&gt;=$P$19,G2789&lt;=$Q$19),AND(G2789&gt;=$R$19,G2789&lt;=$S$19),AND(G2789&gt;=$T$19,G2789&lt;=$U$19)),IF(COUNTIF(I2425:I2788,"Plein traitement")=90,"Demi-traitement","Plein traitement"),IF(OR(AND(G2789&gt;=$D$8,G2789&lt;=$E$8),AND(G2789&gt;=$F$8,G2789&lt;=$G$8),AND(G2789&gt;=$H$8,G2789&lt;=$I$8),AND(G2789&gt;=$J$8,G2789&lt;=$K$8),AND(G2789&gt;=$L$8,G2789&lt;=$M$8),AND(G2789&gt;=$N$8,G2789&lt;=$O$8),AND(G2789&gt;=$P$8,G2789&lt;=$Q$8),AND(G2789&gt;=$R$8,G2789&lt;=$S$8),AND(G2789&gt;=$T$8,G2789&lt;=$U$8)),IF(COUNTIF($H$537:H2789,"CMO")&gt;90,"Demi-traitement","Plein traitement"),""))</f>
        <v/>
      </c>
    </row>
    <row r="2790" spans="7:9" x14ac:dyDescent="0.25">
      <c r="G2790" s="1">
        <v>45354</v>
      </c>
      <c r="H2790" t="str">
        <f t="shared" si="47"/>
        <v/>
      </c>
      <c r="I2790" s="2" t="str">
        <f>IF(OR(AND(G2790&gt;=$D$19,G2790&lt;=$E$19),AND(G2790&gt;=$F$19,G2790&lt;=$G$19),AND(G2790&gt;=$H$19,G2790&lt;=$I$19),AND(G2790&gt;=$J$19,G2790&lt;=$K$19),AND(G2790&gt;=$L$19,G2790&lt;=$M$19),AND(G2790&gt;=$N$19,G2790&lt;=$O$19),AND(G2790&gt;=$P$19,G2790&lt;=$Q$19),AND(G2790&gt;=$R$19,G2790&lt;=$S$19),AND(G2790&gt;=$T$19,G2790&lt;=$U$19)),IF(COUNTIF(I2426:I2789,"Plein traitement")=90,"Demi-traitement","Plein traitement"),IF(OR(AND(G2790&gt;=$D$8,G2790&lt;=$E$8),AND(G2790&gt;=$F$8,G2790&lt;=$G$8),AND(G2790&gt;=$H$8,G2790&lt;=$I$8),AND(G2790&gt;=$J$8,G2790&lt;=$K$8),AND(G2790&gt;=$L$8,G2790&lt;=$M$8),AND(G2790&gt;=$N$8,G2790&lt;=$O$8),AND(G2790&gt;=$P$8,G2790&lt;=$Q$8),AND(G2790&gt;=$R$8,G2790&lt;=$S$8),AND(G2790&gt;=$T$8,G2790&lt;=$U$8)),IF(COUNTIF($H$537:H2790,"CMO")&gt;90,"Demi-traitement","Plein traitement"),""))</f>
        <v/>
      </c>
    </row>
    <row r="2791" spans="7:9" x14ac:dyDescent="0.25">
      <c r="G2791" s="1">
        <v>45355</v>
      </c>
      <c r="H2791" t="str">
        <f t="shared" si="47"/>
        <v/>
      </c>
      <c r="I2791" s="2" t="str">
        <f>IF(OR(AND(G2791&gt;=$D$19,G2791&lt;=$E$19),AND(G2791&gt;=$F$19,G2791&lt;=$G$19),AND(G2791&gt;=$H$19,G2791&lt;=$I$19),AND(G2791&gt;=$J$19,G2791&lt;=$K$19),AND(G2791&gt;=$L$19,G2791&lt;=$M$19),AND(G2791&gt;=$N$19,G2791&lt;=$O$19),AND(G2791&gt;=$P$19,G2791&lt;=$Q$19),AND(G2791&gt;=$R$19,G2791&lt;=$S$19),AND(G2791&gt;=$T$19,G2791&lt;=$U$19)),IF(COUNTIF(I2427:I2790,"Plein traitement")=90,"Demi-traitement","Plein traitement"),IF(OR(AND(G2791&gt;=$D$8,G2791&lt;=$E$8),AND(G2791&gt;=$F$8,G2791&lt;=$G$8),AND(G2791&gt;=$H$8,G2791&lt;=$I$8),AND(G2791&gt;=$J$8,G2791&lt;=$K$8),AND(G2791&gt;=$L$8,G2791&lt;=$M$8),AND(G2791&gt;=$N$8,G2791&lt;=$O$8),AND(G2791&gt;=$P$8,G2791&lt;=$Q$8),AND(G2791&gt;=$R$8,G2791&lt;=$S$8),AND(G2791&gt;=$T$8,G2791&lt;=$U$8)),IF(COUNTIF($H$537:H2791,"CMO")&gt;90,"Demi-traitement","Plein traitement"),""))</f>
        <v/>
      </c>
    </row>
    <row r="2792" spans="7:9" x14ac:dyDescent="0.25">
      <c r="G2792" s="1">
        <v>45356</v>
      </c>
      <c r="H2792" t="str">
        <f t="shared" si="47"/>
        <v/>
      </c>
      <c r="I2792" s="2" t="str">
        <f>IF(OR(AND(G2792&gt;=$D$19,G2792&lt;=$E$19),AND(G2792&gt;=$F$19,G2792&lt;=$G$19),AND(G2792&gt;=$H$19,G2792&lt;=$I$19),AND(G2792&gt;=$J$19,G2792&lt;=$K$19),AND(G2792&gt;=$L$19,G2792&lt;=$M$19),AND(G2792&gt;=$N$19,G2792&lt;=$O$19),AND(G2792&gt;=$P$19,G2792&lt;=$Q$19),AND(G2792&gt;=$R$19,G2792&lt;=$S$19),AND(G2792&gt;=$T$19,G2792&lt;=$U$19)),IF(COUNTIF(I2428:I2791,"Plein traitement")=90,"Demi-traitement","Plein traitement"),IF(OR(AND(G2792&gt;=$D$8,G2792&lt;=$E$8),AND(G2792&gt;=$F$8,G2792&lt;=$G$8),AND(G2792&gt;=$H$8,G2792&lt;=$I$8),AND(G2792&gt;=$J$8,G2792&lt;=$K$8),AND(G2792&gt;=$L$8,G2792&lt;=$M$8),AND(G2792&gt;=$N$8,G2792&lt;=$O$8),AND(G2792&gt;=$P$8,G2792&lt;=$Q$8),AND(G2792&gt;=$R$8,G2792&lt;=$S$8),AND(G2792&gt;=$T$8,G2792&lt;=$U$8)),IF(COUNTIF($H$537:H2792,"CMO")&gt;90,"Demi-traitement","Plein traitement"),""))</f>
        <v/>
      </c>
    </row>
    <row r="2793" spans="7:9" x14ac:dyDescent="0.25">
      <c r="G2793" s="1">
        <v>45357</v>
      </c>
      <c r="H2793" t="str">
        <f t="shared" si="47"/>
        <v/>
      </c>
      <c r="I2793" s="2" t="str">
        <f>IF(OR(AND(G2793&gt;=$D$19,G2793&lt;=$E$19),AND(G2793&gt;=$F$19,G2793&lt;=$G$19),AND(G2793&gt;=$H$19,G2793&lt;=$I$19),AND(G2793&gt;=$J$19,G2793&lt;=$K$19),AND(G2793&gt;=$L$19,G2793&lt;=$M$19),AND(G2793&gt;=$N$19,G2793&lt;=$O$19),AND(G2793&gt;=$P$19,G2793&lt;=$Q$19),AND(G2793&gt;=$R$19,G2793&lt;=$S$19),AND(G2793&gt;=$T$19,G2793&lt;=$U$19)),IF(COUNTIF(I2429:I2792,"Plein traitement")=90,"Demi-traitement","Plein traitement"),IF(OR(AND(G2793&gt;=$D$8,G2793&lt;=$E$8),AND(G2793&gt;=$F$8,G2793&lt;=$G$8),AND(G2793&gt;=$H$8,G2793&lt;=$I$8),AND(G2793&gt;=$J$8,G2793&lt;=$K$8),AND(G2793&gt;=$L$8,G2793&lt;=$M$8),AND(G2793&gt;=$N$8,G2793&lt;=$O$8),AND(G2793&gt;=$P$8,G2793&lt;=$Q$8),AND(G2793&gt;=$R$8,G2793&lt;=$S$8),AND(G2793&gt;=$T$8,G2793&lt;=$U$8)),IF(COUNTIF($H$537:H2793,"CMO")&gt;90,"Demi-traitement","Plein traitement"),""))</f>
        <v/>
      </c>
    </row>
    <row r="2794" spans="7:9" x14ac:dyDescent="0.25">
      <c r="G2794" s="1">
        <v>45358</v>
      </c>
      <c r="H2794" t="str">
        <f t="shared" si="47"/>
        <v/>
      </c>
      <c r="I2794" s="2" t="str">
        <f>IF(OR(AND(G2794&gt;=$D$19,G2794&lt;=$E$19),AND(G2794&gt;=$F$19,G2794&lt;=$G$19),AND(G2794&gt;=$H$19,G2794&lt;=$I$19),AND(G2794&gt;=$J$19,G2794&lt;=$K$19),AND(G2794&gt;=$L$19,G2794&lt;=$M$19),AND(G2794&gt;=$N$19,G2794&lt;=$O$19),AND(G2794&gt;=$P$19,G2794&lt;=$Q$19),AND(G2794&gt;=$R$19,G2794&lt;=$S$19),AND(G2794&gt;=$T$19,G2794&lt;=$U$19)),IF(COUNTIF(I2430:I2793,"Plein traitement")=90,"Demi-traitement","Plein traitement"),IF(OR(AND(G2794&gt;=$D$8,G2794&lt;=$E$8),AND(G2794&gt;=$F$8,G2794&lt;=$G$8),AND(G2794&gt;=$H$8,G2794&lt;=$I$8),AND(G2794&gt;=$J$8,G2794&lt;=$K$8),AND(G2794&gt;=$L$8,G2794&lt;=$M$8),AND(G2794&gt;=$N$8,G2794&lt;=$O$8),AND(G2794&gt;=$P$8,G2794&lt;=$Q$8),AND(G2794&gt;=$R$8,G2794&lt;=$S$8),AND(G2794&gt;=$T$8,G2794&lt;=$U$8)),IF(COUNTIF($H$537:H2794,"CMO")&gt;90,"Demi-traitement","Plein traitement"),""))</f>
        <v/>
      </c>
    </row>
    <row r="2795" spans="7:9" x14ac:dyDescent="0.25">
      <c r="G2795" s="1">
        <v>45359</v>
      </c>
      <c r="H2795" t="str">
        <f t="shared" si="47"/>
        <v/>
      </c>
      <c r="I2795" s="2" t="str">
        <f>IF(OR(AND(G2795&gt;=$D$19,G2795&lt;=$E$19),AND(G2795&gt;=$F$19,G2795&lt;=$G$19),AND(G2795&gt;=$H$19,G2795&lt;=$I$19),AND(G2795&gt;=$J$19,G2795&lt;=$K$19),AND(G2795&gt;=$L$19,G2795&lt;=$M$19),AND(G2795&gt;=$N$19,G2795&lt;=$O$19),AND(G2795&gt;=$P$19,G2795&lt;=$Q$19),AND(G2795&gt;=$R$19,G2795&lt;=$S$19),AND(G2795&gt;=$T$19,G2795&lt;=$U$19)),IF(COUNTIF(I2431:I2794,"Plein traitement")=90,"Demi-traitement","Plein traitement"),IF(OR(AND(G2795&gt;=$D$8,G2795&lt;=$E$8),AND(G2795&gt;=$F$8,G2795&lt;=$G$8),AND(G2795&gt;=$H$8,G2795&lt;=$I$8),AND(G2795&gt;=$J$8,G2795&lt;=$K$8),AND(G2795&gt;=$L$8,G2795&lt;=$M$8),AND(G2795&gt;=$N$8,G2795&lt;=$O$8),AND(G2795&gt;=$P$8,G2795&lt;=$Q$8),AND(G2795&gt;=$R$8,G2795&lt;=$S$8),AND(G2795&gt;=$T$8,G2795&lt;=$U$8)),IF(COUNTIF($H$537:H2795,"CMO")&gt;90,"Demi-traitement","Plein traitement"),""))</f>
        <v/>
      </c>
    </row>
    <row r="2796" spans="7:9" x14ac:dyDescent="0.25">
      <c r="G2796" s="1">
        <v>45360</v>
      </c>
      <c r="H2796" t="str">
        <f t="shared" si="47"/>
        <v/>
      </c>
      <c r="I2796" s="2" t="str">
        <f>IF(OR(AND(G2796&gt;=$D$19,G2796&lt;=$E$19),AND(G2796&gt;=$F$19,G2796&lt;=$G$19),AND(G2796&gt;=$H$19,G2796&lt;=$I$19),AND(G2796&gt;=$J$19,G2796&lt;=$K$19),AND(G2796&gt;=$L$19,G2796&lt;=$M$19),AND(G2796&gt;=$N$19,G2796&lt;=$O$19),AND(G2796&gt;=$P$19,G2796&lt;=$Q$19),AND(G2796&gt;=$R$19,G2796&lt;=$S$19),AND(G2796&gt;=$T$19,G2796&lt;=$U$19)),IF(COUNTIF(I2432:I2795,"Plein traitement")=90,"Demi-traitement","Plein traitement"),IF(OR(AND(G2796&gt;=$D$8,G2796&lt;=$E$8),AND(G2796&gt;=$F$8,G2796&lt;=$G$8),AND(G2796&gt;=$H$8,G2796&lt;=$I$8),AND(G2796&gt;=$J$8,G2796&lt;=$K$8),AND(G2796&gt;=$L$8,G2796&lt;=$M$8),AND(G2796&gt;=$N$8,G2796&lt;=$O$8),AND(G2796&gt;=$P$8,G2796&lt;=$Q$8),AND(G2796&gt;=$R$8,G2796&lt;=$S$8),AND(G2796&gt;=$T$8,G2796&lt;=$U$8)),IF(COUNTIF($H$537:H2796,"CMO")&gt;90,"Demi-traitement","Plein traitement"),""))</f>
        <v/>
      </c>
    </row>
    <row r="2797" spans="7:9" x14ac:dyDescent="0.25">
      <c r="G2797" s="1">
        <v>45361</v>
      </c>
      <c r="H2797" t="str">
        <f t="shared" si="47"/>
        <v/>
      </c>
      <c r="I2797" s="2" t="str">
        <f>IF(OR(AND(G2797&gt;=$D$19,G2797&lt;=$E$19),AND(G2797&gt;=$F$19,G2797&lt;=$G$19),AND(G2797&gt;=$H$19,G2797&lt;=$I$19),AND(G2797&gt;=$J$19,G2797&lt;=$K$19),AND(G2797&gt;=$L$19,G2797&lt;=$M$19),AND(G2797&gt;=$N$19,G2797&lt;=$O$19),AND(G2797&gt;=$P$19,G2797&lt;=$Q$19),AND(G2797&gt;=$R$19,G2797&lt;=$S$19),AND(G2797&gt;=$T$19,G2797&lt;=$U$19)),IF(COUNTIF(I2433:I2796,"Plein traitement")=90,"Demi-traitement","Plein traitement"),IF(OR(AND(G2797&gt;=$D$8,G2797&lt;=$E$8),AND(G2797&gt;=$F$8,G2797&lt;=$G$8),AND(G2797&gt;=$H$8,G2797&lt;=$I$8),AND(G2797&gt;=$J$8,G2797&lt;=$K$8),AND(G2797&gt;=$L$8,G2797&lt;=$M$8),AND(G2797&gt;=$N$8,G2797&lt;=$O$8),AND(G2797&gt;=$P$8,G2797&lt;=$Q$8),AND(G2797&gt;=$R$8,G2797&lt;=$S$8),AND(G2797&gt;=$T$8,G2797&lt;=$U$8)),IF(COUNTIF($H$537:H2797,"CMO")&gt;90,"Demi-traitement","Plein traitement"),""))</f>
        <v/>
      </c>
    </row>
    <row r="2798" spans="7:9" x14ac:dyDescent="0.25">
      <c r="G2798" s="1">
        <v>45362</v>
      </c>
      <c r="H2798" t="str">
        <f t="shared" si="47"/>
        <v/>
      </c>
      <c r="I2798" s="2" t="str">
        <f>IF(OR(AND(G2798&gt;=$D$19,G2798&lt;=$E$19),AND(G2798&gt;=$F$19,G2798&lt;=$G$19),AND(G2798&gt;=$H$19,G2798&lt;=$I$19),AND(G2798&gt;=$J$19,G2798&lt;=$K$19),AND(G2798&gt;=$L$19,G2798&lt;=$M$19),AND(G2798&gt;=$N$19,G2798&lt;=$O$19),AND(G2798&gt;=$P$19,G2798&lt;=$Q$19),AND(G2798&gt;=$R$19,G2798&lt;=$S$19),AND(G2798&gt;=$T$19,G2798&lt;=$U$19)),IF(COUNTIF(I2434:I2797,"Plein traitement")=90,"Demi-traitement","Plein traitement"),IF(OR(AND(G2798&gt;=$D$8,G2798&lt;=$E$8),AND(G2798&gt;=$F$8,G2798&lt;=$G$8),AND(G2798&gt;=$H$8,G2798&lt;=$I$8),AND(G2798&gt;=$J$8,G2798&lt;=$K$8),AND(G2798&gt;=$L$8,G2798&lt;=$M$8),AND(G2798&gt;=$N$8,G2798&lt;=$O$8),AND(G2798&gt;=$P$8,G2798&lt;=$Q$8),AND(G2798&gt;=$R$8,G2798&lt;=$S$8),AND(G2798&gt;=$T$8,G2798&lt;=$U$8)),IF(COUNTIF($H$537:H2798,"CMO")&gt;90,"Demi-traitement","Plein traitement"),""))</f>
        <v/>
      </c>
    </row>
    <row r="2799" spans="7:9" x14ac:dyDescent="0.25">
      <c r="G2799" s="1">
        <v>45363</v>
      </c>
      <c r="H2799" t="str">
        <f t="shared" si="47"/>
        <v/>
      </c>
      <c r="I2799" s="2" t="str">
        <f>IF(OR(AND(G2799&gt;=$D$19,G2799&lt;=$E$19),AND(G2799&gt;=$F$19,G2799&lt;=$G$19),AND(G2799&gt;=$H$19,G2799&lt;=$I$19),AND(G2799&gt;=$J$19,G2799&lt;=$K$19),AND(G2799&gt;=$L$19,G2799&lt;=$M$19),AND(G2799&gt;=$N$19,G2799&lt;=$O$19),AND(G2799&gt;=$P$19,G2799&lt;=$Q$19),AND(G2799&gt;=$R$19,G2799&lt;=$S$19),AND(G2799&gt;=$T$19,G2799&lt;=$U$19)),IF(COUNTIF(I2435:I2798,"Plein traitement")=90,"Demi-traitement","Plein traitement"),IF(OR(AND(G2799&gt;=$D$8,G2799&lt;=$E$8),AND(G2799&gt;=$F$8,G2799&lt;=$G$8),AND(G2799&gt;=$H$8,G2799&lt;=$I$8),AND(G2799&gt;=$J$8,G2799&lt;=$K$8),AND(G2799&gt;=$L$8,G2799&lt;=$M$8),AND(G2799&gt;=$N$8,G2799&lt;=$O$8),AND(G2799&gt;=$P$8,G2799&lt;=$Q$8),AND(G2799&gt;=$R$8,G2799&lt;=$S$8),AND(G2799&gt;=$T$8,G2799&lt;=$U$8)),IF(COUNTIF($H$537:H2799,"CMO")&gt;90,"Demi-traitement","Plein traitement"),""))</f>
        <v/>
      </c>
    </row>
    <row r="2800" spans="7:9" x14ac:dyDescent="0.25">
      <c r="G2800" s="1">
        <v>45364</v>
      </c>
      <c r="H2800" t="str">
        <f t="shared" si="47"/>
        <v/>
      </c>
      <c r="I2800" s="2" t="str">
        <f>IF(OR(AND(G2800&gt;=$D$19,G2800&lt;=$E$19),AND(G2800&gt;=$F$19,G2800&lt;=$G$19),AND(G2800&gt;=$H$19,G2800&lt;=$I$19),AND(G2800&gt;=$J$19,G2800&lt;=$K$19),AND(G2800&gt;=$L$19,G2800&lt;=$M$19),AND(G2800&gt;=$N$19,G2800&lt;=$O$19),AND(G2800&gt;=$P$19,G2800&lt;=$Q$19),AND(G2800&gt;=$R$19,G2800&lt;=$S$19),AND(G2800&gt;=$T$19,G2800&lt;=$U$19)),IF(COUNTIF(I2436:I2799,"Plein traitement")=90,"Demi-traitement","Plein traitement"),IF(OR(AND(G2800&gt;=$D$8,G2800&lt;=$E$8),AND(G2800&gt;=$F$8,G2800&lt;=$G$8),AND(G2800&gt;=$H$8,G2800&lt;=$I$8),AND(G2800&gt;=$J$8,G2800&lt;=$K$8),AND(G2800&gt;=$L$8,G2800&lt;=$M$8),AND(G2800&gt;=$N$8,G2800&lt;=$O$8),AND(G2800&gt;=$P$8,G2800&lt;=$Q$8),AND(G2800&gt;=$R$8,G2800&lt;=$S$8),AND(G2800&gt;=$T$8,G2800&lt;=$U$8)),IF(COUNTIF($H$537:H2800,"CMO")&gt;90,"Demi-traitement","Plein traitement"),""))</f>
        <v/>
      </c>
    </row>
    <row r="2801" spans="7:9" x14ac:dyDescent="0.25">
      <c r="G2801" s="1">
        <v>45365</v>
      </c>
      <c r="H2801" t="str">
        <f t="shared" si="47"/>
        <v/>
      </c>
      <c r="I2801" s="2" t="str">
        <f>IF(OR(AND(G2801&gt;=$D$19,G2801&lt;=$E$19),AND(G2801&gt;=$F$19,G2801&lt;=$G$19),AND(G2801&gt;=$H$19,G2801&lt;=$I$19),AND(G2801&gt;=$J$19,G2801&lt;=$K$19),AND(G2801&gt;=$L$19,G2801&lt;=$M$19),AND(G2801&gt;=$N$19,G2801&lt;=$O$19),AND(G2801&gt;=$P$19,G2801&lt;=$Q$19),AND(G2801&gt;=$R$19,G2801&lt;=$S$19),AND(G2801&gt;=$T$19,G2801&lt;=$U$19)),IF(COUNTIF(I2437:I2800,"Plein traitement")=90,"Demi-traitement","Plein traitement"),IF(OR(AND(G2801&gt;=$D$8,G2801&lt;=$E$8),AND(G2801&gt;=$F$8,G2801&lt;=$G$8),AND(G2801&gt;=$H$8,G2801&lt;=$I$8),AND(G2801&gt;=$J$8,G2801&lt;=$K$8),AND(G2801&gt;=$L$8,G2801&lt;=$M$8),AND(G2801&gt;=$N$8,G2801&lt;=$O$8),AND(G2801&gt;=$P$8,G2801&lt;=$Q$8),AND(G2801&gt;=$R$8,G2801&lt;=$S$8),AND(G2801&gt;=$T$8,G2801&lt;=$U$8)),IF(COUNTIF($H$537:H2801,"CMO")&gt;90,"Demi-traitement","Plein traitement"),""))</f>
        <v/>
      </c>
    </row>
    <row r="2802" spans="7:9" x14ac:dyDescent="0.25">
      <c r="G2802" s="1">
        <v>45366</v>
      </c>
      <c r="H2802" t="str">
        <f t="shared" si="47"/>
        <v/>
      </c>
      <c r="I2802" s="2" t="str">
        <f>IF(OR(AND(G2802&gt;=$D$19,G2802&lt;=$E$19),AND(G2802&gt;=$F$19,G2802&lt;=$G$19),AND(G2802&gt;=$H$19,G2802&lt;=$I$19),AND(G2802&gt;=$J$19,G2802&lt;=$K$19),AND(G2802&gt;=$L$19,G2802&lt;=$M$19),AND(G2802&gt;=$N$19,G2802&lt;=$O$19),AND(G2802&gt;=$P$19,G2802&lt;=$Q$19),AND(G2802&gt;=$R$19,G2802&lt;=$S$19),AND(G2802&gt;=$T$19,G2802&lt;=$U$19)),IF(COUNTIF(I2438:I2801,"Plein traitement")=90,"Demi-traitement","Plein traitement"),IF(OR(AND(G2802&gt;=$D$8,G2802&lt;=$E$8),AND(G2802&gt;=$F$8,G2802&lt;=$G$8),AND(G2802&gt;=$H$8,G2802&lt;=$I$8),AND(G2802&gt;=$J$8,G2802&lt;=$K$8),AND(G2802&gt;=$L$8,G2802&lt;=$M$8),AND(G2802&gt;=$N$8,G2802&lt;=$O$8),AND(G2802&gt;=$P$8,G2802&lt;=$Q$8),AND(G2802&gt;=$R$8,G2802&lt;=$S$8),AND(G2802&gt;=$T$8,G2802&lt;=$U$8)),IF(COUNTIF($H$537:H2802,"CMO")&gt;90,"Demi-traitement","Plein traitement"),""))</f>
        <v/>
      </c>
    </row>
    <row r="2803" spans="7:9" x14ac:dyDescent="0.25">
      <c r="G2803" s="1">
        <v>45367</v>
      </c>
      <c r="H2803" t="str">
        <f t="shared" si="47"/>
        <v/>
      </c>
      <c r="I2803" s="2" t="str">
        <f>IF(OR(AND(G2803&gt;=$D$19,G2803&lt;=$E$19),AND(G2803&gt;=$F$19,G2803&lt;=$G$19),AND(G2803&gt;=$H$19,G2803&lt;=$I$19),AND(G2803&gt;=$J$19,G2803&lt;=$K$19),AND(G2803&gt;=$L$19,G2803&lt;=$M$19),AND(G2803&gt;=$N$19,G2803&lt;=$O$19),AND(G2803&gt;=$P$19,G2803&lt;=$Q$19),AND(G2803&gt;=$R$19,G2803&lt;=$S$19),AND(G2803&gt;=$T$19,G2803&lt;=$U$19)),IF(COUNTIF(I2439:I2802,"Plein traitement")=90,"Demi-traitement","Plein traitement"),IF(OR(AND(G2803&gt;=$D$8,G2803&lt;=$E$8),AND(G2803&gt;=$F$8,G2803&lt;=$G$8),AND(G2803&gt;=$H$8,G2803&lt;=$I$8),AND(G2803&gt;=$J$8,G2803&lt;=$K$8),AND(G2803&gt;=$L$8,G2803&lt;=$M$8),AND(G2803&gt;=$N$8,G2803&lt;=$O$8),AND(G2803&gt;=$P$8,G2803&lt;=$Q$8),AND(G2803&gt;=$R$8,G2803&lt;=$S$8),AND(G2803&gt;=$T$8,G2803&lt;=$U$8)),IF(COUNTIF($H$537:H2803,"CMO")&gt;90,"Demi-traitement","Plein traitement"),""))</f>
        <v/>
      </c>
    </row>
    <row r="2804" spans="7:9" x14ac:dyDescent="0.25">
      <c r="G2804" s="1">
        <v>45368</v>
      </c>
      <c r="H2804" t="str">
        <f t="shared" si="47"/>
        <v/>
      </c>
      <c r="I2804" s="2" t="str">
        <f>IF(OR(AND(G2804&gt;=$D$19,G2804&lt;=$E$19),AND(G2804&gt;=$F$19,G2804&lt;=$G$19),AND(G2804&gt;=$H$19,G2804&lt;=$I$19),AND(G2804&gt;=$J$19,G2804&lt;=$K$19),AND(G2804&gt;=$L$19,G2804&lt;=$M$19),AND(G2804&gt;=$N$19,G2804&lt;=$O$19),AND(G2804&gt;=$P$19,G2804&lt;=$Q$19),AND(G2804&gt;=$R$19,G2804&lt;=$S$19),AND(G2804&gt;=$T$19,G2804&lt;=$U$19)),IF(COUNTIF(I2440:I2803,"Plein traitement")=90,"Demi-traitement","Plein traitement"),IF(OR(AND(G2804&gt;=$D$8,G2804&lt;=$E$8),AND(G2804&gt;=$F$8,G2804&lt;=$G$8),AND(G2804&gt;=$H$8,G2804&lt;=$I$8),AND(G2804&gt;=$J$8,G2804&lt;=$K$8),AND(G2804&gt;=$L$8,G2804&lt;=$M$8),AND(G2804&gt;=$N$8,G2804&lt;=$O$8),AND(G2804&gt;=$P$8,G2804&lt;=$Q$8),AND(G2804&gt;=$R$8,G2804&lt;=$S$8),AND(G2804&gt;=$T$8,G2804&lt;=$U$8)),IF(COUNTIF($H$537:H2804,"CMO")&gt;90,"Demi-traitement","Plein traitement"),""))</f>
        <v/>
      </c>
    </row>
    <row r="2805" spans="7:9" x14ac:dyDescent="0.25">
      <c r="G2805" s="1">
        <v>45369</v>
      </c>
      <c r="H2805" t="str">
        <f t="shared" ref="H2805:H2868" si="48">IF(OR(AND(G2805&gt;=$D$8,G2805&lt;=$E$8),AND(G2805&gt;=$F$8,G2805&lt;=$G$8),AND(G2805&gt;=$H$8,G2805&lt;=$I$8),AND(G2805&gt;=$J$8,G2805&lt;=$K$8),AND(G2805&gt;=$L$8,G2805&lt;=$M$8),AND(G2805&gt;=$N$8,G2805&lt;=$O$8),AND(G2805&gt;=$P$8,G2805&lt;=$Q$8),AND(G2805&gt;=$R$8,G2805&lt;=$S$8),AND(G2805&gt;=$T$8,G2805&lt;=$U$8)),"CMO","")</f>
        <v/>
      </c>
      <c r="I2805" s="2" t="str">
        <f>IF(OR(AND(G2805&gt;=$D$19,G2805&lt;=$E$19),AND(G2805&gt;=$F$19,G2805&lt;=$G$19),AND(G2805&gt;=$H$19,G2805&lt;=$I$19),AND(G2805&gt;=$J$19,G2805&lt;=$K$19),AND(G2805&gt;=$L$19,G2805&lt;=$M$19),AND(G2805&gt;=$N$19,G2805&lt;=$O$19),AND(G2805&gt;=$P$19,G2805&lt;=$Q$19),AND(G2805&gt;=$R$19,G2805&lt;=$S$19),AND(G2805&gt;=$T$19,G2805&lt;=$U$19)),IF(COUNTIF(I2441:I2804,"Plein traitement")=90,"Demi-traitement","Plein traitement"),IF(OR(AND(G2805&gt;=$D$8,G2805&lt;=$E$8),AND(G2805&gt;=$F$8,G2805&lt;=$G$8),AND(G2805&gt;=$H$8,G2805&lt;=$I$8),AND(G2805&gt;=$J$8,G2805&lt;=$K$8),AND(G2805&gt;=$L$8,G2805&lt;=$M$8),AND(G2805&gt;=$N$8,G2805&lt;=$O$8),AND(G2805&gt;=$P$8,G2805&lt;=$Q$8),AND(G2805&gt;=$R$8,G2805&lt;=$S$8),AND(G2805&gt;=$T$8,G2805&lt;=$U$8)),IF(COUNTIF($H$537:H2805,"CMO")&gt;90,"Demi-traitement","Plein traitement"),""))</f>
        <v/>
      </c>
    </row>
    <row r="2806" spans="7:9" x14ac:dyDescent="0.25">
      <c r="G2806" s="1">
        <v>45370</v>
      </c>
      <c r="H2806" t="str">
        <f t="shared" si="48"/>
        <v/>
      </c>
      <c r="I2806" s="2" t="str">
        <f>IF(OR(AND(G2806&gt;=$D$19,G2806&lt;=$E$19),AND(G2806&gt;=$F$19,G2806&lt;=$G$19),AND(G2806&gt;=$H$19,G2806&lt;=$I$19),AND(G2806&gt;=$J$19,G2806&lt;=$K$19),AND(G2806&gt;=$L$19,G2806&lt;=$M$19),AND(G2806&gt;=$N$19,G2806&lt;=$O$19),AND(G2806&gt;=$P$19,G2806&lt;=$Q$19),AND(G2806&gt;=$R$19,G2806&lt;=$S$19),AND(G2806&gt;=$T$19,G2806&lt;=$U$19)),IF(COUNTIF(I2442:I2805,"Plein traitement")=90,"Demi-traitement","Plein traitement"),IF(OR(AND(G2806&gt;=$D$8,G2806&lt;=$E$8),AND(G2806&gt;=$F$8,G2806&lt;=$G$8),AND(G2806&gt;=$H$8,G2806&lt;=$I$8),AND(G2806&gt;=$J$8,G2806&lt;=$K$8),AND(G2806&gt;=$L$8,G2806&lt;=$M$8),AND(G2806&gt;=$N$8,G2806&lt;=$O$8),AND(G2806&gt;=$P$8,G2806&lt;=$Q$8),AND(G2806&gt;=$R$8,G2806&lt;=$S$8),AND(G2806&gt;=$T$8,G2806&lt;=$U$8)),IF(COUNTIF($H$537:H2806,"CMO")&gt;90,"Demi-traitement","Plein traitement"),""))</f>
        <v/>
      </c>
    </row>
    <row r="2807" spans="7:9" x14ac:dyDescent="0.25">
      <c r="G2807" s="1">
        <v>45371</v>
      </c>
      <c r="H2807" t="str">
        <f t="shared" si="48"/>
        <v/>
      </c>
      <c r="I2807" s="2" t="str">
        <f>IF(OR(AND(G2807&gt;=$D$19,G2807&lt;=$E$19),AND(G2807&gt;=$F$19,G2807&lt;=$G$19),AND(G2807&gt;=$H$19,G2807&lt;=$I$19),AND(G2807&gt;=$J$19,G2807&lt;=$K$19),AND(G2807&gt;=$L$19,G2807&lt;=$M$19),AND(G2807&gt;=$N$19,G2807&lt;=$O$19),AND(G2807&gt;=$P$19,G2807&lt;=$Q$19),AND(G2807&gt;=$R$19,G2807&lt;=$S$19),AND(G2807&gt;=$T$19,G2807&lt;=$U$19)),IF(COUNTIF(I2443:I2806,"Plein traitement")=90,"Demi-traitement","Plein traitement"),IF(OR(AND(G2807&gt;=$D$8,G2807&lt;=$E$8),AND(G2807&gt;=$F$8,G2807&lt;=$G$8),AND(G2807&gt;=$H$8,G2807&lt;=$I$8),AND(G2807&gt;=$J$8,G2807&lt;=$K$8),AND(G2807&gt;=$L$8,G2807&lt;=$M$8),AND(G2807&gt;=$N$8,G2807&lt;=$O$8),AND(G2807&gt;=$P$8,G2807&lt;=$Q$8),AND(G2807&gt;=$R$8,G2807&lt;=$S$8),AND(G2807&gt;=$T$8,G2807&lt;=$U$8)),IF(COUNTIF($H$537:H2807,"CMO")&gt;90,"Demi-traitement","Plein traitement"),""))</f>
        <v/>
      </c>
    </row>
    <row r="2808" spans="7:9" x14ac:dyDescent="0.25">
      <c r="G2808" s="1">
        <v>45372</v>
      </c>
      <c r="H2808" t="str">
        <f t="shared" si="48"/>
        <v/>
      </c>
      <c r="I2808" s="2" t="str">
        <f>IF(OR(AND(G2808&gt;=$D$19,G2808&lt;=$E$19),AND(G2808&gt;=$F$19,G2808&lt;=$G$19),AND(G2808&gt;=$H$19,G2808&lt;=$I$19),AND(G2808&gt;=$J$19,G2808&lt;=$K$19),AND(G2808&gt;=$L$19,G2808&lt;=$M$19),AND(G2808&gt;=$N$19,G2808&lt;=$O$19),AND(G2808&gt;=$P$19,G2808&lt;=$Q$19),AND(G2808&gt;=$R$19,G2808&lt;=$S$19),AND(G2808&gt;=$T$19,G2808&lt;=$U$19)),IF(COUNTIF(I2444:I2807,"Plein traitement")=90,"Demi-traitement","Plein traitement"),IF(OR(AND(G2808&gt;=$D$8,G2808&lt;=$E$8),AND(G2808&gt;=$F$8,G2808&lt;=$G$8),AND(G2808&gt;=$H$8,G2808&lt;=$I$8),AND(G2808&gt;=$J$8,G2808&lt;=$K$8),AND(G2808&gt;=$L$8,G2808&lt;=$M$8),AND(G2808&gt;=$N$8,G2808&lt;=$O$8),AND(G2808&gt;=$P$8,G2808&lt;=$Q$8),AND(G2808&gt;=$R$8,G2808&lt;=$S$8),AND(G2808&gt;=$T$8,G2808&lt;=$U$8)),IF(COUNTIF($H$537:H2808,"CMO")&gt;90,"Demi-traitement","Plein traitement"),""))</f>
        <v/>
      </c>
    </row>
    <row r="2809" spans="7:9" x14ac:dyDescent="0.25">
      <c r="G2809" s="1">
        <v>45373</v>
      </c>
      <c r="H2809" t="str">
        <f t="shared" si="48"/>
        <v/>
      </c>
      <c r="I2809" s="2" t="str">
        <f>IF(OR(AND(G2809&gt;=$D$19,G2809&lt;=$E$19),AND(G2809&gt;=$F$19,G2809&lt;=$G$19),AND(G2809&gt;=$H$19,G2809&lt;=$I$19),AND(G2809&gt;=$J$19,G2809&lt;=$K$19),AND(G2809&gt;=$L$19,G2809&lt;=$M$19),AND(G2809&gt;=$N$19,G2809&lt;=$O$19),AND(G2809&gt;=$P$19,G2809&lt;=$Q$19),AND(G2809&gt;=$R$19,G2809&lt;=$S$19),AND(G2809&gt;=$T$19,G2809&lt;=$U$19)),IF(COUNTIF(I2445:I2808,"Plein traitement")=90,"Demi-traitement","Plein traitement"),IF(OR(AND(G2809&gt;=$D$8,G2809&lt;=$E$8),AND(G2809&gt;=$F$8,G2809&lt;=$G$8),AND(G2809&gt;=$H$8,G2809&lt;=$I$8),AND(G2809&gt;=$J$8,G2809&lt;=$K$8),AND(G2809&gt;=$L$8,G2809&lt;=$M$8),AND(G2809&gt;=$N$8,G2809&lt;=$O$8),AND(G2809&gt;=$P$8,G2809&lt;=$Q$8),AND(G2809&gt;=$R$8,G2809&lt;=$S$8),AND(G2809&gt;=$T$8,G2809&lt;=$U$8)),IF(COUNTIF($H$537:H2809,"CMO")&gt;90,"Demi-traitement","Plein traitement"),""))</f>
        <v/>
      </c>
    </row>
    <row r="2810" spans="7:9" x14ac:dyDescent="0.25">
      <c r="G2810" s="1">
        <v>45374</v>
      </c>
      <c r="H2810" t="str">
        <f t="shared" si="48"/>
        <v/>
      </c>
      <c r="I2810" s="2" t="str">
        <f>IF(OR(AND(G2810&gt;=$D$19,G2810&lt;=$E$19),AND(G2810&gt;=$F$19,G2810&lt;=$G$19),AND(G2810&gt;=$H$19,G2810&lt;=$I$19),AND(G2810&gt;=$J$19,G2810&lt;=$K$19),AND(G2810&gt;=$L$19,G2810&lt;=$M$19),AND(G2810&gt;=$N$19,G2810&lt;=$O$19),AND(G2810&gt;=$P$19,G2810&lt;=$Q$19),AND(G2810&gt;=$R$19,G2810&lt;=$S$19),AND(G2810&gt;=$T$19,G2810&lt;=$U$19)),IF(COUNTIF(I2446:I2809,"Plein traitement")=90,"Demi-traitement","Plein traitement"),IF(OR(AND(G2810&gt;=$D$8,G2810&lt;=$E$8),AND(G2810&gt;=$F$8,G2810&lt;=$G$8),AND(G2810&gt;=$H$8,G2810&lt;=$I$8),AND(G2810&gt;=$J$8,G2810&lt;=$K$8),AND(G2810&gt;=$L$8,G2810&lt;=$M$8),AND(G2810&gt;=$N$8,G2810&lt;=$O$8),AND(G2810&gt;=$P$8,G2810&lt;=$Q$8),AND(G2810&gt;=$R$8,G2810&lt;=$S$8),AND(G2810&gt;=$T$8,G2810&lt;=$U$8)),IF(COUNTIF($H$537:H2810,"CMO")&gt;90,"Demi-traitement","Plein traitement"),""))</f>
        <v/>
      </c>
    </row>
    <row r="2811" spans="7:9" x14ac:dyDescent="0.25">
      <c r="G2811" s="1">
        <v>45375</v>
      </c>
      <c r="H2811" t="str">
        <f t="shared" si="48"/>
        <v/>
      </c>
      <c r="I2811" s="2" t="str">
        <f>IF(OR(AND(G2811&gt;=$D$19,G2811&lt;=$E$19),AND(G2811&gt;=$F$19,G2811&lt;=$G$19),AND(G2811&gt;=$H$19,G2811&lt;=$I$19),AND(G2811&gt;=$J$19,G2811&lt;=$K$19),AND(G2811&gt;=$L$19,G2811&lt;=$M$19),AND(G2811&gt;=$N$19,G2811&lt;=$O$19),AND(G2811&gt;=$P$19,G2811&lt;=$Q$19),AND(G2811&gt;=$R$19,G2811&lt;=$S$19),AND(G2811&gt;=$T$19,G2811&lt;=$U$19)),IF(COUNTIF(I2447:I2810,"Plein traitement")=90,"Demi-traitement","Plein traitement"),IF(OR(AND(G2811&gt;=$D$8,G2811&lt;=$E$8),AND(G2811&gt;=$F$8,G2811&lt;=$G$8),AND(G2811&gt;=$H$8,G2811&lt;=$I$8),AND(G2811&gt;=$J$8,G2811&lt;=$K$8),AND(G2811&gt;=$L$8,G2811&lt;=$M$8),AND(G2811&gt;=$N$8,G2811&lt;=$O$8),AND(G2811&gt;=$P$8,G2811&lt;=$Q$8),AND(G2811&gt;=$R$8,G2811&lt;=$S$8),AND(G2811&gt;=$T$8,G2811&lt;=$U$8)),IF(COUNTIF($H$537:H2811,"CMO")&gt;90,"Demi-traitement","Plein traitement"),""))</f>
        <v/>
      </c>
    </row>
    <row r="2812" spans="7:9" x14ac:dyDescent="0.25">
      <c r="G2812" s="1">
        <v>45376</v>
      </c>
      <c r="H2812" t="str">
        <f t="shared" si="48"/>
        <v/>
      </c>
      <c r="I2812" s="2" t="str">
        <f>IF(OR(AND(G2812&gt;=$D$19,G2812&lt;=$E$19),AND(G2812&gt;=$F$19,G2812&lt;=$G$19),AND(G2812&gt;=$H$19,G2812&lt;=$I$19),AND(G2812&gt;=$J$19,G2812&lt;=$K$19),AND(G2812&gt;=$L$19,G2812&lt;=$M$19),AND(G2812&gt;=$N$19,G2812&lt;=$O$19),AND(G2812&gt;=$P$19,G2812&lt;=$Q$19),AND(G2812&gt;=$R$19,G2812&lt;=$S$19),AND(G2812&gt;=$T$19,G2812&lt;=$U$19)),IF(COUNTIF(I2448:I2811,"Plein traitement")=90,"Demi-traitement","Plein traitement"),IF(OR(AND(G2812&gt;=$D$8,G2812&lt;=$E$8),AND(G2812&gt;=$F$8,G2812&lt;=$G$8),AND(G2812&gt;=$H$8,G2812&lt;=$I$8),AND(G2812&gt;=$J$8,G2812&lt;=$K$8),AND(G2812&gt;=$L$8,G2812&lt;=$M$8),AND(G2812&gt;=$N$8,G2812&lt;=$O$8),AND(G2812&gt;=$P$8,G2812&lt;=$Q$8),AND(G2812&gt;=$R$8,G2812&lt;=$S$8),AND(G2812&gt;=$T$8,G2812&lt;=$U$8)),IF(COUNTIF($H$537:H2812,"CMO")&gt;90,"Demi-traitement","Plein traitement"),""))</f>
        <v/>
      </c>
    </row>
    <row r="2813" spans="7:9" x14ac:dyDescent="0.25">
      <c r="G2813" s="1">
        <v>45377</v>
      </c>
      <c r="H2813" t="str">
        <f t="shared" si="48"/>
        <v/>
      </c>
      <c r="I2813" s="2" t="str">
        <f>IF(OR(AND(G2813&gt;=$D$19,G2813&lt;=$E$19),AND(G2813&gt;=$F$19,G2813&lt;=$G$19),AND(G2813&gt;=$H$19,G2813&lt;=$I$19),AND(G2813&gt;=$J$19,G2813&lt;=$K$19),AND(G2813&gt;=$L$19,G2813&lt;=$M$19),AND(G2813&gt;=$N$19,G2813&lt;=$O$19),AND(G2813&gt;=$P$19,G2813&lt;=$Q$19),AND(G2813&gt;=$R$19,G2813&lt;=$S$19),AND(G2813&gt;=$T$19,G2813&lt;=$U$19)),IF(COUNTIF(I2449:I2812,"Plein traitement")=90,"Demi-traitement","Plein traitement"),IF(OR(AND(G2813&gt;=$D$8,G2813&lt;=$E$8),AND(G2813&gt;=$F$8,G2813&lt;=$G$8),AND(G2813&gt;=$H$8,G2813&lt;=$I$8),AND(G2813&gt;=$J$8,G2813&lt;=$K$8),AND(G2813&gt;=$L$8,G2813&lt;=$M$8),AND(G2813&gt;=$N$8,G2813&lt;=$O$8),AND(G2813&gt;=$P$8,G2813&lt;=$Q$8),AND(G2813&gt;=$R$8,G2813&lt;=$S$8),AND(G2813&gt;=$T$8,G2813&lt;=$U$8)),IF(COUNTIF($H$537:H2813,"CMO")&gt;90,"Demi-traitement","Plein traitement"),""))</f>
        <v/>
      </c>
    </row>
    <row r="2814" spans="7:9" x14ac:dyDescent="0.25">
      <c r="G2814" s="1">
        <v>45378</v>
      </c>
      <c r="H2814" t="str">
        <f t="shared" si="48"/>
        <v/>
      </c>
      <c r="I2814" s="2" t="str">
        <f>IF(OR(AND(G2814&gt;=$D$19,G2814&lt;=$E$19),AND(G2814&gt;=$F$19,G2814&lt;=$G$19),AND(G2814&gt;=$H$19,G2814&lt;=$I$19),AND(G2814&gt;=$J$19,G2814&lt;=$K$19),AND(G2814&gt;=$L$19,G2814&lt;=$M$19),AND(G2814&gt;=$N$19,G2814&lt;=$O$19),AND(G2814&gt;=$P$19,G2814&lt;=$Q$19),AND(G2814&gt;=$R$19,G2814&lt;=$S$19),AND(G2814&gt;=$T$19,G2814&lt;=$U$19)),IF(COUNTIF(I2450:I2813,"Plein traitement")=90,"Demi-traitement","Plein traitement"),IF(OR(AND(G2814&gt;=$D$8,G2814&lt;=$E$8),AND(G2814&gt;=$F$8,G2814&lt;=$G$8),AND(G2814&gt;=$H$8,G2814&lt;=$I$8),AND(G2814&gt;=$J$8,G2814&lt;=$K$8),AND(G2814&gt;=$L$8,G2814&lt;=$M$8),AND(G2814&gt;=$N$8,G2814&lt;=$O$8),AND(G2814&gt;=$P$8,G2814&lt;=$Q$8),AND(G2814&gt;=$R$8,G2814&lt;=$S$8),AND(G2814&gt;=$T$8,G2814&lt;=$U$8)),IF(COUNTIF($H$537:H2814,"CMO")&gt;90,"Demi-traitement","Plein traitement"),""))</f>
        <v/>
      </c>
    </row>
    <row r="2815" spans="7:9" x14ac:dyDescent="0.25">
      <c r="G2815" s="1">
        <v>45379</v>
      </c>
      <c r="H2815" t="str">
        <f t="shared" si="48"/>
        <v/>
      </c>
      <c r="I2815" s="2" t="str">
        <f>IF(OR(AND(G2815&gt;=$D$19,G2815&lt;=$E$19),AND(G2815&gt;=$F$19,G2815&lt;=$G$19),AND(G2815&gt;=$H$19,G2815&lt;=$I$19),AND(G2815&gt;=$J$19,G2815&lt;=$K$19),AND(G2815&gt;=$L$19,G2815&lt;=$M$19),AND(G2815&gt;=$N$19,G2815&lt;=$O$19),AND(G2815&gt;=$P$19,G2815&lt;=$Q$19),AND(G2815&gt;=$R$19,G2815&lt;=$S$19),AND(G2815&gt;=$T$19,G2815&lt;=$U$19)),IF(COUNTIF(I2451:I2814,"Plein traitement")=90,"Demi-traitement","Plein traitement"),IF(OR(AND(G2815&gt;=$D$8,G2815&lt;=$E$8),AND(G2815&gt;=$F$8,G2815&lt;=$G$8),AND(G2815&gt;=$H$8,G2815&lt;=$I$8),AND(G2815&gt;=$J$8,G2815&lt;=$K$8),AND(G2815&gt;=$L$8,G2815&lt;=$M$8),AND(G2815&gt;=$N$8,G2815&lt;=$O$8),AND(G2815&gt;=$P$8,G2815&lt;=$Q$8),AND(G2815&gt;=$R$8,G2815&lt;=$S$8),AND(G2815&gt;=$T$8,G2815&lt;=$U$8)),IF(COUNTIF($H$537:H2815,"CMO")&gt;90,"Demi-traitement","Plein traitement"),""))</f>
        <v/>
      </c>
    </row>
    <row r="2816" spans="7:9" x14ac:dyDescent="0.25">
      <c r="G2816" s="1">
        <v>45380</v>
      </c>
      <c r="H2816" t="str">
        <f t="shared" si="48"/>
        <v/>
      </c>
      <c r="I2816" s="2" t="str">
        <f>IF(OR(AND(G2816&gt;=$D$19,G2816&lt;=$E$19),AND(G2816&gt;=$F$19,G2816&lt;=$G$19),AND(G2816&gt;=$H$19,G2816&lt;=$I$19),AND(G2816&gt;=$J$19,G2816&lt;=$K$19),AND(G2816&gt;=$L$19,G2816&lt;=$M$19),AND(G2816&gt;=$N$19,G2816&lt;=$O$19),AND(G2816&gt;=$P$19,G2816&lt;=$Q$19),AND(G2816&gt;=$R$19,G2816&lt;=$S$19),AND(G2816&gt;=$T$19,G2816&lt;=$U$19)),IF(COUNTIF(I2452:I2815,"Plein traitement")=90,"Demi-traitement","Plein traitement"),IF(OR(AND(G2816&gt;=$D$8,G2816&lt;=$E$8),AND(G2816&gt;=$F$8,G2816&lt;=$G$8),AND(G2816&gt;=$H$8,G2816&lt;=$I$8),AND(G2816&gt;=$J$8,G2816&lt;=$K$8),AND(G2816&gt;=$L$8,G2816&lt;=$M$8),AND(G2816&gt;=$N$8,G2816&lt;=$O$8),AND(G2816&gt;=$P$8,G2816&lt;=$Q$8),AND(G2816&gt;=$R$8,G2816&lt;=$S$8),AND(G2816&gt;=$T$8,G2816&lt;=$U$8)),IF(COUNTIF($H$537:H2816,"CMO")&gt;90,"Demi-traitement","Plein traitement"),""))</f>
        <v/>
      </c>
    </row>
    <row r="2817" spans="7:9" x14ac:dyDescent="0.25">
      <c r="G2817" s="1">
        <v>45381</v>
      </c>
      <c r="H2817" t="str">
        <f t="shared" si="48"/>
        <v/>
      </c>
      <c r="I2817" s="2" t="str">
        <f>IF(OR(AND(G2817&gt;=$D$19,G2817&lt;=$E$19),AND(G2817&gt;=$F$19,G2817&lt;=$G$19),AND(G2817&gt;=$H$19,G2817&lt;=$I$19),AND(G2817&gt;=$J$19,G2817&lt;=$K$19),AND(G2817&gt;=$L$19,G2817&lt;=$M$19),AND(G2817&gt;=$N$19,G2817&lt;=$O$19),AND(G2817&gt;=$P$19,G2817&lt;=$Q$19),AND(G2817&gt;=$R$19,G2817&lt;=$S$19),AND(G2817&gt;=$T$19,G2817&lt;=$U$19)),IF(COUNTIF(I2453:I2816,"Plein traitement")=90,"Demi-traitement","Plein traitement"),IF(OR(AND(G2817&gt;=$D$8,G2817&lt;=$E$8),AND(G2817&gt;=$F$8,G2817&lt;=$G$8),AND(G2817&gt;=$H$8,G2817&lt;=$I$8),AND(G2817&gt;=$J$8,G2817&lt;=$K$8),AND(G2817&gt;=$L$8,G2817&lt;=$M$8),AND(G2817&gt;=$N$8,G2817&lt;=$O$8),AND(G2817&gt;=$P$8,G2817&lt;=$Q$8),AND(G2817&gt;=$R$8,G2817&lt;=$S$8),AND(G2817&gt;=$T$8,G2817&lt;=$U$8)),IF(COUNTIF($H$537:H2817,"CMO")&gt;90,"Demi-traitement","Plein traitement"),""))</f>
        <v/>
      </c>
    </row>
    <row r="2818" spans="7:9" x14ac:dyDescent="0.25">
      <c r="G2818" s="1">
        <v>45382</v>
      </c>
      <c r="H2818" t="str">
        <f t="shared" si="48"/>
        <v/>
      </c>
      <c r="I2818" s="2" t="str">
        <f>IF(OR(AND(G2818&gt;=$D$19,G2818&lt;=$E$19),AND(G2818&gt;=$F$19,G2818&lt;=$G$19),AND(G2818&gt;=$H$19,G2818&lt;=$I$19),AND(G2818&gt;=$J$19,G2818&lt;=$K$19),AND(G2818&gt;=$L$19,G2818&lt;=$M$19),AND(G2818&gt;=$N$19,G2818&lt;=$O$19),AND(G2818&gt;=$P$19,G2818&lt;=$Q$19),AND(G2818&gt;=$R$19,G2818&lt;=$S$19),AND(G2818&gt;=$T$19,G2818&lt;=$U$19)),IF(COUNTIF(I2454:I2817,"Plein traitement")=90,"Demi-traitement","Plein traitement"),IF(OR(AND(G2818&gt;=$D$8,G2818&lt;=$E$8),AND(G2818&gt;=$F$8,G2818&lt;=$G$8),AND(G2818&gt;=$H$8,G2818&lt;=$I$8),AND(G2818&gt;=$J$8,G2818&lt;=$K$8),AND(G2818&gt;=$L$8,G2818&lt;=$M$8),AND(G2818&gt;=$N$8,G2818&lt;=$O$8),AND(G2818&gt;=$P$8,G2818&lt;=$Q$8),AND(G2818&gt;=$R$8,G2818&lt;=$S$8),AND(G2818&gt;=$T$8,G2818&lt;=$U$8)),IF(COUNTIF($H$537:H2818,"CMO")&gt;90,"Demi-traitement","Plein traitement"),""))</f>
        <v/>
      </c>
    </row>
    <row r="2819" spans="7:9" x14ac:dyDescent="0.25">
      <c r="G2819" s="1">
        <v>45383</v>
      </c>
      <c r="H2819" t="str">
        <f t="shared" si="48"/>
        <v/>
      </c>
      <c r="I2819" s="2" t="str">
        <f>IF(OR(AND(G2819&gt;=$D$19,G2819&lt;=$E$19),AND(G2819&gt;=$F$19,G2819&lt;=$G$19),AND(G2819&gt;=$H$19,G2819&lt;=$I$19),AND(G2819&gt;=$J$19,G2819&lt;=$K$19),AND(G2819&gt;=$L$19,G2819&lt;=$M$19),AND(G2819&gt;=$N$19,G2819&lt;=$O$19),AND(G2819&gt;=$P$19,G2819&lt;=$Q$19),AND(G2819&gt;=$R$19,G2819&lt;=$S$19),AND(G2819&gt;=$T$19,G2819&lt;=$U$19)),IF(COUNTIF(I2455:I2818,"Plein traitement")=90,"Demi-traitement","Plein traitement"),IF(OR(AND(G2819&gt;=$D$8,G2819&lt;=$E$8),AND(G2819&gt;=$F$8,G2819&lt;=$G$8),AND(G2819&gt;=$H$8,G2819&lt;=$I$8),AND(G2819&gt;=$J$8,G2819&lt;=$K$8),AND(G2819&gt;=$L$8,G2819&lt;=$M$8),AND(G2819&gt;=$N$8,G2819&lt;=$O$8),AND(G2819&gt;=$P$8,G2819&lt;=$Q$8),AND(G2819&gt;=$R$8,G2819&lt;=$S$8),AND(G2819&gt;=$T$8,G2819&lt;=$U$8)),IF(COUNTIF($H$537:H2819,"CMO")&gt;90,"Demi-traitement","Plein traitement"),""))</f>
        <v/>
      </c>
    </row>
    <row r="2820" spans="7:9" x14ac:dyDescent="0.25">
      <c r="G2820" s="1">
        <v>45384</v>
      </c>
      <c r="H2820" t="str">
        <f t="shared" si="48"/>
        <v/>
      </c>
      <c r="I2820" s="2" t="str">
        <f>IF(OR(AND(G2820&gt;=$D$19,G2820&lt;=$E$19),AND(G2820&gt;=$F$19,G2820&lt;=$G$19),AND(G2820&gt;=$H$19,G2820&lt;=$I$19),AND(G2820&gt;=$J$19,G2820&lt;=$K$19),AND(G2820&gt;=$L$19,G2820&lt;=$M$19),AND(G2820&gt;=$N$19,G2820&lt;=$O$19),AND(G2820&gt;=$P$19,G2820&lt;=$Q$19),AND(G2820&gt;=$R$19,G2820&lt;=$S$19),AND(G2820&gt;=$T$19,G2820&lt;=$U$19)),IF(COUNTIF(I2456:I2819,"Plein traitement")=90,"Demi-traitement","Plein traitement"),IF(OR(AND(G2820&gt;=$D$8,G2820&lt;=$E$8),AND(G2820&gt;=$F$8,G2820&lt;=$G$8),AND(G2820&gt;=$H$8,G2820&lt;=$I$8),AND(G2820&gt;=$J$8,G2820&lt;=$K$8),AND(G2820&gt;=$L$8,G2820&lt;=$M$8),AND(G2820&gt;=$N$8,G2820&lt;=$O$8),AND(G2820&gt;=$P$8,G2820&lt;=$Q$8),AND(G2820&gt;=$R$8,G2820&lt;=$S$8),AND(G2820&gt;=$T$8,G2820&lt;=$U$8)),IF(COUNTIF($H$537:H2820,"CMO")&gt;90,"Demi-traitement","Plein traitement"),""))</f>
        <v/>
      </c>
    </row>
    <row r="2821" spans="7:9" x14ac:dyDescent="0.25">
      <c r="G2821" s="1">
        <v>45385</v>
      </c>
      <c r="H2821" t="str">
        <f t="shared" si="48"/>
        <v/>
      </c>
      <c r="I2821" s="2" t="str">
        <f>IF(OR(AND(G2821&gt;=$D$19,G2821&lt;=$E$19),AND(G2821&gt;=$F$19,G2821&lt;=$G$19),AND(G2821&gt;=$H$19,G2821&lt;=$I$19),AND(G2821&gt;=$J$19,G2821&lt;=$K$19),AND(G2821&gt;=$L$19,G2821&lt;=$M$19),AND(G2821&gt;=$N$19,G2821&lt;=$O$19),AND(G2821&gt;=$P$19,G2821&lt;=$Q$19),AND(G2821&gt;=$R$19,G2821&lt;=$S$19),AND(G2821&gt;=$T$19,G2821&lt;=$U$19)),IF(COUNTIF(I2457:I2820,"Plein traitement")=90,"Demi-traitement","Plein traitement"),IF(OR(AND(G2821&gt;=$D$8,G2821&lt;=$E$8),AND(G2821&gt;=$F$8,G2821&lt;=$G$8),AND(G2821&gt;=$H$8,G2821&lt;=$I$8),AND(G2821&gt;=$J$8,G2821&lt;=$K$8),AND(G2821&gt;=$L$8,G2821&lt;=$M$8),AND(G2821&gt;=$N$8,G2821&lt;=$O$8),AND(G2821&gt;=$P$8,G2821&lt;=$Q$8),AND(G2821&gt;=$R$8,G2821&lt;=$S$8),AND(G2821&gt;=$T$8,G2821&lt;=$U$8)),IF(COUNTIF($H$537:H2821,"CMO")&gt;90,"Demi-traitement","Plein traitement"),""))</f>
        <v/>
      </c>
    </row>
    <row r="2822" spans="7:9" x14ac:dyDescent="0.25">
      <c r="G2822" s="1">
        <v>45386</v>
      </c>
      <c r="H2822" t="str">
        <f t="shared" si="48"/>
        <v/>
      </c>
      <c r="I2822" s="2" t="str">
        <f>IF(OR(AND(G2822&gt;=$D$19,G2822&lt;=$E$19),AND(G2822&gt;=$F$19,G2822&lt;=$G$19),AND(G2822&gt;=$H$19,G2822&lt;=$I$19),AND(G2822&gt;=$J$19,G2822&lt;=$K$19),AND(G2822&gt;=$L$19,G2822&lt;=$M$19),AND(G2822&gt;=$N$19,G2822&lt;=$O$19),AND(G2822&gt;=$P$19,G2822&lt;=$Q$19),AND(G2822&gt;=$R$19,G2822&lt;=$S$19),AND(G2822&gt;=$T$19,G2822&lt;=$U$19)),IF(COUNTIF(I2458:I2821,"Plein traitement")=90,"Demi-traitement","Plein traitement"),IF(OR(AND(G2822&gt;=$D$8,G2822&lt;=$E$8),AND(G2822&gt;=$F$8,G2822&lt;=$G$8),AND(G2822&gt;=$H$8,G2822&lt;=$I$8),AND(G2822&gt;=$J$8,G2822&lt;=$K$8),AND(G2822&gt;=$L$8,G2822&lt;=$M$8),AND(G2822&gt;=$N$8,G2822&lt;=$O$8),AND(G2822&gt;=$P$8,G2822&lt;=$Q$8),AND(G2822&gt;=$R$8,G2822&lt;=$S$8),AND(G2822&gt;=$T$8,G2822&lt;=$U$8)),IF(COUNTIF($H$537:H2822,"CMO")&gt;90,"Demi-traitement","Plein traitement"),""))</f>
        <v/>
      </c>
    </row>
    <row r="2823" spans="7:9" x14ac:dyDescent="0.25">
      <c r="G2823" s="1">
        <v>45387</v>
      </c>
      <c r="H2823" t="str">
        <f t="shared" si="48"/>
        <v/>
      </c>
      <c r="I2823" s="2" t="str">
        <f>IF(OR(AND(G2823&gt;=$D$19,G2823&lt;=$E$19),AND(G2823&gt;=$F$19,G2823&lt;=$G$19),AND(G2823&gt;=$H$19,G2823&lt;=$I$19),AND(G2823&gt;=$J$19,G2823&lt;=$K$19),AND(G2823&gt;=$L$19,G2823&lt;=$M$19),AND(G2823&gt;=$N$19,G2823&lt;=$O$19),AND(G2823&gt;=$P$19,G2823&lt;=$Q$19),AND(G2823&gt;=$R$19,G2823&lt;=$S$19),AND(G2823&gt;=$T$19,G2823&lt;=$U$19)),IF(COUNTIF(I2459:I2822,"Plein traitement")=90,"Demi-traitement","Plein traitement"),IF(OR(AND(G2823&gt;=$D$8,G2823&lt;=$E$8),AND(G2823&gt;=$F$8,G2823&lt;=$G$8),AND(G2823&gt;=$H$8,G2823&lt;=$I$8),AND(G2823&gt;=$J$8,G2823&lt;=$K$8),AND(G2823&gt;=$L$8,G2823&lt;=$M$8),AND(G2823&gt;=$N$8,G2823&lt;=$O$8),AND(G2823&gt;=$P$8,G2823&lt;=$Q$8),AND(G2823&gt;=$R$8,G2823&lt;=$S$8),AND(G2823&gt;=$T$8,G2823&lt;=$U$8)),IF(COUNTIF($H$537:H2823,"CMO")&gt;90,"Demi-traitement","Plein traitement"),""))</f>
        <v/>
      </c>
    </row>
    <row r="2824" spans="7:9" x14ac:dyDescent="0.25">
      <c r="G2824" s="1">
        <v>45388</v>
      </c>
      <c r="H2824" t="str">
        <f t="shared" si="48"/>
        <v/>
      </c>
      <c r="I2824" s="2" t="str">
        <f>IF(OR(AND(G2824&gt;=$D$19,G2824&lt;=$E$19),AND(G2824&gt;=$F$19,G2824&lt;=$G$19),AND(G2824&gt;=$H$19,G2824&lt;=$I$19),AND(G2824&gt;=$J$19,G2824&lt;=$K$19),AND(G2824&gt;=$L$19,G2824&lt;=$M$19),AND(G2824&gt;=$N$19,G2824&lt;=$O$19),AND(G2824&gt;=$P$19,G2824&lt;=$Q$19),AND(G2824&gt;=$R$19,G2824&lt;=$S$19),AND(G2824&gt;=$T$19,G2824&lt;=$U$19)),IF(COUNTIF(I2460:I2823,"Plein traitement")=90,"Demi-traitement","Plein traitement"),IF(OR(AND(G2824&gt;=$D$8,G2824&lt;=$E$8),AND(G2824&gt;=$F$8,G2824&lt;=$G$8),AND(G2824&gt;=$H$8,G2824&lt;=$I$8),AND(G2824&gt;=$J$8,G2824&lt;=$K$8),AND(G2824&gt;=$L$8,G2824&lt;=$M$8),AND(G2824&gt;=$N$8,G2824&lt;=$O$8),AND(G2824&gt;=$P$8,G2824&lt;=$Q$8),AND(G2824&gt;=$R$8,G2824&lt;=$S$8),AND(G2824&gt;=$T$8,G2824&lt;=$U$8)),IF(COUNTIF($H$537:H2824,"CMO")&gt;90,"Demi-traitement","Plein traitement"),""))</f>
        <v/>
      </c>
    </row>
    <row r="2825" spans="7:9" x14ac:dyDescent="0.25">
      <c r="G2825" s="1">
        <v>45389</v>
      </c>
      <c r="H2825" t="str">
        <f t="shared" si="48"/>
        <v/>
      </c>
      <c r="I2825" s="2" t="str">
        <f>IF(OR(AND(G2825&gt;=$D$19,G2825&lt;=$E$19),AND(G2825&gt;=$F$19,G2825&lt;=$G$19),AND(G2825&gt;=$H$19,G2825&lt;=$I$19),AND(G2825&gt;=$J$19,G2825&lt;=$K$19),AND(G2825&gt;=$L$19,G2825&lt;=$M$19),AND(G2825&gt;=$N$19,G2825&lt;=$O$19),AND(G2825&gt;=$P$19,G2825&lt;=$Q$19),AND(G2825&gt;=$R$19,G2825&lt;=$S$19),AND(G2825&gt;=$T$19,G2825&lt;=$U$19)),IF(COUNTIF(I2461:I2824,"Plein traitement")=90,"Demi-traitement","Plein traitement"),IF(OR(AND(G2825&gt;=$D$8,G2825&lt;=$E$8),AND(G2825&gt;=$F$8,G2825&lt;=$G$8),AND(G2825&gt;=$H$8,G2825&lt;=$I$8),AND(G2825&gt;=$J$8,G2825&lt;=$K$8),AND(G2825&gt;=$L$8,G2825&lt;=$M$8),AND(G2825&gt;=$N$8,G2825&lt;=$O$8),AND(G2825&gt;=$P$8,G2825&lt;=$Q$8),AND(G2825&gt;=$R$8,G2825&lt;=$S$8),AND(G2825&gt;=$T$8,G2825&lt;=$U$8)),IF(COUNTIF($H$537:H2825,"CMO")&gt;90,"Demi-traitement","Plein traitement"),""))</f>
        <v/>
      </c>
    </row>
    <row r="2826" spans="7:9" x14ac:dyDescent="0.25">
      <c r="G2826" s="1">
        <v>45390</v>
      </c>
      <c r="H2826" t="str">
        <f t="shared" si="48"/>
        <v/>
      </c>
      <c r="I2826" s="2" t="str">
        <f>IF(OR(AND(G2826&gt;=$D$19,G2826&lt;=$E$19),AND(G2826&gt;=$F$19,G2826&lt;=$G$19),AND(G2826&gt;=$H$19,G2826&lt;=$I$19),AND(G2826&gt;=$J$19,G2826&lt;=$K$19),AND(G2826&gt;=$L$19,G2826&lt;=$M$19),AND(G2826&gt;=$N$19,G2826&lt;=$O$19),AND(G2826&gt;=$P$19,G2826&lt;=$Q$19),AND(G2826&gt;=$R$19,G2826&lt;=$S$19),AND(G2826&gt;=$T$19,G2826&lt;=$U$19)),IF(COUNTIF(I2462:I2825,"Plein traitement")=90,"Demi-traitement","Plein traitement"),IF(OR(AND(G2826&gt;=$D$8,G2826&lt;=$E$8),AND(G2826&gt;=$F$8,G2826&lt;=$G$8),AND(G2826&gt;=$H$8,G2826&lt;=$I$8),AND(G2826&gt;=$J$8,G2826&lt;=$K$8),AND(G2826&gt;=$L$8,G2826&lt;=$M$8),AND(G2826&gt;=$N$8,G2826&lt;=$O$8),AND(G2826&gt;=$P$8,G2826&lt;=$Q$8),AND(G2826&gt;=$R$8,G2826&lt;=$S$8),AND(G2826&gt;=$T$8,G2826&lt;=$U$8)),IF(COUNTIF($H$537:H2826,"CMO")&gt;90,"Demi-traitement","Plein traitement"),""))</f>
        <v/>
      </c>
    </row>
    <row r="2827" spans="7:9" x14ac:dyDescent="0.25">
      <c r="G2827" s="1">
        <v>45391</v>
      </c>
      <c r="H2827" t="str">
        <f t="shared" si="48"/>
        <v/>
      </c>
      <c r="I2827" s="2" t="str">
        <f>IF(OR(AND(G2827&gt;=$D$19,G2827&lt;=$E$19),AND(G2827&gt;=$F$19,G2827&lt;=$G$19),AND(G2827&gt;=$H$19,G2827&lt;=$I$19),AND(G2827&gt;=$J$19,G2827&lt;=$K$19),AND(G2827&gt;=$L$19,G2827&lt;=$M$19),AND(G2827&gt;=$N$19,G2827&lt;=$O$19),AND(G2827&gt;=$P$19,G2827&lt;=$Q$19),AND(G2827&gt;=$R$19,G2827&lt;=$S$19),AND(G2827&gt;=$T$19,G2827&lt;=$U$19)),IF(COUNTIF(I2463:I2826,"Plein traitement")=90,"Demi-traitement","Plein traitement"),IF(OR(AND(G2827&gt;=$D$8,G2827&lt;=$E$8),AND(G2827&gt;=$F$8,G2827&lt;=$G$8),AND(G2827&gt;=$H$8,G2827&lt;=$I$8),AND(G2827&gt;=$J$8,G2827&lt;=$K$8),AND(G2827&gt;=$L$8,G2827&lt;=$M$8),AND(G2827&gt;=$N$8,G2827&lt;=$O$8),AND(G2827&gt;=$P$8,G2827&lt;=$Q$8),AND(G2827&gt;=$R$8,G2827&lt;=$S$8),AND(G2827&gt;=$T$8,G2827&lt;=$U$8)),IF(COUNTIF($H$537:H2827,"CMO")&gt;90,"Demi-traitement","Plein traitement"),""))</f>
        <v/>
      </c>
    </row>
    <row r="2828" spans="7:9" x14ac:dyDescent="0.25">
      <c r="G2828" s="1">
        <v>45392</v>
      </c>
      <c r="H2828" t="str">
        <f t="shared" si="48"/>
        <v/>
      </c>
      <c r="I2828" s="2" t="str">
        <f>IF(OR(AND(G2828&gt;=$D$19,G2828&lt;=$E$19),AND(G2828&gt;=$F$19,G2828&lt;=$G$19),AND(G2828&gt;=$H$19,G2828&lt;=$I$19),AND(G2828&gt;=$J$19,G2828&lt;=$K$19),AND(G2828&gt;=$L$19,G2828&lt;=$M$19),AND(G2828&gt;=$N$19,G2828&lt;=$O$19),AND(G2828&gt;=$P$19,G2828&lt;=$Q$19),AND(G2828&gt;=$R$19,G2828&lt;=$S$19),AND(G2828&gt;=$T$19,G2828&lt;=$U$19)),IF(COUNTIF(I2464:I2827,"Plein traitement")=90,"Demi-traitement","Plein traitement"),IF(OR(AND(G2828&gt;=$D$8,G2828&lt;=$E$8),AND(G2828&gt;=$F$8,G2828&lt;=$G$8),AND(G2828&gt;=$H$8,G2828&lt;=$I$8),AND(G2828&gt;=$J$8,G2828&lt;=$K$8),AND(G2828&gt;=$L$8,G2828&lt;=$M$8),AND(G2828&gt;=$N$8,G2828&lt;=$O$8),AND(G2828&gt;=$P$8,G2828&lt;=$Q$8),AND(G2828&gt;=$R$8,G2828&lt;=$S$8),AND(G2828&gt;=$T$8,G2828&lt;=$U$8)),IF(COUNTIF($H$537:H2828,"CMO")&gt;90,"Demi-traitement","Plein traitement"),""))</f>
        <v/>
      </c>
    </row>
    <row r="2829" spans="7:9" x14ac:dyDescent="0.25">
      <c r="G2829" s="1">
        <v>45393</v>
      </c>
      <c r="H2829" t="str">
        <f t="shared" si="48"/>
        <v/>
      </c>
      <c r="I2829" s="2" t="str">
        <f>IF(OR(AND(G2829&gt;=$D$19,G2829&lt;=$E$19),AND(G2829&gt;=$F$19,G2829&lt;=$G$19),AND(G2829&gt;=$H$19,G2829&lt;=$I$19),AND(G2829&gt;=$J$19,G2829&lt;=$K$19),AND(G2829&gt;=$L$19,G2829&lt;=$M$19),AND(G2829&gt;=$N$19,G2829&lt;=$O$19),AND(G2829&gt;=$P$19,G2829&lt;=$Q$19),AND(G2829&gt;=$R$19,G2829&lt;=$S$19),AND(G2829&gt;=$T$19,G2829&lt;=$U$19)),IF(COUNTIF(I2465:I2828,"Plein traitement")=90,"Demi-traitement","Plein traitement"),IF(OR(AND(G2829&gt;=$D$8,G2829&lt;=$E$8),AND(G2829&gt;=$F$8,G2829&lt;=$G$8),AND(G2829&gt;=$H$8,G2829&lt;=$I$8),AND(G2829&gt;=$J$8,G2829&lt;=$K$8),AND(G2829&gt;=$L$8,G2829&lt;=$M$8),AND(G2829&gt;=$N$8,G2829&lt;=$O$8),AND(G2829&gt;=$P$8,G2829&lt;=$Q$8),AND(G2829&gt;=$R$8,G2829&lt;=$S$8),AND(G2829&gt;=$T$8,G2829&lt;=$U$8)),IF(COUNTIF($H$537:H2829,"CMO")&gt;90,"Demi-traitement","Plein traitement"),""))</f>
        <v/>
      </c>
    </row>
    <row r="2830" spans="7:9" x14ac:dyDescent="0.25">
      <c r="G2830" s="1">
        <v>45394</v>
      </c>
      <c r="H2830" t="str">
        <f t="shared" si="48"/>
        <v/>
      </c>
      <c r="I2830" s="2" t="str">
        <f>IF(OR(AND(G2830&gt;=$D$19,G2830&lt;=$E$19),AND(G2830&gt;=$F$19,G2830&lt;=$G$19),AND(G2830&gt;=$H$19,G2830&lt;=$I$19),AND(G2830&gt;=$J$19,G2830&lt;=$K$19),AND(G2830&gt;=$L$19,G2830&lt;=$M$19),AND(G2830&gt;=$N$19,G2830&lt;=$O$19),AND(G2830&gt;=$P$19,G2830&lt;=$Q$19),AND(G2830&gt;=$R$19,G2830&lt;=$S$19),AND(G2830&gt;=$T$19,G2830&lt;=$U$19)),IF(COUNTIF(I2466:I2829,"Plein traitement")=90,"Demi-traitement","Plein traitement"),IF(OR(AND(G2830&gt;=$D$8,G2830&lt;=$E$8),AND(G2830&gt;=$F$8,G2830&lt;=$G$8),AND(G2830&gt;=$H$8,G2830&lt;=$I$8),AND(G2830&gt;=$J$8,G2830&lt;=$K$8),AND(G2830&gt;=$L$8,G2830&lt;=$M$8),AND(G2830&gt;=$N$8,G2830&lt;=$O$8),AND(G2830&gt;=$P$8,G2830&lt;=$Q$8),AND(G2830&gt;=$R$8,G2830&lt;=$S$8),AND(G2830&gt;=$T$8,G2830&lt;=$U$8)),IF(COUNTIF($H$537:H2830,"CMO")&gt;90,"Demi-traitement","Plein traitement"),""))</f>
        <v/>
      </c>
    </row>
    <row r="2831" spans="7:9" x14ac:dyDescent="0.25">
      <c r="G2831" s="1">
        <v>45395</v>
      </c>
      <c r="H2831" t="str">
        <f t="shared" si="48"/>
        <v/>
      </c>
      <c r="I2831" s="2" t="str">
        <f>IF(OR(AND(G2831&gt;=$D$19,G2831&lt;=$E$19),AND(G2831&gt;=$F$19,G2831&lt;=$G$19),AND(G2831&gt;=$H$19,G2831&lt;=$I$19),AND(G2831&gt;=$J$19,G2831&lt;=$K$19),AND(G2831&gt;=$L$19,G2831&lt;=$M$19),AND(G2831&gt;=$N$19,G2831&lt;=$O$19),AND(G2831&gt;=$P$19,G2831&lt;=$Q$19),AND(G2831&gt;=$R$19,G2831&lt;=$S$19),AND(G2831&gt;=$T$19,G2831&lt;=$U$19)),IF(COUNTIF(I2467:I2830,"Plein traitement")=90,"Demi-traitement","Plein traitement"),IF(OR(AND(G2831&gt;=$D$8,G2831&lt;=$E$8),AND(G2831&gt;=$F$8,G2831&lt;=$G$8),AND(G2831&gt;=$H$8,G2831&lt;=$I$8),AND(G2831&gt;=$J$8,G2831&lt;=$K$8),AND(G2831&gt;=$L$8,G2831&lt;=$M$8),AND(G2831&gt;=$N$8,G2831&lt;=$O$8),AND(G2831&gt;=$P$8,G2831&lt;=$Q$8),AND(G2831&gt;=$R$8,G2831&lt;=$S$8),AND(G2831&gt;=$T$8,G2831&lt;=$U$8)),IF(COUNTIF($H$537:H2831,"CMO")&gt;90,"Demi-traitement","Plein traitement"),""))</f>
        <v/>
      </c>
    </row>
    <row r="2832" spans="7:9" x14ac:dyDescent="0.25">
      <c r="G2832" s="1">
        <v>45396</v>
      </c>
      <c r="H2832" t="str">
        <f t="shared" si="48"/>
        <v/>
      </c>
      <c r="I2832" s="2" t="str">
        <f>IF(OR(AND(G2832&gt;=$D$19,G2832&lt;=$E$19),AND(G2832&gt;=$F$19,G2832&lt;=$G$19),AND(G2832&gt;=$H$19,G2832&lt;=$I$19),AND(G2832&gt;=$J$19,G2832&lt;=$K$19),AND(G2832&gt;=$L$19,G2832&lt;=$M$19),AND(G2832&gt;=$N$19,G2832&lt;=$O$19),AND(G2832&gt;=$P$19,G2832&lt;=$Q$19),AND(G2832&gt;=$R$19,G2832&lt;=$S$19),AND(G2832&gt;=$T$19,G2832&lt;=$U$19)),IF(COUNTIF(I2468:I2831,"Plein traitement")=90,"Demi-traitement","Plein traitement"),IF(OR(AND(G2832&gt;=$D$8,G2832&lt;=$E$8),AND(G2832&gt;=$F$8,G2832&lt;=$G$8),AND(G2832&gt;=$H$8,G2832&lt;=$I$8),AND(G2832&gt;=$J$8,G2832&lt;=$K$8),AND(G2832&gt;=$L$8,G2832&lt;=$M$8),AND(G2832&gt;=$N$8,G2832&lt;=$O$8),AND(G2832&gt;=$P$8,G2832&lt;=$Q$8),AND(G2832&gt;=$R$8,G2832&lt;=$S$8),AND(G2832&gt;=$T$8,G2832&lt;=$U$8)),IF(COUNTIF($H$537:H2832,"CMO")&gt;90,"Demi-traitement","Plein traitement"),""))</f>
        <v/>
      </c>
    </row>
    <row r="2833" spans="7:9" x14ac:dyDescent="0.25">
      <c r="G2833" s="1">
        <v>45397</v>
      </c>
      <c r="H2833" t="str">
        <f t="shared" si="48"/>
        <v/>
      </c>
      <c r="I2833" s="2" t="str">
        <f>IF(OR(AND(G2833&gt;=$D$19,G2833&lt;=$E$19),AND(G2833&gt;=$F$19,G2833&lt;=$G$19),AND(G2833&gt;=$H$19,G2833&lt;=$I$19),AND(G2833&gt;=$J$19,G2833&lt;=$K$19),AND(G2833&gt;=$L$19,G2833&lt;=$M$19),AND(G2833&gt;=$N$19,G2833&lt;=$O$19),AND(G2833&gt;=$P$19,G2833&lt;=$Q$19),AND(G2833&gt;=$R$19,G2833&lt;=$S$19),AND(G2833&gt;=$T$19,G2833&lt;=$U$19)),IF(COUNTIF(I2469:I2832,"Plein traitement")=90,"Demi-traitement","Plein traitement"),IF(OR(AND(G2833&gt;=$D$8,G2833&lt;=$E$8),AND(G2833&gt;=$F$8,G2833&lt;=$G$8),AND(G2833&gt;=$H$8,G2833&lt;=$I$8),AND(G2833&gt;=$J$8,G2833&lt;=$K$8),AND(G2833&gt;=$L$8,G2833&lt;=$M$8),AND(G2833&gt;=$N$8,G2833&lt;=$O$8),AND(G2833&gt;=$P$8,G2833&lt;=$Q$8),AND(G2833&gt;=$R$8,G2833&lt;=$S$8),AND(G2833&gt;=$T$8,G2833&lt;=$U$8)),IF(COUNTIF($H$537:H2833,"CMO")&gt;90,"Demi-traitement","Plein traitement"),""))</f>
        <v/>
      </c>
    </row>
    <row r="2834" spans="7:9" x14ac:dyDescent="0.25">
      <c r="G2834" s="1">
        <v>45398</v>
      </c>
      <c r="H2834" t="str">
        <f t="shared" si="48"/>
        <v/>
      </c>
      <c r="I2834" s="2" t="str">
        <f>IF(OR(AND(G2834&gt;=$D$19,G2834&lt;=$E$19),AND(G2834&gt;=$F$19,G2834&lt;=$G$19),AND(G2834&gt;=$H$19,G2834&lt;=$I$19),AND(G2834&gt;=$J$19,G2834&lt;=$K$19),AND(G2834&gt;=$L$19,G2834&lt;=$M$19),AND(G2834&gt;=$N$19,G2834&lt;=$O$19),AND(G2834&gt;=$P$19,G2834&lt;=$Q$19),AND(G2834&gt;=$R$19,G2834&lt;=$S$19),AND(G2834&gt;=$T$19,G2834&lt;=$U$19)),IF(COUNTIF(I2470:I2833,"Plein traitement")=90,"Demi-traitement","Plein traitement"),IF(OR(AND(G2834&gt;=$D$8,G2834&lt;=$E$8),AND(G2834&gt;=$F$8,G2834&lt;=$G$8),AND(G2834&gt;=$H$8,G2834&lt;=$I$8),AND(G2834&gt;=$J$8,G2834&lt;=$K$8),AND(G2834&gt;=$L$8,G2834&lt;=$M$8),AND(G2834&gt;=$N$8,G2834&lt;=$O$8),AND(G2834&gt;=$P$8,G2834&lt;=$Q$8),AND(G2834&gt;=$R$8,G2834&lt;=$S$8),AND(G2834&gt;=$T$8,G2834&lt;=$U$8)),IF(COUNTIF($H$537:H2834,"CMO")&gt;90,"Demi-traitement","Plein traitement"),""))</f>
        <v/>
      </c>
    </row>
    <row r="2835" spans="7:9" x14ac:dyDescent="0.25">
      <c r="G2835" s="1">
        <v>45399</v>
      </c>
      <c r="H2835" t="str">
        <f t="shared" si="48"/>
        <v/>
      </c>
      <c r="I2835" s="2" t="str">
        <f>IF(OR(AND(G2835&gt;=$D$19,G2835&lt;=$E$19),AND(G2835&gt;=$F$19,G2835&lt;=$G$19),AND(G2835&gt;=$H$19,G2835&lt;=$I$19),AND(G2835&gt;=$J$19,G2835&lt;=$K$19),AND(G2835&gt;=$L$19,G2835&lt;=$M$19),AND(G2835&gt;=$N$19,G2835&lt;=$O$19),AND(G2835&gt;=$P$19,G2835&lt;=$Q$19),AND(G2835&gt;=$R$19,G2835&lt;=$S$19),AND(G2835&gt;=$T$19,G2835&lt;=$U$19)),IF(COUNTIF(I2471:I2834,"Plein traitement")=90,"Demi-traitement","Plein traitement"),IF(OR(AND(G2835&gt;=$D$8,G2835&lt;=$E$8),AND(G2835&gt;=$F$8,G2835&lt;=$G$8),AND(G2835&gt;=$H$8,G2835&lt;=$I$8),AND(G2835&gt;=$J$8,G2835&lt;=$K$8),AND(G2835&gt;=$L$8,G2835&lt;=$M$8),AND(G2835&gt;=$N$8,G2835&lt;=$O$8),AND(G2835&gt;=$P$8,G2835&lt;=$Q$8),AND(G2835&gt;=$R$8,G2835&lt;=$S$8),AND(G2835&gt;=$T$8,G2835&lt;=$U$8)),IF(COUNTIF($H$537:H2835,"CMO")&gt;90,"Demi-traitement","Plein traitement"),""))</f>
        <v/>
      </c>
    </row>
    <row r="2836" spans="7:9" x14ac:dyDescent="0.25">
      <c r="G2836" s="1">
        <v>45400</v>
      </c>
      <c r="H2836" t="str">
        <f t="shared" si="48"/>
        <v/>
      </c>
      <c r="I2836" s="2" t="str">
        <f>IF(OR(AND(G2836&gt;=$D$19,G2836&lt;=$E$19),AND(G2836&gt;=$F$19,G2836&lt;=$G$19),AND(G2836&gt;=$H$19,G2836&lt;=$I$19),AND(G2836&gt;=$J$19,G2836&lt;=$K$19),AND(G2836&gt;=$L$19,G2836&lt;=$M$19),AND(G2836&gt;=$N$19,G2836&lt;=$O$19),AND(G2836&gt;=$P$19,G2836&lt;=$Q$19),AND(G2836&gt;=$R$19,G2836&lt;=$S$19),AND(G2836&gt;=$T$19,G2836&lt;=$U$19)),IF(COUNTIF(I2472:I2835,"Plein traitement")=90,"Demi-traitement","Plein traitement"),IF(OR(AND(G2836&gt;=$D$8,G2836&lt;=$E$8),AND(G2836&gt;=$F$8,G2836&lt;=$G$8),AND(G2836&gt;=$H$8,G2836&lt;=$I$8),AND(G2836&gt;=$J$8,G2836&lt;=$K$8),AND(G2836&gt;=$L$8,G2836&lt;=$M$8),AND(G2836&gt;=$N$8,G2836&lt;=$O$8),AND(G2836&gt;=$P$8,G2836&lt;=$Q$8),AND(G2836&gt;=$R$8,G2836&lt;=$S$8),AND(G2836&gt;=$T$8,G2836&lt;=$U$8)),IF(COUNTIF($H$537:H2836,"CMO")&gt;90,"Demi-traitement","Plein traitement"),""))</f>
        <v/>
      </c>
    </row>
    <row r="2837" spans="7:9" x14ac:dyDescent="0.25">
      <c r="G2837" s="1">
        <v>45401</v>
      </c>
      <c r="H2837" t="str">
        <f t="shared" si="48"/>
        <v/>
      </c>
      <c r="I2837" s="2" t="str">
        <f>IF(OR(AND(G2837&gt;=$D$19,G2837&lt;=$E$19),AND(G2837&gt;=$F$19,G2837&lt;=$G$19),AND(G2837&gt;=$H$19,G2837&lt;=$I$19),AND(G2837&gt;=$J$19,G2837&lt;=$K$19),AND(G2837&gt;=$L$19,G2837&lt;=$M$19),AND(G2837&gt;=$N$19,G2837&lt;=$O$19),AND(G2837&gt;=$P$19,G2837&lt;=$Q$19),AND(G2837&gt;=$R$19,G2837&lt;=$S$19),AND(G2837&gt;=$T$19,G2837&lt;=$U$19)),IF(COUNTIF(I2473:I2836,"Plein traitement")=90,"Demi-traitement","Plein traitement"),IF(OR(AND(G2837&gt;=$D$8,G2837&lt;=$E$8),AND(G2837&gt;=$F$8,G2837&lt;=$G$8),AND(G2837&gt;=$H$8,G2837&lt;=$I$8),AND(G2837&gt;=$J$8,G2837&lt;=$K$8),AND(G2837&gt;=$L$8,G2837&lt;=$M$8),AND(G2837&gt;=$N$8,G2837&lt;=$O$8),AND(G2837&gt;=$P$8,G2837&lt;=$Q$8),AND(G2837&gt;=$R$8,G2837&lt;=$S$8),AND(G2837&gt;=$T$8,G2837&lt;=$U$8)),IF(COUNTIF($H$537:H2837,"CMO")&gt;90,"Demi-traitement","Plein traitement"),""))</f>
        <v/>
      </c>
    </row>
    <row r="2838" spans="7:9" x14ac:dyDescent="0.25">
      <c r="G2838" s="1">
        <v>45402</v>
      </c>
      <c r="H2838" t="str">
        <f t="shared" si="48"/>
        <v/>
      </c>
      <c r="I2838" s="2" t="str">
        <f>IF(OR(AND(G2838&gt;=$D$19,G2838&lt;=$E$19),AND(G2838&gt;=$F$19,G2838&lt;=$G$19),AND(G2838&gt;=$H$19,G2838&lt;=$I$19),AND(G2838&gt;=$J$19,G2838&lt;=$K$19),AND(G2838&gt;=$L$19,G2838&lt;=$M$19),AND(G2838&gt;=$N$19,G2838&lt;=$O$19),AND(G2838&gt;=$P$19,G2838&lt;=$Q$19),AND(G2838&gt;=$R$19,G2838&lt;=$S$19),AND(G2838&gt;=$T$19,G2838&lt;=$U$19)),IF(COUNTIF(I2474:I2837,"Plein traitement")=90,"Demi-traitement","Plein traitement"),IF(OR(AND(G2838&gt;=$D$8,G2838&lt;=$E$8),AND(G2838&gt;=$F$8,G2838&lt;=$G$8),AND(G2838&gt;=$H$8,G2838&lt;=$I$8),AND(G2838&gt;=$J$8,G2838&lt;=$K$8),AND(G2838&gt;=$L$8,G2838&lt;=$M$8),AND(G2838&gt;=$N$8,G2838&lt;=$O$8),AND(G2838&gt;=$P$8,G2838&lt;=$Q$8),AND(G2838&gt;=$R$8,G2838&lt;=$S$8),AND(G2838&gt;=$T$8,G2838&lt;=$U$8)),IF(COUNTIF($H$537:H2838,"CMO")&gt;90,"Demi-traitement","Plein traitement"),""))</f>
        <v/>
      </c>
    </row>
    <row r="2839" spans="7:9" x14ac:dyDescent="0.25">
      <c r="G2839" s="1">
        <v>45403</v>
      </c>
      <c r="H2839" t="str">
        <f t="shared" si="48"/>
        <v/>
      </c>
      <c r="I2839" s="2" t="str">
        <f>IF(OR(AND(G2839&gt;=$D$19,G2839&lt;=$E$19),AND(G2839&gt;=$F$19,G2839&lt;=$G$19),AND(G2839&gt;=$H$19,G2839&lt;=$I$19),AND(G2839&gt;=$J$19,G2839&lt;=$K$19),AND(G2839&gt;=$L$19,G2839&lt;=$M$19),AND(G2839&gt;=$N$19,G2839&lt;=$O$19),AND(G2839&gt;=$P$19,G2839&lt;=$Q$19),AND(G2839&gt;=$R$19,G2839&lt;=$S$19),AND(G2839&gt;=$T$19,G2839&lt;=$U$19)),IF(COUNTIF(I2475:I2838,"Plein traitement")=90,"Demi-traitement","Plein traitement"),IF(OR(AND(G2839&gt;=$D$8,G2839&lt;=$E$8),AND(G2839&gt;=$F$8,G2839&lt;=$G$8),AND(G2839&gt;=$H$8,G2839&lt;=$I$8),AND(G2839&gt;=$J$8,G2839&lt;=$K$8),AND(G2839&gt;=$L$8,G2839&lt;=$M$8),AND(G2839&gt;=$N$8,G2839&lt;=$O$8),AND(G2839&gt;=$P$8,G2839&lt;=$Q$8),AND(G2839&gt;=$R$8,G2839&lt;=$S$8),AND(G2839&gt;=$T$8,G2839&lt;=$U$8)),IF(COUNTIF($H$537:H2839,"CMO")&gt;90,"Demi-traitement","Plein traitement"),""))</f>
        <v/>
      </c>
    </row>
    <row r="2840" spans="7:9" x14ac:dyDescent="0.25">
      <c r="G2840" s="1">
        <v>45404</v>
      </c>
      <c r="H2840" t="str">
        <f t="shared" si="48"/>
        <v/>
      </c>
      <c r="I2840" s="2" t="str">
        <f>IF(OR(AND(G2840&gt;=$D$19,G2840&lt;=$E$19),AND(G2840&gt;=$F$19,G2840&lt;=$G$19),AND(G2840&gt;=$H$19,G2840&lt;=$I$19),AND(G2840&gt;=$J$19,G2840&lt;=$K$19),AND(G2840&gt;=$L$19,G2840&lt;=$M$19),AND(G2840&gt;=$N$19,G2840&lt;=$O$19),AND(G2840&gt;=$P$19,G2840&lt;=$Q$19),AND(G2840&gt;=$R$19,G2840&lt;=$S$19),AND(G2840&gt;=$T$19,G2840&lt;=$U$19)),IF(COUNTIF(I2476:I2839,"Plein traitement")=90,"Demi-traitement","Plein traitement"),IF(OR(AND(G2840&gt;=$D$8,G2840&lt;=$E$8),AND(G2840&gt;=$F$8,G2840&lt;=$G$8),AND(G2840&gt;=$H$8,G2840&lt;=$I$8),AND(G2840&gt;=$J$8,G2840&lt;=$K$8),AND(G2840&gt;=$L$8,G2840&lt;=$M$8),AND(G2840&gt;=$N$8,G2840&lt;=$O$8),AND(G2840&gt;=$P$8,G2840&lt;=$Q$8),AND(G2840&gt;=$R$8,G2840&lt;=$S$8),AND(G2840&gt;=$T$8,G2840&lt;=$U$8)),IF(COUNTIF($H$537:H2840,"CMO")&gt;90,"Demi-traitement","Plein traitement"),""))</f>
        <v/>
      </c>
    </row>
    <row r="2841" spans="7:9" x14ac:dyDescent="0.25">
      <c r="G2841" s="1">
        <v>45405</v>
      </c>
      <c r="H2841" t="str">
        <f t="shared" si="48"/>
        <v/>
      </c>
      <c r="I2841" s="2" t="str">
        <f>IF(OR(AND(G2841&gt;=$D$19,G2841&lt;=$E$19),AND(G2841&gt;=$F$19,G2841&lt;=$G$19),AND(G2841&gt;=$H$19,G2841&lt;=$I$19),AND(G2841&gt;=$J$19,G2841&lt;=$K$19),AND(G2841&gt;=$L$19,G2841&lt;=$M$19),AND(G2841&gt;=$N$19,G2841&lt;=$O$19),AND(G2841&gt;=$P$19,G2841&lt;=$Q$19),AND(G2841&gt;=$R$19,G2841&lt;=$S$19),AND(G2841&gt;=$T$19,G2841&lt;=$U$19)),IF(COUNTIF(I2477:I2840,"Plein traitement")=90,"Demi-traitement","Plein traitement"),IF(OR(AND(G2841&gt;=$D$8,G2841&lt;=$E$8),AND(G2841&gt;=$F$8,G2841&lt;=$G$8),AND(G2841&gt;=$H$8,G2841&lt;=$I$8),AND(G2841&gt;=$J$8,G2841&lt;=$K$8),AND(G2841&gt;=$L$8,G2841&lt;=$M$8),AND(G2841&gt;=$N$8,G2841&lt;=$O$8),AND(G2841&gt;=$P$8,G2841&lt;=$Q$8),AND(G2841&gt;=$R$8,G2841&lt;=$S$8),AND(G2841&gt;=$T$8,G2841&lt;=$U$8)),IF(COUNTIF($H$537:H2841,"CMO")&gt;90,"Demi-traitement","Plein traitement"),""))</f>
        <v/>
      </c>
    </row>
    <row r="2842" spans="7:9" x14ac:dyDescent="0.25">
      <c r="G2842" s="1">
        <v>45406</v>
      </c>
      <c r="H2842" t="str">
        <f t="shared" si="48"/>
        <v/>
      </c>
      <c r="I2842" s="2" t="str">
        <f>IF(OR(AND(G2842&gt;=$D$19,G2842&lt;=$E$19),AND(G2842&gt;=$F$19,G2842&lt;=$G$19),AND(G2842&gt;=$H$19,G2842&lt;=$I$19),AND(G2842&gt;=$J$19,G2842&lt;=$K$19),AND(G2842&gt;=$L$19,G2842&lt;=$M$19),AND(G2842&gt;=$N$19,G2842&lt;=$O$19),AND(G2842&gt;=$P$19,G2842&lt;=$Q$19),AND(G2842&gt;=$R$19,G2842&lt;=$S$19),AND(G2842&gt;=$T$19,G2842&lt;=$U$19)),IF(COUNTIF(I2478:I2841,"Plein traitement")=90,"Demi-traitement","Plein traitement"),IF(OR(AND(G2842&gt;=$D$8,G2842&lt;=$E$8),AND(G2842&gt;=$F$8,G2842&lt;=$G$8),AND(G2842&gt;=$H$8,G2842&lt;=$I$8),AND(G2842&gt;=$J$8,G2842&lt;=$K$8),AND(G2842&gt;=$L$8,G2842&lt;=$M$8),AND(G2842&gt;=$N$8,G2842&lt;=$O$8),AND(G2842&gt;=$P$8,G2842&lt;=$Q$8),AND(G2842&gt;=$R$8,G2842&lt;=$S$8),AND(G2842&gt;=$T$8,G2842&lt;=$U$8)),IF(COUNTIF($H$537:H2842,"CMO")&gt;90,"Demi-traitement","Plein traitement"),""))</f>
        <v/>
      </c>
    </row>
    <row r="2843" spans="7:9" x14ac:dyDescent="0.25">
      <c r="G2843" s="1">
        <v>45407</v>
      </c>
      <c r="H2843" t="str">
        <f t="shared" si="48"/>
        <v/>
      </c>
      <c r="I2843" s="2" t="str">
        <f>IF(OR(AND(G2843&gt;=$D$19,G2843&lt;=$E$19),AND(G2843&gt;=$F$19,G2843&lt;=$G$19),AND(G2843&gt;=$H$19,G2843&lt;=$I$19),AND(G2843&gt;=$J$19,G2843&lt;=$K$19),AND(G2843&gt;=$L$19,G2843&lt;=$M$19),AND(G2843&gt;=$N$19,G2843&lt;=$O$19),AND(G2843&gt;=$P$19,G2843&lt;=$Q$19),AND(G2843&gt;=$R$19,G2843&lt;=$S$19),AND(G2843&gt;=$T$19,G2843&lt;=$U$19)),IF(COUNTIF(I2479:I2842,"Plein traitement")=90,"Demi-traitement","Plein traitement"),IF(OR(AND(G2843&gt;=$D$8,G2843&lt;=$E$8),AND(G2843&gt;=$F$8,G2843&lt;=$G$8),AND(G2843&gt;=$H$8,G2843&lt;=$I$8),AND(G2843&gt;=$J$8,G2843&lt;=$K$8),AND(G2843&gt;=$L$8,G2843&lt;=$M$8),AND(G2843&gt;=$N$8,G2843&lt;=$O$8),AND(G2843&gt;=$P$8,G2843&lt;=$Q$8),AND(G2843&gt;=$R$8,G2843&lt;=$S$8),AND(G2843&gt;=$T$8,G2843&lt;=$U$8)),IF(COUNTIF($H$537:H2843,"CMO")&gt;90,"Demi-traitement","Plein traitement"),""))</f>
        <v/>
      </c>
    </row>
    <row r="2844" spans="7:9" x14ac:dyDescent="0.25">
      <c r="G2844" s="1">
        <v>45408</v>
      </c>
      <c r="H2844" t="str">
        <f t="shared" si="48"/>
        <v/>
      </c>
      <c r="I2844" s="2" t="str">
        <f>IF(OR(AND(G2844&gt;=$D$19,G2844&lt;=$E$19),AND(G2844&gt;=$F$19,G2844&lt;=$G$19),AND(G2844&gt;=$H$19,G2844&lt;=$I$19),AND(G2844&gt;=$J$19,G2844&lt;=$K$19),AND(G2844&gt;=$L$19,G2844&lt;=$M$19),AND(G2844&gt;=$N$19,G2844&lt;=$O$19),AND(G2844&gt;=$P$19,G2844&lt;=$Q$19),AND(G2844&gt;=$R$19,G2844&lt;=$S$19),AND(G2844&gt;=$T$19,G2844&lt;=$U$19)),IF(COUNTIF(I2480:I2843,"Plein traitement")=90,"Demi-traitement","Plein traitement"),IF(OR(AND(G2844&gt;=$D$8,G2844&lt;=$E$8),AND(G2844&gt;=$F$8,G2844&lt;=$G$8),AND(G2844&gt;=$H$8,G2844&lt;=$I$8),AND(G2844&gt;=$J$8,G2844&lt;=$K$8),AND(G2844&gt;=$L$8,G2844&lt;=$M$8),AND(G2844&gt;=$N$8,G2844&lt;=$O$8),AND(G2844&gt;=$P$8,G2844&lt;=$Q$8),AND(G2844&gt;=$R$8,G2844&lt;=$S$8),AND(G2844&gt;=$T$8,G2844&lt;=$U$8)),IF(COUNTIF($H$537:H2844,"CMO")&gt;90,"Demi-traitement","Plein traitement"),""))</f>
        <v/>
      </c>
    </row>
    <row r="2845" spans="7:9" x14ac:dyDescent="0.25">
      <c r="G2845" s="1">
        <v>45409</v>
      </c>
      <c r="H2845" t="str">
        <f t="shared" si="48"/>
        <v/>
      </c>
      <c r="I2845" s="2" t="str">
        <f>IF(OR(AND(G2845&gt;=$D$19,G2845&lt;=$E$19),AND(G2845&gt;=$F$19,G2845&lt;=$G$19),AND(G2845&gt;=$H$19,G2845&lt;=$I$19),AND(G2845&gt;=$J$19,G2845&lt;=$K$19),AND(G2845&gt;=$L$19,G2845&lt;=$M$19),AND(G2845&gt;=$N$19,G2845&lt;=$O$19),AND(G2845&gt;=$P$19,G2845&lt;=$Q$19),AND(G2845&gt;=$R$19,G2845&lt;=$S$19),AND(G2845&gt;=$T$19,G2845&lt;=$U$19)),IF(COUNTIF(I2481:I2844,"Plein traitement")=90,"Demi-traitement","Plein traitement"),IF(OR(AND(G2845&gt;=$D$8,G2845&lt;=$E$8),AND(G2845&gt;=$F$8,G2845&lt;=$G$8),AND(G2845&gt;=$H$8,G2845&lt;=$I$8),AND(G2845&gt;=$J$8,G2845&lt;=$K$8),AND(G2845&gt;=$L$8,G2845&lt;=$M$8),AND(G2845&gt;=$N$8,G2845&lt;=$O$8),AND(G2845&gt;=$P$8,G2845&lt;=$Q$8),AND(G2845&gt;=$R$8,G2845&lt;=$S$8),AND(G2845&gt;=$T$8,G2845&lt;=$U$8)),IF(COUNTIF($H$537:H2845,"CMO")&gt;90,"Demi-traitement","Plein traitement"),""))</f>
        <v/>
      </c>
    </row>
    <row r="2846" spans="7:9" x14ac:dyDescent="0.25">
      <c r="G2846" s="1">
        <v>45410</v>
      </c>
      <c r="H2846" t="str">
        <f t="shared" si="48"/>
        <v/>
      </c>
      <c r="I2846" s="2" t="str">
        <f>IF(OR(AND(G2846&gt;=$D$19,G2846&lt;=$E$19),AND(G2846&gt;=$F$19,G2846&lt;=$G$19),AND(G2846&gt;=$H$19,G2846&lt;=$I$19),AND(G2846&gt;=$J$19,G2846&lt;=$K$19),AND(G2846&gt;=$L$19,G2846&lt;=$M$19),AND(G2846&gt;=$N$19,G2846&lt;=$O$19),AND(G2846&gt;=$P$19,G2846&lt;=$Q$19),AND(G2846&gt;=$R$19,G2846&lt;=$S$19),AND(G2846&gt;=$T$19,G2846&lt;=$U$19)),IF(COUNTIF(I2482:I2845,"Plein traitement")=90,"Demi-traitement","Plein traitement"),IF(OR(AND(G2846&gt;=$D$8,G2846&lt;=$E$8),AND(G2846&gt;=$F$8,G2846&lt;=$G$8),AND(G2846&gt;=$H$8,G2846&lt;=$I$8),AND(G2846&gt;=$J$8,G2846&lt;=$K$8),AND(G2846&gt;=$L$8,G2846&lt;=$M$8),AND(G2846&gt;=$N$8,G2846&lt;=$O$8),AND(G2846&gt;=$P$8,G2846&lt;=$Q$8),AND(G2846&gt;=$R$8,G2846&lt;=$S$8),AND(G2846&gt;=$T$8,G2846&lt;=$U$8)),IF(COUNTIF($H$537:H2846,"CMO")&gt;90,"Demi-traitement","Plein traitement"),""))</f>
        <v/>
      </c>
    </row>
    <row r="2847" spans="7:9" x14ac:dyDescent="0.25">
      <c r="G2847" s="1">
        <v>45411</v>
      </c>
      <c r="H2847" t="str">
        <f t="shared" si="48"/>
        <v/>
      </c>
      <c r="I2847" s="2" t="str">
        <f>IF(OR(AND(G2847&gt;=$D$19,G2847&lt;=$E$19),AND(G2847&gt;=$F$19,G2847&lt;=$G$19),AND(G2847&gt;=$H$19,G2847&lt;=$I$19),AND(G2847&gt;=$J$19,G2847&lt;=$K$19),AND(G2847&gt;=$L$19,G2847&lt;=$M$19),AND(G2847&gt;=$N$19,G2847&lt;=$O$19),AND(G2847&gt;=$P$19,G2847&lt;=$Q$19),AND(G2847&gt;=$R$19,G2847&lt;=$S$19),AND(G2847&gt;=$T$19,G2847&lt;=$U$19)),IF(COUNTIF(I2483:I2846,"Plein traitement")=90,"Demi-traitement","Plein traitement"),IF(OR(AND(G2847&gt;=$D$8,G2847&lt;=$E$8),AND(G2847&gt;=$F$8,G2847&lt;=$G$8),AND(G2847&gt;=$H$8,G2847&lt;=$I$8),AND(G2847&gt;=$J$8,G2847&lt;=$K$8),AND(G2847&gt;=$L$8,G2847&lt;=$M$8),AND(G2847&gt;=$N$8,G2847&lt;=$O$8),AND(G2847&gt;=$P$8,G2847&lt;=$Q$8),AND(G2847&gt;=$R$8,G2847&lt;=$S$8),AND(G2847&gt;=$T$8,G2847&lt;=$U$8)),IF(COUNTIF($H$537:H2847,"CMO")&gt;90,"Demi-traitement","Plein traitement"),""))</f>
        <v/>
      </c>
    </row>
    <row r="2848" spans="7:9" x14ac:dyDescent="0.25">
      <c r="G2848" s="1">
        <v>45412</v>
      </c>
      <c r="H2848" t="str">
        <f t="shared" si="48"/>
        <v/>
      </c>
      <c r="I2848" s="2" t="str">
        <f>IF(OR(AND(G2848&gt;=$D$19,G2848&lt;=$E$19),AND(G2848&gt;=$F$19,G2848&lt;=$G$19),AND(G2848&gt;=$H$19,G2848&lt;=$I$19),AND(G2848&gt;=$J$19,G2848&lt;=$K$19),AND(G2848&gt;=$L$19,G2848&lt;=$M$19),AND(G2848&gt;=$N$19,G2848&lt;=$O$19),AND(G2848&gt;=$P$19,G2848&lt;=$Q$19),AND(G2848&gt;=$R$19,G2848&lt;=$S$19),AND(G2848&gt;=$T$19,G2848&lt;=$U$19)),IF(COUNTIF(I2484:I2847,"Plein traitement")=90,"Demi-traitement","Plein traitement"),IF(OR(AND(G2848&gt;=$D$8,G2848&lt;=$E$8),AND(G2848&gt;=$F$8,G2848&lt;=$G$8),AND(G2848&gt;=$H$8,G2848&lt;=$I$8),AND(G2848&gt;=$J$8,G2848&lt;=$K$8),AND(G2848&gt;=$L$8,G2848&lt;=$M$8),AND(G2848&gt;=$N$8,G2848&lt;=$O$8),AND(G2848&gt;=$P$8,G2848&lt;=$Q$8),AND(G2848&gt;=$R$8,G2848&lt;=$S$8),AND(G2848&gt;=$T$8,G2848&lt;=$U$8)),IF(COUNTIF($H$537:H2848,"CMO")&gt;90,"Demi-traitement","Plein traitement"),""))</f>
        <v/>
      </c>
    </row>
    <row r="2849" spans="7:9" x14ac:dyDescent="0.25">
      <c r="G2849" s="1">
        <v>45413</v>
      </c>
      <c r="H2849" t="str">
        <f t="shared" si="48"/>
        <v/>
      </c>
      <c r="I2849" s="2" t="str">
        <f>IF(OR(AND(G2849&gt;=$D$19,G2849&lt;=$E$19),AND(G2849&gt;=$F$19,G2849&lt;=$G$19),AND(G2849&gt;=$H$19,G2849&lt;=$I$19),AND(G2849&gt;=$J$19,G2849&lt;=$K$19),AND(G2849&gt;=$L$19,G2849&lt;=$M$19),AND(G2849&gt;=$N$19,G2849&lt;=$O$19),AND(G2849&gt;=$P$19,G2849&lt;=$Q$19),AND(G2849&gt;=$R$19,G2849&lt;=$S$19),AND(G2849&gt;=$T$19,G2849&lt;=$U$19)),IF(COUNTIF(I2485:I2848,"Plein traitement")=90,"Demi-traitement","Plein traitement"),IF(OR(AND(G2849&gt;=$D$8,G2849&lt;=$E$8),AND(G2849&gt;=$F$8,G2849&lt;=$G$8),AND(G2849&gt;=$H$8,G2849&lt;=$I$8),AND(G2849&gt;=$J$8,G2849&lt;=$K$8),AND(G2849&gt;=$L$8,G2849&lt;=$M$8),AND(G2849&gt;=$N$8,G2849&lt;=$O$8),AND(G2849&gt;=$P$8,G2849&lt;=$Q$8),AND(G2849&gt;=$R$8,G2849&lt;=$S$8),AND(G2849&gt;=$T$8,G2849&lt;=$U$8)),IF(COUNTIF($H$537:H2849,"CMO")&gt;90,"Demi-traitement","Plein traitement"),""))</f>
        <v/>
      </c>
    </row>
    <row r="2850" spans="7:9" x14ac:dyDescent="0.25">
      <c r="G2850" s="1">
        <v>45414</v>
      </c>
      <c r="H2850" t="str">
        <f t="shared" si="48"/>
        <v/>
      </c>
      <c r="I2850" s="2" t="str">
        <f>IF(OR(AND(G2850&gt;=$D$19,G2850&lt;=$E$19),AND(G2850&gt;=$F$19,G2850&lt;=$G$19),AND(G2850&gt;=$H$19,G2850&lt;=$I$19),AND(G2850&gt;=$J$19,G2850&lt;=$K$19),AND(G2850&gt;=$L$19,G2850&lt;=$M$19),AND(G2850&gt;=$N$19,G2850&lt;=$O$19),AND(G2850&gt;=$P$19,G2850&lt;=$Q$19),AND(G2850&gt;=$R$19,G2850&lt;=$S$19),AND(G2850&gt;=$T$19,G2850&lt;=$U$19)),IF(COUNTIF(I2486:I2849,"Plein traitement")=90,"Demi-traitement","Plein traitement"),IF(OR(AND(G2850&gt;=$D$8,G2850&lt;=$E$8),AND(G2850&gt;=$F$8,G2850&lt;=$G$8),AND(G2850&gt;=$H$8,G2850&lt;=$I$8),AND(G2850&gt;=$J$8,G2850&lt;=$K$8),AND(G2850&gt;=$L$8,G2850&lt;=$M$8),AND(G2850&gt;=$N$8,G2850&lt;=$O$8),AND(G2850&gt;=$P$8,G2850&lt;=$Q$8),AND(G2850&gt;=$R$8,G2850&lt;=$S$8),AND(G2850&gt;=$T$8,G2850&lt;=$U$8)),IF(COUNTIF($H$537:H2850,"CMO")&gt;90,"Demi-traitement","Plein traitement"),""))</f>
        <v/>
      </c>
    </row>
    <row r="2851" spans="7:9" x14ac:dyDescent="0.25">
      <c r="G2851" s="1">
        <v>45415</v>
      </c>
      <c r="H2851" t="str">
        <f t="shared" si="48"/>
        <v/>
      </c>
      <c r="I2851" s="2" t="str">
        <f>IF(OR(AND(G2851&gt;=$D$19,G2851&lt;=$E$19),AND(G2851&gt;=$F$19,G2851&lt;=$G$19),AND(G2851&gt;=$H$19,G2851&lt;=$I$19),AND(G2851&gt;=$J$19,G2851&lt;=$K$19),AND(G2851&gt;=$L$19,G2851&lt;=$M$19),AND(G2851&gt;=$N$19,G2851&lt;=$O$19),AND(G2851&gt;=$P$19,G2851&lt;=$Q$19),AND(G2851&gt;=$R$19,G2851&lt;=$S$19),AND(G2851&gt;=$T$19,G2851&lt;=$U$19)),IF(COUNTIF(I2487:I2850,"Plein traitement")=90,"Demi-traitement","Plein traitement"),IF(OR(AND(G2851&gt;=$D$8,G2851&lt;=$E$8),AND(G2851&gt;=$F$8,G2851&lt;=$G$8),AND(G2851&gt;=$H$8,G2851&lt;=$I$8),AND(G2851&gt;=$J$8,G2851&lt;=$K$8),AND(G2851&gt;=$L$8,G2851&lt;=$M$8),AND(G2851&gt;=$N$8,G2851&lt;=$O$8),AND(G2851&gt;=$P$8,G2851&lt;=$Q$8),AND(G2851&gt;=$R$8,G2851&lt;=$S$8),AND(G2851&gt;=$T$8,G2851&lt;=$U$8)),IF(COUNTIF($H$537:H2851,"CMO")&gt;90,"Demi-traitement","Plein traitement"),""))</f>
        <v/>
      </c>
    </row>
    <row r="2852" spans="7:9" x14ac:dyDescent="0.25">
      <c r="G2852" s="1">
        <v>45416</v>
      </c>
      <c r="H2852" t="str">
        <f t="shared" si="48"/>
        <v/>
      </c>
      <c r="I2852" s="2" t="str">
        <f>IF(OR(AND(G2852&gt;=$D$19,G2852&lt;=$E$19),AND(G2852&gt;=$F$19,G2852&lt;=$G$19),AND(G2852&gt;=$H$19,G2852&lt;=$I$19),AND(G2852&gt;=$J$19,G2852&lt;=$K$19),AND(G2852&gt;=$L$19,G2852&lt;=$M$19),AND(G2852&gt;=$N$19,G2852&lt;=$O$19),AND(G2852&gt;=$P$19,G2852&lt;=$Q$19),AND(G2852&gt;=$R$19,G2852&lt;=$S$19),AND(G2852&gt;=$T$19,G2852&lt;=$U$19)),IF(COUNTIF(I2488:I2851,"Plein traitement")=90,"Demi-traitement","Plein traitement"),IF(OR(AND(G2852&gt;=$D$8,G2852&lt;=$E$8),AND(G2852&gt;=$F$8,G2852&lt;=$G$8),AND(G2852&gt;=$H$8,G2852&lt;=$I$8),AND(G2852&gt;=$J$8,G2852&lt;=$K$8),AND(G2852&gt;=$L$8,G2852&lt;=$M$8),AND(G2852&gt;=$N$8,G2852&lt;=$O$8),AND(G2852&gt;=$P$8,G2852&lt;=$Q$8),AND(G2852&gt;=$R$8,G2852&lt;=$S$8),AND(G2852&gt;=$T$8,G2852&lt;=$U$8)),IF(COUNTIF($H$537:H2852,"CMO")&gt;90,"Demi-traitement","Plein traitement"),""))</f>
        <v/>
      </c>
    </row>
    <row r="2853" spans="7:9" x14ac:dyDescent="0.25">
      <c r="G2853" s="1">
        <v>45417</v>
      </c>
      <c r="H2853" t="str">
        <f t="shared" si="48"/>
        <v/>
      </c>
      <c r="I2853" s="2" t="str">
        <f>IF(OR(AND(G2853&gt;=$D$19,G2853&lt;=$E$19),AND(G2853&gt;=$F$19,G2853&lt;=$G$19),AND(G2853&gt;=$H$19,G2853&lt;=$I$19),AND(G2853&gt;=$J$19,G2853&lt;=$K$19),AND(G2853&gt;=$L$19,G2853&lt;=$M$19),AND(G2853&gt;=$N$19,G2853&lt;=$O$19),AND(G2853&gt;=$P$19,G2853&lt;=$Q$19),AND(G2853&gt;=$R$19,G2853&lt;=$S$19),AND(G2853&gt;=$T$19,G2853&lt;=$U$19)),IF(COUNTIF(I2489:I2852,"Plein traitement")=90,"Demi-traitement","Plein traitement"),IF(OR(AND(G2853&gt;=$D$8,G2853&lt;=$E$8),AND(G2853&gt;=$F$8,G2853&lt;=$G$8),AND(G2853&gt;=$H$8,G2853&lt;=$I$8),AND(G2853&gt;=$J$8,G2853&lt;=$K$8),AND(G2853&gt;=$L$8,G2853&lt;=$M$8),AND(G2853&gt;=$N$8,G2853&lt;=$O$8),AND(G2853&gt;=$P$8,G2853&lt;=$Q$8),AND(G2853&gt;=$R$8,G2853&lt;=$S$8),AND(G2853&gt;=$T$8,G2853&lt;=$U$8)),IF(COUNTIF($H$537:H2853,"CMO")&gt;90,"Demi-traitement","Plein traitement"),""))</f>
        <v/>
      </c>
    </row>
    <row r="2854" spans="7:9" x14ac:dyDescent="0.25">
      <c r="G2854" s="1">
        <v>45418</v>
      </c>
      <c r="H2854" t="str">
        <f t="shared" si="48"/>
        <v/>
      </c>
      <c r="I2854" s="2" t="str">
        <f>IF(OR(AND(G2854&gt;=$D$19,G2854&lt;=$E$19),AND(G2854&gt;=$F$19,G2854&lt;=$G$19),AND(G2854&gt;=$H$19,G2854&lt;=$I$19),AND(G2854&gt;=$J$19,G2854&lt;=$K$19),AND(G2854&gt;=$L$19,G2854&lt;=$M$19),AND(G2854&gt;=$N$19,G2854&lt;=$O$19),AND(G2854&gt;=$P$19,G2854&lt;=$Q$19),AND(G2854&gt;=$R$19,G2854&lt;=$S$19),AND(G2854&gt;=$T$19,G2854&lt;=$U$19)),IF(COUNTIF(I2490:I2853,"Plein traitement")=90,"Demi-traitement","Plein traitement"),IF(OR(AND(G2854&gt;=$D$8,G2854&lt;=$E$8),AND(G2854&gt;=$F$8,G2854&lt;=$G$8),AND(G2854&gt;=$H$8,G2854&lt;=$I$8),AND(G2854&gt;=$J$8,G2854&lt;=$K$8),AND(G2854&gt;=$L$8,G2854&lt;=$M$8),AND(G2854&gt;=$N$8,G2854&lt;=$O$8),AND(G2854&gt;=$P$8,G2854&lt;=$Q$8),AND(G2854&gt;=$R$8,G2854&lt;=$S$8),AND(G2854&gt;=$T$8,G2854&lt;=$U$8)),IF(COUNTIF($H$537:H2854,"CMO")&gt;90,"Demi-traitement","Plein traitement"),""))</f>
        <v/>
      </c>
    </row>
    <row r="2855" spans="7:9" x14ac:dyDescent="0.25">
      <c r="G2855" s="1">
        <v>45419</v>
      </c>
      <c r="H2855" t="str">
        <f t="shared" si="48"/>
        <v/>
      </c>
      <c r="I2855" s="2" t="str">
        <f>IF(OR(AND(G2855&gt;=$D$19,G2855&lt;=$E$19),AND(G2855&gt;=$F$19,G2855&lt;=$G$19),AND(G2855&gt;=$H$19,G2855&lt;=$I$19),AND(G2855&gt;=$J$19,G2855&lt;=$K$19),AND(G2855&gt;=$L$19,G2855&lt;=$M$19),AND(G2855&gt;=$N$19,G2855&lt;=$O$19),AND(G2855&gt;=$P$19,G2855&lt;=$Q$19),AND(G2855&gt;=$R$19,G2855&lt;=$S$19),AND(G2855&gt;=$T$19,G2855&lt;=$U$19)),IF(COUNTIF(I2491:I2854,"Plein traitement")=90,"Demi-traitement","Plein traitement"),IF(OR(AND(G2855&gt;=$D$8,G2855&lt;=$E$8),AND(G2855&gt;=$F$8,G2855&lt;=$G$8),AND(G2855&gt;=$H$8,G2855&lt;=$I$8),AND(G2855&gt;=$J$8,G2855&lt;=$K$8),AND(G2855&gt;=$L$8,G2855&lt;=$M$8),AND(G2855&gt;=$N$8,G2855&lt;=$O$8),AND(G2855&gt;=$P$8,G2855&lt;=$Q$8),AND(G2855&gt;=$R$8,G2855&lt;=$S$8),AND(G2855&gt;=$T$8,G2855&lt;=$U$8)),IF(COUNTIF($H$537:H2855,"CMO")&gt;90,"Demi-traitement","Plein traitement"),""))</f>
        <v/>
      </c>
    </row>
    <row r="2856" spans="7:9" x14ac:dyDescent="0.25">
      <c r="G2856" s="1">
        <v>45420</v>
      </c>
      <c r="H2856" t="str">
        <f t="shared" si="48"/>
        <v/>
      </c>
      <c r="I2856" s="2" t="str">
        <f>IF(OR(AND(G2856&gt;=$D$19,G2856&lt;=$E$19),AND(G2856&gt;=$F$19,G2856&lt;=$G$19),AND(G2856&gt;=$H$19,G2856&lt;=$I$19),AND(G2856&gt;=$J$19,G2856&lt;=$K$19),AND(G2856&gt;=$L$19,G2856&lt;=$M$19),AND(G2856&gt;=$N$19,G2856&lt;=$O$19),AND(G2856&gt;=$P$19,G2856&lt;=$Q$19),AND(G2856&gt;=$R$19,G2856&lt;=$S$19),AND(G2856&gt;=$T$19,G2856&lt;=$U$19)),IF(COUNTIF(I2492:I2855,"Plein traitement")=90,"Demi-traitement","Plein traitement"),IF(OR(AND(G2856&gt;=$D$8,G2856&lt;=$E$8),AND(G2856&gt;=$F$8,G2856&lt;=$G$8),AND(G2856&gt;=$H$8,G2856&lt;=$I$8),AND(G2856&gt;=$J$8,G2856&lt;=$K$8),AND(G2856&gt;=$L$8,G2856&lt;=$M$8),AND(G2856&gt;=$N$8,G2856&lt;=$O$8),AND(G2856&gt;=$P$8,G2856&lt;=$Q$8),AND(G2856&gt;=$R$8,G2856&lt;=$S$8),AND(G2856&gt;=$T$8,G2856&lt;=$U$8)),IF(COUNTIF($H$537:H2856,"CMO")&gt;90,"Demi-traitement","Plein traitement"),""))</f>
        <v/>
      </c>
    </row>
    <row r="2857" spans="7:9" x14ac:dyDescent="0.25">
      <c r="G2857" s="1">
        <v>45421</v>
      </c>
      <c r="H2857" t="str">
        <f t="shared" si="48"/>
        <v/>
      </c>
      <c r="I2857" s="2" t="str">
        <f>IF(OR(AND(G2857&gt;=$D$19,G2857&lt;=$E$19),AND(G2857&gt;=$F$19,G2857&lt;=$G$19),AND(G2857&gt;=$H$19,G2857&lt;=$I$19),AND(G2857&gt;=$J$19,G2857&lt;=$K$19),AND(G2857&gt;=$L$19,G2857&lt;=$M$19),AND(G2857&gt;=$N$19,G2857&lt;=$O$19),AND(G2857&gt;=$P$19,G2857&lt;=$Q$19),AND(G2857&gt;=$R$19,G2857&lt;=$S$19),AND(G2857&gt;=$T$19,G2857&lt;=$U$19)),IF(COUNTIF(I2493:I2856,"Plein traitement")=90,"Demi-traitement","Plein traitement"),IF(OR(AND(G2857&gt;=$D$8,G2857&lt;=$E$8),AND(G2857&gt;=$F$8,G2857&lt;=$G$8),AND(G2857&gt;=$H$8,G2857&lt;=$I$8),AND(G2857&gt;=$J$8,G2857&lt;=$K$8),AND(G2857&gt;=$L$8,G2857&lt;=$M$8),AND(G2857&gt;=$N$8,G2857&lt;=$O$8),AND(G2857&gt;=$P$8,G2857&lt;=$Q$8),AND(G2857&gt;=$R$8,G2857&lt;=$S$8),AND(G2857&gt;=$T$8,G2857&lt;=$U$8)),IF(COUNTIF($H$537:H2857,"CMO")&gt;90,"Demi-traitement","Plein traitement"),""))</f>
        <v/>
      </c>
    </row>
    <row r="2858" spans="7:9" x14ac:dyDescent="0.25">
      <c r="G2858" s="1">
        <v>45422</v>
      </c>
      <c r="H2858" t="str">
        <f t="shared" si="48"/>
        <v/>
      </c>
      <c r="I2858" s="2" t="str">
        <f>IF(OR(AND(G2858&gt;=$D$19,G2858&lt;=$E$19),AND(G2858&gt;=$F$19,G2858&lt;=$G$19),AND(G2858&gt;=$H$19,G2858&lt;=$I$19),AND(G2858&gt;=$J$19,G2858&lt;=$K$19),AND(G2858&gt;=$L$19,G2858&lt;=$M$19),AND(G2858&gt;=$N$19,G2858&lt;=$O$19),AND(G2858&gt;=$P$19,G2858&lt;=$Q$19),AND(G2858&gt;=$R$19,G2858&lt;=$S$19),AND(G2858&gt;=$T$19,G2858&lt;=$U$19)),IF(COUNTIF(I2494:I2857,"Plein traitement")=90,"Demi-traitement","Plein traitement"),IF(OR(AND(G2858&gt;=$D$8,G2858&lt;=$E$8),AND(G2858&gt;=$F$8,G2858&lt;=$G$8),AND(G2858&gt;=$H$8,G2858&lt;=$I$8),AND(G2858&gt;=$J$8,G2858&lt;=$K$8),AND(G2858&gt;=$L$8,G2858&lt;=$M$8),AND(G2858&gt;=$N$8,G2858&lt;=$O$8),AND(G2858&gt;=$P$8,G2858&lt;=$Q$8),AND(G2858&gt;=$R$8,G2858&lt;=$S$8),AND(G2858&gt;=$T$8,G2858&lt;=$U$8)),IF(COUNTIF($H$537:H2858,"CMO")&gt;90,"Demi-traitement","Plein traitement"),""))</f>
        <v/>
      </c>
    </row>
    <row r="2859" spans="7:9" x14ac:dyDescent="0.25">
      <c r="G2859" s="1">
        <v>45423</v>
      </c>
      <c r="H2859" t="str">
        <f t="shared" si="48"/>
        <v/>
      </c>
      <c r="I2859" s="2" t="str">
        <f>IF(OR(AND(G2859&gt;=$D$19,G2859&lt;=$E$19),AND(G2859&gt;=$F$19,G2859&lt;=$G$19),AND(G2859&gt;=$H$19,G2859&lt;=$I$19),AND(G2859&gt;=$J$19,G2859&lt;=$K$19),AND(G2859&gt;=$L$19,G2859&lt;=$M$19),AND(G2859&gt;=$N$19,G2859&lt;=$O$19),AND(G2859&gt;=$P$19,G2859&lt;=$Q$19),AND(G2859&gt;=$R$19,G2859&lt;=$S$19),AND(G2859&gt;=$T$19,G2859&lt;=$U$19)),IF(COUNTIF(I2495:I2858,"Plein traitement")=90,"Demi-traitement","Plein traitement"),IF(OR(AND(G2859&gt;=$D$8,G2859&lt;=$E$8),AND(G2859&gt;=$F$8,G2859&lt;=$G$8),AND(G2859&gt;=$H$8,G2859&lt;=$I$8),AND(G2859&gt;=$J$8,G2859&lt;=$K$8),AND(G2859&gt;=$L$8,G2859&lt;=$M$8),AND(G2859&gt;=$N$8,G2859&lt;=$O$8),AND(G2859&gt;=$P$8,G2859&lt;=$Q$8),AND(G2859&gt;=$R$8,G2859&lt;=$S$8),AND(G2859&gt;=$T$8,G2859&lt;=$U$8)),IF(COUNTIF($H$537:H2859,"CMO")&gt;90,"Demi-traitement","Plein traitement"),""))</f>
        <v/>
      </c>
    </row>
    <row r="2860" spans="7:9" x14ac:dyDescent="0.25">
      <c r="G2860" s="1">
        <v>45424</v>
      </c>
      <c r="H2860" t="str">
        <f t="shared" si="48"/>
        <v/>
      </c>
      <c r="I2860" s="2" t="str">
        <f>IF(OR(AND(G2860&gt;=$D$19,G2860&lt;=$E$19),AND(G2860&gt;=$F$19,G2860&lt;=$G$19),AND(G2860&gt;=$H$19,G2860&lt;=$I$19),AND(G2860&gt;=$J$19,G2860&lt;=$K$19),AND(G2860&gt;=$L$19,G2860&lt;=$M$19),AND(G2860&gt;=$N$19,G2860&lt;=$O$19),AND(G2860&gt;=$P$19,G2860&lt;=$Q$19),AND(G2860&gt;=$R$19,G2860&lt;=$S$19),AND(G2860&gt;=$T$19,G2860&lt;=$U$19)),IF(COUNTIF(I2496:I2859,"Plein traitement")=90,"Demi-traitement","Plein traitement"),IF(OR(AND(G2860&gt;=$D$8,G2860&lt;=$E$8),AND(G2860&gt;=$F$8,G2860&lt;=$G$8),AND(G2860&gt;=$H$8,G2860&lt;=$I$8),AND(G2860&gt;=$J$8,G2860&lt;=$K$8),AND(G2860&gt;=$L$8,G2860&lt;=$M$8),AND(G2860&gt;=$N$8,G2860&lt;=$O$8),AND(G2860&gt;=$P$8,G2860&lt;=$Q$8),AND(G2860&gt;=$R$8,G2860&lt;=$S$8),AND(G2860&gt;=$T$8,G2860&lt;=$U$8)),IF(COUNTIF($H$537:H2860,"CMO")&gt;90,"Demi-traitement","Plein traitement"),""))</f>
        <v/>
      </c>
    </row>
    <row r="2861" spans="7:9" x14ac:dyDescent="0.25">
      <c r="G2861" s="1">
        <v>45425</v>
      </c>
      <c r="H2861" t="str">
        <f t="shared" si="48"/>
        <v/>
      </c>
      <c r="I2861" s="2" t="str">
        <f>IF(OR(AND(G2861&gt;=$D$19,G2861&lt;=$E$19),AND(G2861&gt;=$F$19,G2861&lt;=$G$19),AND(G2861&gt;=$H$19,G2861&lt;=$I$19),AND(G2861&gt;=$J$19,G2861&lt;=$K$19),AND(G2861&gt;=$L$19,G2861&lt;=$M$19),AND(G2861&gt;=$N$19,G2861&lt;=$O$19),AND(G2861&gt;=$P$19,G2861&lt;=$Q$19),AND(G2861&gt;=$R$19,G2861&lt;=$S$19),AND(G2861&gt;=$T$19,G2861&lt;=$U$19)),IF(COUNTIF(I2497:I2860,"Plein traitement")=90,"Demi-traitement","Plein traitement"),IF(OR(AND(G2861&gt;=$D$8,G2861&lt;=$E$8),AND(G2861&gt;=$F$8,G2861&lt;=$G$8),AND(G2861&gt;=$H$8,G2861&lt;=$I$8),AND(G2861&gt;=$J$8,G2861&lt;=$K$8),AND(G2861&gt;=$L$8,G2861&lt;=$M$8),AND(G2861&gt;=$N$8,G2861&lt;=$O$8),AND(G2861&gt;=$P$8,G2861&lt;=$Q$8),AND(G2861&gt;=$R$8,G2861&lt;=$S$8),AND(G2861&gt;=$T$8,G2861&lt;=$U$8)),IF(COUNTIF($H$537:H2861,"CMO")&gt;90,"Demi-traitement","Plein traitement"),""))</f>
        <v/>
      </c>
    </row>
    <row r="2862" spans="7:9" x14ac:dyDescent="0.25">
      <c r="G2862" s="1">
        <v>45426</v>
      </c>
      <c r="H2862" t="str">
        <f t="shared" si="48"/>
        <v/>
      </c>
      <c r="I2862" s="2" t="str">
        <f>IF(OR(AND(G2862&gt;=$D$19,G2862&lt;=$E$19),AND(G2862&gt;=$F$19,G2862&lt;=$G$19),AND(G2862&gt;=$H$19,G2862&lt;=$I$19),AND(G2862&gt;=$J$19,G2862&lt;=$K$19),AND(G2862&gt;=$L$19,G2862&lt;=$M$19),AND(G2862&gt;=$N$19,G2862&lt;=$O$19),AND(G2862&gt;=$P$19,G2862&lt;=$Q$19),AND(G2862&gt;=$R$19,G2862&lt;=$S$19),AND(G2862&gt;=$T$19,G2862&lt;=$U$19)),IF(COUNTIF(I2498:I2861,"Plein traitement")=90,"Demi-traitement","Plein traitement"),IF(OR(AND(G2862&gt;=$D$8,G2862&lt;=$E$8),AND(G2862&gt;=$F$8,G2862&lt;=$G$8),AND(G2862&gt;=$H$8,G2862&lt;=$I$8),AND(G2862&gt;=$J$8,G2862&lt;=$K$8),AND(G2862&gt;=$L$8,G2862&lt;=$M$8),AND(G2862&gt;=$N$8,G2862&lt;=$O$8),AND(G2862&gt;=$P$8,G2862&lt;=$Q$8),AND(G2862&gt;=$R$8,G2862&lt;=$S$8),AND(G2862&gt;=$T$8,G2862&lt;=$U$8)),IF(COUNTIF($H$537:H2862,"CMO")&gt;90,"Demi-traitement","Plein traitement"),""))</f>
        <v/>
      </c>
    </row>
    <row r="2863" spans="7:9" x14ac:dyDescent="0.25">
      <c r="G2863" s="1">
        <v>45427</v>
      </c>
      <c r="H2863" t="str">
        <f t="shared" si="48"/>
        <v/>
      </c>
      <c r="I2863" s="2" t="str">
        <f>IF(OR(AND(G2863&gt;=$D$19,G2863&lt;=$E$19),AND(G2863&gt;=$F$19,G2863&lt;=$G$19),AND(G2863&gt;=$H$19,G2863&lt;=$I$19),AND(G2863&gt;=$J$19,G2863&lt;=$K$19),AND(G2863&gt;=$L$19,G2863&lt;=$M$19),AND(G2863&gt;=$N$19,G2863&lt;=$O$19),AND(G2863&gt;=$P$19,G2863&lt;=$Q$19),AND(G2863&gt;=$R$19,G2863&lt;=$S$19),AND(G2863&gt;=$T$19,G2863&lt;=$U$19)),IF(COUNTIF(I2499:I2862,"Plein traitement")=90,"Demi-traitement","Plein traitement"),IF(OR(AND(G2863&gt;=$D$8,G2863&lt;=$E$8),AND(G2863&gt;=$F$8,G2863&lt;=$G$8),AND(G2863&gt;=$H$8,G2863&lt;=$I$8),AND(G2863&gt;=$J$8,G2863&lt;=$K$8),AND(G2863&gt;=$L$8,G2863&lt;=$M$8),AND(G2863&gt;=$N$8,G2863&lt;=$O$8),AND(G2863&gt;=$P$8,G2863&lt;=$Q$8),AND(G2863&gt;=$R$8,G2863&lt;=$S$8),AND(G2863&gt;=$T$8,G2863&lt;=$U$8)),IF(COUNTIF($H$537:H2863,"CMO")&gt;90,"Demi-traitement","Plein traitement"),""))</f>
        <v/>
      </c>
    </row>
    <row r="2864" spans="7:9" x14ac:dyDescent="0.25">
      <c r="G2864" s="1">
        <v>45428</v>
      </c>
      <c r="H2864" t="str">
        <f t="shared" si="48"/>
        <v/>
      </c>
      <c r="I2864" s="2" t="str">
        <f>IF(OR(AND(G2864&gt;=$D$19,G2864&lt;=$E$19),AND(G2864&gt;=$F$19,G2864&lt;=$G$19),AND(G2864&gt;=$H$19,G2864&lt;=$I$19),AND(G2864&gt;=$J$19,G2864&lt;=$K$19),AND(G2864&gt;=$L$19,G2864&lt;=$M$19),AND(G2864&gt;=$N$19,G2864&lt;=$O$19),AND(G2864&gt;=$P$19,G2864&lt;=$Q$19),AND(G2864&gt;=$R$19,G2864&lt;=$S$19),AND(G2864&gt;=$T$19,G2864&lt;=$U$19)),IF(COUNTIF(I2500:I2863,"Plein traitement")=90,"Demi-traitement","Plein traitement"),IF(OR(AND(G2864&gt;=$D$8,G2864&lt;=$E$8),AND(G2864&gt;=$F$8,G2864&lt;=$G$8),AND(G2864&gt;=$H$8,G2864&lt;=$I$8),AND(G2864&gt;=$J$8,G2864&lt;=$K$8),AND(G2864&gt;=$L$8,G2864&lt;=$M$8),AND(G2864&gt;=$N$8,G2864&lt;=$O$8),AND(G2864&gt;=$P$8,G2864&lt;=$Q$8),AND(G2864&gt;=$R$8,G2864&lt;=$S$8),AND(G2864&gt;=$T$8,G2864&lt;=$U$8)),IF(COUNTIF($H$537:H2864,"CMO")&gt;90,"Demi-traitement","Plein traitement"),""))</f>
        <v/>
      </c>
    </row>
    <row r="2865" spans="7:9" x14ac:dyDescent="0.25">
      <c r="G2865" s="1">
        <v>45429</v>
      </c>
      <c r="H2865" t="str">
        <f t="shared" si="48"/>
        <v/>
      </c>
      <c r="I2865" s="2" t="str">
        <f>IF(OR(AND(G2865&gt;=$D$19,G2865&lt;=$E$19),AND(G2865&gt;=$F$19,G2865&lt;=$G$19),AND(G2865&gt;=$H$19,G2865&lt;=$I$19),AND(G2865&gt;=$J$19,G2865&lt;=$K$19),AND(G2865&gt;=$L$19,G2865&lt;=$M$19),AND(G2865&gt;=$N$19,G2865&lt;=$O$19),AND(G2865&gt;=$P$19,G2865&lt;=$Q$19),AND(G2865&gt;=$R$19,G2865&lt;=$S$19),AND(G2865&gt;=$T$19,G2865&lt;=$U$19)),IF(COUNTIF(I2501:I2864,"Plein traitement")=90,"Demi-traitement","Plein traitement"),IF(OR(AND(G2865&gt;=$D$8,G2865&lt;=$E$8),AND(G2865&gt;=$F$8,G2865&lt;=$G$8),AND(G2865&gt;=$H$8,G2865&lt;=$I$8),AND(G2865&gt;=$J$8,G2865&lt;=$K$8),AND(G2865&gt;=$L$8,G2865&lt;=$M$8),AND(G2865&gt;=$N$8,G2865&lt;=$O$8),AND(G2865&gt;=$P$8,G2865&lt;=$Q$8),AND(G2865&gt;=$R$8,G2865&lt;=$S$8),AND(G2865&gt;=$T$8,G2865&lt;=$U$8)),IF(COUNTIF($H$537:H2865,"CMO")&gt;90,"Demi-traitement","Plein traitement"),""))</f>
        <v/>
      </c>
    </row>
    <row r="2866" spans="7:9" x14ac:dyDescent="0.25">
      <c r="G2866" s="1">
        <v>45430</v>
      </c>
      <c r="H2866" t="str">
        <f t="shared" si="48"/>
        <v/>
      </c>
      <c r="I2866" s="2" t="str">
        <f>IF(OR(AND(G2866&gt;=$D$19,G2866&lt;=$E$19),AND(G2866&gt;=$F$19,G2866&lt;=$G$19),AND(G2866&gt;=$H$19,G2866&lt;=$I$19),AND(G2866&gt;=$J$19,G2866&lt;=$K$19),AND(G2866&gt;=$L$19,G2866&lt;=$M$19),AND(G2866&gt;=$N$19,G2866&lt;=$O$19),AND(G2866&gt;=$P$19,G2866&lt;=$Q$19),AND(G2866&gt;=$R$19,G2866&lt;=$S$19),AND(G2866&gt;=$T$19,G2866&lt;=$U$19)),IF(COUNTIF(I2502:I2865,"Plein traitement")=90,"Demi-traitement","Plein traitement"),IF(OR(AND(G2866&gt;=$D$8,G2866&lt;=$E$8),AND(G2866&gt;=$F$8,G2866&lt;=$G$8),AND(G2866&gt;=$H$8,G2866&lt;=$I$8),AND(G2866&gt;=$J$8,G2866&lt;=$K$8),AND(G2866&gt;=$L$8,G2866&lt;=$M$8),AND(G2866&gt;=$N$8,G2866&lt;=$O$8),AND(G2866&gt;=$P$8,G2866&lt;=$Q$8),AND(G2866&gt;=$R$8,G2866&lt;=$S$8),AND(G2866&gt;=$T$8,G2866&lt;=$U$8)),IF(COUNTIF($H$537:H2866,"CMO")&gt;90,"Demi-traitement","Plein traitement"),""))</f>
        <v/>
      </c>
    </row>
    <row r="2867" spans="7:9" x14ac:dyDescent="0.25">
      <c r="G2867" s="1">
        <v>45431</v>
      </c>
      <c r="H2867" t="str">
        <f t="shared" si="48"/>
        <v/>
      </c>
      <c r="I2867" s="2" t="str">
        <f>IF(OR(AND(G2867&gt;=$D$19,G2867&lt;=$E$19),AND(G2867&gt;=$F$19,G2867&lt;=$G$19),AND(G2867&gt;=$H$19,G2867&lt;=$I$19),AND(G2867&gt;=$J$19,G2867&lt;=$K$19),AND(G2867&gt;=$L$19,G2867&lt;=$M$19),AND(G2867&gt;=$N$19,G2867&lt;=$O$19),AND(G2867&gt;=$P$19,G2867&lt;=$Q$19),AND(G2867&gt;=$R$19,G2867&lt;=$S$19),AND(G2867&gt;=$T$19,G2867&lt;=$U$19)),IF(COUNTIF(I2503:I2866,"Plein traitement")=90,"Demi-traitement","Plein traitement"),IF(OR(AND(G2867&gt;=$D$8,G2867&lt;=$E$8),AND(G2867&gt;=$F$8,G2867&lt;=$G$8),AND(G2867&gt;=$H$8,G2867&lt;=$I$8),AND(G2867&gt;=$J$8,G2867&lt;=$K$8),AND(G2867&gt;=$L$8,G2867&lt;=$M$8),AND(G2867&gt;=$N$8,G2867&lt;=$O$8),AND(G2867&gt;=$P$8,G2867&lt;=$Q$8),AND(G2867&gt;=$R$8,G2867&lt;=$S$8),AND(G2867&gt;=$T$8,G2867&lt;=$U$8)),IF(COUNTIF($H$537:H2867,"CMO")&gt;90,"Demi-traitement","Plein traitement"),""))</f>
        <v/>
      </c>
    </row>
    <row r="2868" spans="7:9" x14ac:dyDescent="0.25">
      <c r="G2868" s="1">
        <v>45432</v>
      </c>
      <c r="H2868" t="str">
        <f t="shared" si="48"/>
        <v/>
      </c>
      <c r="I2868" s="2" t="str">
        <f>IF(OR(AND(G2868&gt;=$D$19,G2868&lt;=$E$19),AND(G2868&gt;=$F$19,G2868&lt;=$G$19),AND(G2868&gt;=$H$19,G2868&lt;=$I$19),AND(G2868&gt;=$J$19,G2868&lt;=$K$19),AND(G2868&gt;=$L$19,G2868&lt;=$M$19),AND(G2868&gt;=$N$19,G2868&lt;=$O$19),AND(G2868&gt;=$P$19,G2868&lt;=$Q$19),AND(G2868&gt;=$R$19,G2868&lt;=$S$19),AND(G2868&gt;=$T$19,G2868&lt;=$U$19)),IF(COUNTIF(I2504:I2867,"Plein traitement")=90,"Demi-traitement","Plein traitement"),IF(OR(AND(G2868&gt;=$D$8,G2868&lt;=$E$8),AND(G2868&gt;=$F$8,G2868&lt;=$G$8),AND(G2868&gt;=$H$8,G2868&lt;=$I$8),AND(G2868&gt;=$J$8,G2868&lt;=$K$8),AND(G2868&gt;=$L$8,G2868&lt;=$M$8),AND(G2868&gt;=$N$8,G2868&lt;=$O$8),AND(G2868&gt;=$P$8,G2868&lt;=$Q$8),AND(G2868&gt;=$R$8,G2868&lt;=$S$8),AND(G2868&gt;=$T$8,G2868&lt;=$U$8)),IF(COUNTIF($H$537:H2868,"CMO")&gt;90,"Demi-traitement","Plein traitement"),""))</f>
        <v/>
      </c>
    </row>
    <row r="2869" spans="7:9" x14ac:dyDescent="0.25">
      <c r="G2869" s="1">
        <v>45433</v>
      </c>
      <c r="H2869" t="str">
        <f t="shared" ref="H2869:H2932" si="49">IF(OR(AND(G2869&gt;=$D$8,G2869&lt;=$E$8),AND(G2869&gt;=$F$8,G2869&lt;=$G$8),AND(G2869&gt;=$H$8,G2869&lt;=$I$8),AND(G2869&gt;=$J$8,G2869&lt;=$K$8),AND(G2869&gt;=$L$8,G2869&lt;=$M$8),AND(G2869&gt;=$N$8,G2869&lt;=$O$8),AND(G2869&gt;=$P$8,G2869&lt;=$Q$8),AND(G2869&gt;=$R$8,G2869&lt;=$S$8),AND(G2869&gt;=$T$8,G2869&lt;=$U$8)),"CMO","")</f>
        <v/>
      </c>
      <c r="I2869" s="2" t="str">
        <f>IF(OR(AND(G2869&gt;=$D$19,G2869&lt;=$E$19),AND(G2869&gt;=$F$19,G2869&lt;=$G$19),AND(G2869&gt;=$H$19,G2869&lt;=$I$19),AND(G2869&gt;=$J$19,G2869&lt;=$K$19),AND(G2869&gt;=$L$19,G2869&lt;=$M$19),AND(G2869&gt;=$N$19,G2869&lt;=$O$19),AND(G2869&gt;=$P$19,G2869&lt;=$Q$19),AND(G2869&gt;=$R$19,G2869&lt;=$S$19),AND(G2869&gt;=$T$19,G2869&lt;=$U$19)),IF(COUNTIF(I2505:I2868,"Plein traitement")=90,"Demi-traitement","Plein traitement"),IF(OR(AND(G2869&gt;=$D$8,G2869&lt;=$E$8),AND(G2869&gt;=$F$8,G2869&lt;=$G$8),AND(G2869&gt;=$H$8,G2869&lt;=$I$8),AND(G2869&gt;=$J$8,G2869&lt;=$K$8),AND(G2869&gt;=$L$8,G2869&lt;=$M$8),AND(G2869&gt;=$N$8,G2869&lt;=$O$8),AND(G2869&gt;=$P$8,G2869&lt;=$Q$8),AND(G2869&gt;=$R$8,G2869&lt;=$S$8),AND(G2869&gt;=$T$8,G2869&lt;=$U$8)),IF(COUNTIF($H$537:H2869,"CMO")&gt;90,"Demi-traitement","Plein traitement"),""))</f>
        <v/>
      </c>
    </row>
    <row r="2870" spans="7:9" x14ac:dyDescent="0.25">
      <c r="G2870" s="1">
        <v>45434</v>
      </c>
      <c r="H2870" t="str">
        <f t="shared" si="49"/>
        <v/>
      </c>
      <c r="I2870" s="2" t="str">
        <f>IF(OR(AND(G2870&gt;=$D$19,G2870&lt;=$E$19),AND(G2870&gt;=$F$19,G2870&lt;=$G$19),AND(G2870&gt;=$H$19,G2870&lt;=$I$19),AND(G2870&gt;=$J$19,G2870&lt;=$K$19),AND(G2870&gt;=$L$19,G2870&lt;=$M$19),AND(G2870&gt;=$N$19,G2870&lt;=$O$19),AND(G2870&gt;=$P$19,G2870&lt;=$Q$19),AND(G2870&gt;=$R$19,G2870&lt;=$S$19),AND(G2870&gt;=$T$19,G2870&lt;=$U$19)),IF(COUNTIF(I2506:I2869,"Plein traitement")=90,"Demi-traitement","Plein traitement"),IF(OR(AND(G2870&gt;=$D$8,G2870&lt;=$E$8),AND(G2870&gt;=$F$8,G2870&lt;=$G$8),AND(G2870&gt;=$H$8,G2870&lt;=$I$8),AND(G2870&gt;=$J$8,G2870&lt;=$K$8),AND(G2870&gt;=$L$8,G2870&lt;=$M$8),AND(G2870&gt;=$N$8,G2870&lt;=$O$8),AND(G2870&gt;=$P$8,G2870&lt;=$Q$8),AND(G2870&gt;=$R$8,G2870&lt;=$S$8),AND(G2870&gt;=$T$8,G2870&lt;=$U$8)),IF(COUNTIF($H$537:H2870,"CMO")&gt;90,"Demi-traitement","Plein traitement"),""))</f>
        <v/>
      </c>
    </row>
    <row r="2871" spans="7:9" x14ac:dyDescent="0.25">
      <c r="G2871" s="1">
        <v>45435</v>
      </c>
      <c r="H2871" t="str">
        <f t="shared" si="49"/>
        <v/>
      </c>
      <c r="I2871" s="2" t="str">
        <f>IF(OR(AND(G2871&gt;=$D$19,G2871&lt;=$E$19),AND(G2871&gt;=$F$19,G2871&lt;=$G$19),AND(G2871&gt;=$H$19,G2871&lt;=$I$19),AND(G2871&gt;=$J$19,G2871&lt;=$K$19),AND(G2871&gt;=$L$19,G2871&lt;=$M$19),AND(G2871&gt;=$N$19,G2871&lt;=$O$19),AND(G2871&gt;=$P$19,G2871&lt;=$Q$19),AND(G2871&gt;=$R$19,G2871&lt;=$S$19),AND(G2871&gt;=$T$19,G2871&lt;=$U$19)),IF(COUNTIF(I2507:I2870,"Plein traitement")=90,"Demi-traitement","Plein traitement"),IF(OR(AND(G2871&gt;=$D$8,G2871&lt;=$E$8),AND(G2871&gt;=$F$8,G2871&lt;=$G$8),AND(G2871&gt;=$H$8,G2871&lt;=$I$8),AND(G2871&gt;=$J$8,G2871&lt;=$K$8),AND(G2871&gt;=$L$8,G2871&lt;=$M$8),AND(G2871&gt;=$N$8,G2871&lt;=$O$8),AND(G2871&gt;=$P$8,G2871&lt;=$Q$8),AND(G2871&gt;=$R$8,G2871&lt;=$S$8),AND(G2871&gt;=$T$8,G2871&lt;=$U$8)),IF(COUNTIF($H$537:H2871,"CMO")&gt;90,"Demi-traitement","Plein traitement"),""))</f>
        <v/>
      </c>
    </row>
    <row r="2872" spans="7:9" x14ac:dyDescent="0.25">
      <c r="G2872" s="1">
        <v>45436</v>
      </c>
      <c r="H2872" t="str">
        <f t="shared" si="49"/>
        <v/>
      </c>
      <c r="I2872" s="2" t="str">
        <f>IF(OR(AND(G2872&gt;=$D$19,G2872&lt;=$E$19),AND(G2872&gt;=$F$19,G2872&lt;=$G$19),AND(G2872&gt;=$H$19,G2872&lt;=$I$19),AND(G2872&gt;=$J$19,G2872&lt;=$K$19),AND(G2872&gt;=$L$19,G2872&lt;=$M$19),AND(G2872&gt;=$N$19,G2872&lt;=$O$19),AND(G2872&gt;=$P$19,G2872&lt;=$Q$19),AND(G2872&gt;=$R$19,G2872&lt;=$S$19),AND(G2872&gt;=$T$19,G2872&lt;=$U$19)),IF(COUNTIF(I2508:I2871,"Plein traitement")=90,"Demi-traitement","Plein traitement"),IF(OR(AND(G2872&gt;=$D$8,G2872&lt;=$E$8),AND(G2872&gt;=$F$8,G2872&lt;=$G$8),AND(G2872&gt;=$H$8,G2872&lt;=$I$8),AND(G2872&gt;=$J$8,G2872&lt;=$K$8),AND(G2872&gt;=$L$8,G2872&lt;=$M$8),AND(G2872&gt;=$N$8,G2872&lt;=$O$8),AND(G2872&gt;=$P$8,G2872&lt;=$Q$8),AND(G2872&gt;=$R$8,G2872&lt;=$S$8),AND(G2872&gt;=$T$8,G2872&lt;=$U$8)),IF(COUNTIF($H$537:H2872,"CMO")&gt;90,"Demi-traitement","Plein traitement"),""))</f>
        <v/>
      </c>
    </row>
    <row r="2873" spans="7:9" x14ac:dyDescent="0.25">
      <c r="G2873" s="1">
        <v>45437</v>
      </c>
      <c r="H2873" t="str">
        <f t="shared" si="49"/>
        <v/>
      </c>
      <c r="I2873" s="2" t="str">
        <f>IF(OR(AND(G2873&gt;=$D$19,G2873&lt;=$E$19),AND(G2873&gt;=$F$19,G2873&lt;=$G$19),AND(G2873&gt;=$H$19,G2873&lt;=$I$19),AND(G2873&gt;=$J$19,G2873&lt;=$K$19),AND(G2873&gt;=$L$19,G2873&lt;=$M$19),AND(G2873&gt;=$N$19,G2873&lt;=$O$19),AND(G2873&gt;=$P$19,G2873&lt;=$Q$19),AND(G2873&gt;=$R$19,G2873&lt;=$S$19),AND(G2873&gt;=$T$19,G2873&lt;=$U$19)),IF(COUNTIF(I2509:I2872,"Plein traitement")=90,"Demi-traitement","Plein traitement"),IF(OR(AND(G2873&gt;=$D$8,G2873&lt;=$E$8),AND(G2873&gt;=$F$8,G2873&lt;=$G$8),AND(G2873&gt;=$H$8,G2873&lt;=$I$8),AND(G2873&gt;=$J$8,G2873&lt;=$K$8),AND(G2873&gt;=$L$8,G2873&lt;=$M$8),AND(G2873&gt;=$N$8,G2873&lt;=$O$8),AND(G2873&gt;=$P$8,G2873&lt;=$Q$8),AND(G2873&gt;=$R$8,G2873&lt;=$S$8),AND(G2873&gt;=$T$8,G2873&lt;=$U$8)),IF(COUNTIF($H$537:H2873,"CMO")&gt;90,"Demi-traitement","Plein traitement"),""))</f>
        <v/>
      </c>
    </row>
    <row r="2874" spans="7:9" x14ac:dyDescent="0.25">
      <c r="G2874" s="1">
        <v>45438</v>
      </c>
      <c r="H2874" t="str">
        <f t="shared" si="49"/>
        <v/>
      </c>
      <c r="I2874" s="2" t="str">
        <f>IF(OR(AND(G2874&gt;=$D$19,G2874&lt;=$E$19),AND(G2874&gt;=$F$19,G2874&lt;=$G$19),AND(G2874&gt;=$H$19,G2874&lt;=$I$19),AND(G2874&gt;=$J$19,G2874&lt;=$K$19),AND(G2874&gt;=$L$19,G2874&lt;=$M$19),AND(G2874&gt;=$N$19,G2874&lt;=$O$19),AND(G2874&gt;=$P$19,G2874&lt;=$Q$19),AND(G2874&gt;=$R$19,G2874&lt;=$S$19),AND(G2874&gt;=$T$19,G2874&lt;=$U$19)),IF(COUNTIF(I2510:I2873,"Plein traitement")=90,"Demi-traitement","Plein traitement"),IF(OR(AND(G2874&gt;=$D$8,G2874&lt;=$E$8),AND(G2874&gt;=$F$8,G2874&lt;=$G$8),AND(G2874&gt;=$H$8,G2874&lt;=$I$8),AND(G2874&gt;=$J$8,G2874&lt;=$K$8),AND(G2874&gt;=$L$8,G2874&lt;=$M$8),AND(G2874&gt;=$N$8,G2874&lt;=$O$8),AND(G2874&gt;=$P$8,G2874&lt;=$Q$8),AND(G2874&gt;=$R$8,G2874&lt;=$S$8),AND(G2874&gt;=$T$8,G2874&lt;=$U$8)),IF(COUNTIF($H$537:H2874,"CMO")&gt;90,"Demi-traitement","Plein traitement"),""))</f>
        <v/>
      </c>
    </row>
    <row r="2875" spans="7:9" x14ac:dyDescent="0.25">
      <c r="G2875" s="1">
        <v>45439</v>
      </c>
      <c r="H2875" t="str">
        <f t="shared" si="49"/>
        <v/>
      </c>
      <c r="I2875" s="2" t="str">
        <f>IF(OR(AND(G2875&gt;=$D$19,G2875&lt;=$E$19),AND(G2875&gt;=$F$19,G2875&lt;=$G$19),AND(G2875&gt;=$H$19,G2875&lt;=$I$19),AND(G2875&gt;=$J$19,G2875&lt;=$K$19),AND(G2875&gt;=$L$19,G2875&lt;=$M$19),AND(G2875&gt;=$N$19,G2875&lt;=$O$19),AND(G2875&gt;=$P$19,G2875&lt;=$Q$19),AND(G2875&gt;=$R$19,G2875&lt;=$S$19),AND(G2875&gt;=$T$19,G2875&lt;=$U$19)),IF(COUNTIF(I2511:I2874,"Plein traitement")=90,"Demi-traitement","Plein traitement"),IF(OR(AND(G2875&gt;=$D$8,G2875&lt;=$E$8),AND(G2875&gt;=$F$8,G2875&lt;=$G$8),AND(G2875&gt;=$H$8,G2875&lt;=$I$8),AND(G2875&gt;=$J$8,G2875&lt;=$K$8),AND(G2875&gt;=$L$8,G2875&lt;=$M$8),AND(G2875&gt;=$N$8,G2875&lt;=$O$8),AND(G2875&gt;=$P$8,G2875&lt;=$Q$8),AND(G2875&gt;=$R$8,G2875&lt;=$S$8),AND(G2875&gt;=$T$8,G2875&lt;=$U$8)),IF(COUNTIF($H$537:H2875,"CMO")&gt;90,"Demi-traitement","Plein traitement"),""))</f>
        <v/>
      </c>
    </row>
    <row r="2876" spans="7:9" x14ac:dyDescent="0.25">
      <c r="G2876" s="1">
        <v>45440</v>
      </c>
      <c r="H2876" t="str">
        <f t="shared" si="49"/>
        <v/>
      </c>
      <c r="I2876" s="2" t="str">
        <f>IF(OR(AND(G2876&gt;=$D$19,G2876&lt;=$E$19),AND(G2876&gt;=$F$19,G2876&lt;=$G$19),AND(G2876&gt;=$H$19,G2876&lt;=$I$19),AND(G2876&gt;=$J$19,G2876&lt;=$K$19),AND(G2876&gt;=$L$19,G2876&lt;=$M$19),AND(G2876&gt;=$N$19,G2876&lt;=$O$19),AND(G2876&gt;=$P$19,G2876&lt;=$Q$19),AND(G2876&gt;=$R$19,G2876&lt;=$S$19),AND(G2876&gt;=$T$19,G2876&lt;=$U$19)),IF(COUNTIF(I2512:I2875,"Plein traitement")=90,"Demi-traitement","Plein traitement"),IF(OR(AND(G2876&gt;=$D$8,G2876&lt;=$E$8),AND(G2876&gt;=$F$8,G2876&lt;=$G$8),AND(G2876&gt;=$H$8,G2876&lt;=$I$8),AND(G2876&gt;=$J$8,G2876&lt;=$K$8),AND(G2876&gt;=$L$8,G2876&lt;=$M$8),AND(G2876&gt;=$N$8,G2876&lt;=$O$8),AND(G2876&gt;=$P$8,G2876&lt;=$Q$8),AND(G2876&gt;=$R$8,G2876&lt;=$S$8),AND(G2876&gt;=$T$8,G2876&lt;=$U$8)),IF(COUNTIF($H$537:H2876,"CMO")&gt;90,"Demi-traitement","Plein traitement"),""))</f>
        <v/>
      </c>
    </row>
    <row r="2877" spans="7:9" x14ac:dyDescent="0.25">
      <c r="G2877" s="1">
        <v>45441</v>
      </c>
      <c r="H2877" t="str">
        <f t="shared" si="49"/>
        <v/>
      </c>
      <c r="I2877" s="2" t="str">
        <f>IF(OR(AND(G2877&gt;=$D$19,G2877&lt;=$E$19),AND(G2877&gt;=$F$19,G2877&lt;=$G$19),AND(G2877&gt;=$H$19,G2877&lt;=$I$19),AND(G2877&gt;=$J$19,G2877&lt;=$K$19),AND(G2877&gt;=$L$19,G2877&lt;=$M$19),AND(G2877&gt;=$N$19,G2877&lt;=$O$19),AND(G2877&gt;=$P$19,G2877&lt;=$Q$19),AND(G2877&gt;=$R$19,G2877&lt;=$S$19),AND(G2877&gt;=$T$19,G2877&lt;=$U$19)),IF(COUNTIF(I2513:I2876,"Plein traitement")=90,"Demi-traitement","Plein traitement"),IF(OR(AND(G2877&gt;=$D$8,G2877&lt;=$E$8),AND(G2877&gt;=$F$8,G2877&lt;=$G$8),AND(G2877&gt;=$H$8,G2877&lt;=$I$8),AND(G2877&gt;=$J$8,G2877&lt;=$K$8),AND(G2877&gt;=$L$8,G2877&lt;=$M$8),AND(G2877&gt;=$N$8,G2877&lt;=$O$8),AND(G2877&gt;=$P$8,G2877&lt;=$Q$8),AND(G2877&gt;=$R$8,G2877&lt;=$S$8),AND(G2877&gt;=$T$8,G2877&lt;=$U$8)),IF(COUNTIF($H$537:H2877,"CMO")&gt;90,"Demi-traitement","Plein traitement"),""))</f>
        <v/>
      </c>
    </row>
    <row r="2878" spans="7:9" x14ac:dyDescent="0.25">
      <c r="G2878" s="1">
        <v>45442</v>
      </c>
      <c r="H2878" t="str">
        <f t="shared" si="49"/>
        <v/>
      </c>
      <c r="I2878" s="2" t="str">
        <f>IF(OR(AND(G2878&gt;=$D$19,G2878&lt;=$E$19),AND(G2878&gt;=$F$19,G2878&lt;=$G$19),AND(G2878&gt;=$H$19,G2878&lt;=$I$19),AND(G2878&gt;=$J$19,G2878&lt;=$K$19),AND(G2878&gt;=$L$19,G2878&lt;=$M$19),AND(G2878&gt;=$N$19,G2878&lt;=$O$19),AND(G2878&gt;=$P$19,G2878&lt;=$Q$19),AND(G2878&gt;=$R$19,G2878&lt;=$S$19),AND(G2878&gt;=$T$19,G2878&lt;=$U$19)),IF(COUNTIF(I2514:I2877,"Plein traitement")=90,"Demi-traitement","Plein traitement"),IF(OR(AND(G2878&gt;=$D$8,G2878&lt;=$E$8),AND(G2878&gt;=$F$8,G2878&lt;=$G$8),AND(G2878&gt;=$H$8,G2878&lt;=$I$8),AND(G2878&gt;=$J$8,G2878&lt;=$K$8),AND(G2878&gt;=$L$8,G2878&lt;=$M$8),AND(G2878&gt;=$N$8,G2878&lt;=$O$8),AND(G2878&gt;=$P$8,G2878&lt;=$Q$8),AND(G2878&gt;=$R$8,G2878&lt;=$S$8),AND(G2878&gt;=$T$8,G2878&lt;=$U$8)),IF(COUNTIF($H$537:H2878,"CMO")&gt;90,"Demi-traitement","Plein traitement"),""))</f>
        <v/>
      </c>
    </row>
    <row r="2879" spans="7:9" x14ac:dyDescent="0.25">
      <c r="G2879" s="1">
        <v>45443</v>
      </c>
      <c r="H2879" t="str">
        <f t="shared" si="49"/>
        <v/>
      </c>
      <c r="I2879" s="2" t="str">
        <f>IF(OR(AND(G2879&gt;=$D$19,G2879&lt;=$E$19),AND(G2879&gt;=$F$19,G2879&lt;=$G$19),AND(G2879&gt;=$H$19,G2879&lt;=$I$19),AND(G2879&gt;=$J$19,G2879&lt;=$K$19),AND(G2879&gt;=$L$19,G2879&lt;=$M$19),AND(G2879&gt;=$N$19,G2879&lt;=$O$19),AND(G2879&gt;=$P$19,G2879&lt;=$Q$19),AND(G2879&gt;=$R$19,G2879&lt;=$S$19),AND(G2879&gt;=$T$19,G2879&lt;=$U$19)),IF(COUNTIF(I2515:I2878,"Plein traitement")=90,"Demi-traitement","Plein traitement"),IF(OR(AND(G2879&gt;=$D$8,G2879&lt;=$E$8),AND(G2879&gt;=$F$8,G2879&lt;=$G$8),AND(G2879&gt;=$H$8,G2879&lt;=$I$8),AND(G2879&gt;=$J$8,G2879&lt;=$K$8),AND(G2879&gt;=$L$8,G2879&lt;=$M$8),AND(G2879&gt;=$N$8,G2879&lt;=$O$8),AND(G2879&gt;=$P$8,G2879&lt;=$Q$8),AND(G2879&gt;=$R$8,G2879&lt;=$S$8),AND(G2879&gt;=$T$8,G2879&lt;=$U$8)),IF(COUNTIF($H$537:H2879,"CMO")&gt;90,"Demi-traitement","Plein traitement"),""))</f>
        <v/>
      </c>
    </row>
    <row r="2880" spans="7:9" x14ac:dyDescent="0.25">
      <c r="G2880" s="1">
        <v>45444</v>
      </c>
      <c r="H2880" t="str">
        <f t="shared" si="49"/>
        <v/>
      </c>
      <c r="I2880" s="2" t="str">
        <f>IF(OR(AND(G2880&gt;=$D$19,G2880&lt;=$E$19),AND(G2880&gt;=$F$19,G2880&lt;=$G$19),AND(G2880&gt;=$H$19,G2880&lt;=$I$19),AND(G2880&gt;=$J$19,G2880&lt;=$K$19),AND(G2880&gt;=$L$19,G2880&lt;=$M$19),AND(G2880&gt;=$N$19,G2880&lt;=$O$19),AND(G2880&gt;=$P$19,G2880&lt;=$Q$19),AND(G2880&gt;=$R$19,G2880&lt;=$S$19),AND(G2880&gt;=$T$19,G2880&lt;=$U$19)),IF(COUNTIF(I2516:I2879,"Plein traitement")=90,"Demi-traitement","Plein traitement"),IF(OR(AND(G2880&gt;=$D$8,G2880&lt;=$E$8),AND(G2880&gt;=$F$8,G2880&lt;=$G$8),AND(G2880&gt;=$H$8,G2880&lt;=$I$8),AND(G2880&gt;=$J$8,G2880&lt;=$K$8),AND(G2880&gt;=$L$8,G2880&lt;=$M$8),AND(G2880&gt;=$N$8,G2880&lt;=$O$8),AND(G2880&gt;=$P$8,G2880&lt;=$Q$8),AND(G2880&gt;=$R$8,G2880&lt;=$S$8),AND(G2880&gt;=$T$8,G2880&lt;=$U$8)),IF(COUNTIF($H$537:H2880,"CMO")&gt;90,"Demi-traitement","Plein traitement"),""))</f>
        <v/>
      </c>
    </row>
    <row r="2881" spans="7:9" x14ac:dyDescent="0.25">
      <c r="G2881" s="1">
        <v>45445</v>
      </c>
      <c r="H2881" t="str">
        <f t="shared" si="49"/>
        <v/>
      </c>
      <c r="I2881" s="2" t="str">
        <f>IF(OR(AND(G2881&gt;=$D$19,G2881&lt;=$E$19),AND(G2881&gt;=$F$19,G2881&lt;=$G$19),AND(G2881&gt;=$H$19,G2881&lt;=$I$19),AND(G2881&gt;=$J$19,G2881&lt;=$K$19),AND(G2881&gt;=$L$19,G2881&lt;=$M$19),AND(G2881&gt;=$N$19,G2881&lt;=$O$19),AND(G2881&gt;=$P$19,G2881&lt;=$Q$19),AND(G2881&gt;=$R$19,G2881&lt;=$S$19),AND(G2881&gt;=$T$19,G2881&lt;=$U$19)),IF(COUNTIF(I2517:I2880,"Plein traitement")=90,"Demi-traitement","Plein traitement"),IF(OR(AND(G2881&gt;=$D$8,G2881&lt;=$E$8),AND(G2881&gt;=$F$8,G2881&lt;=$G$8),AND(G2881&gt;=$H$8,G2881&lt;=$I$8),AND(G2881&gt;=$J$8,G2881&lt;=$K$8),AND(G2881&gt;=$L$8,G2881&lt;=$M$8),AND(G2881&gt;=$N$8,G2881&lt;=$O$8),AND(G2881&gt;=$P$8,G2881&lt;=$Q$8),AND(G2881&gt;=$R$8,G2881&lt;=$S$8),AND(G2881&gt;=$T$8,G2881&lt;=$U$8)),IF(COUNTIF($H$537:H2881,"CMO")&gt;90,"Demi-traitement","Plein traitement"),""))</f>
        <v/>
      </c>
    </row>
    <row r="2882" spans="7:9" x14ac:dyDescent="0.25">
      <c r="G2882" s="1">
        <v>45446</v>
      </c>
      <c r="H2882" t="str">
        <f t="shared" si="49"/>
        <v/>
      </c>
      <c r="I2882" s="2" t="str">
        <f>IF(OR(AND(G2882&gt;=$D$19,G2882&lt;=$E$19),AND(G2882&gt;=$F$19,G2882&lt;=$G$19),AND(G2882&gt;=$H$19,G2882&lt;=$I$19),AND(G2882&gt;=$J$19,G2882&lt;=$K$19),AND(G2882&gt;=$L$19,G2882&lt;=$M$19),AND(G2882&gt;=$N$19,G2882&lt;=$O$19),AND(G2882&gt;=$P$19,G2882&lt;=$Q$19),AND(G2882&gt;=$R$19,G2882&lt;=$S$19),AND(G2882&gt;=$T$19,G2882&lt;=$U$19)),IF(COUNTIF(I2518:I2881,"Plein traitement")=90,"Demi-traitement","Plein traitement"),IF(OR(AND(G2882&gt;=$D$8,G2882&lt;=$E$8),AND(G2882&gt;=$F$8,G2882&lt;=$G$8),AND(G2882&gt;=$H$8,G2882&lt;=$I$8),AND(G2882&gt;=$J$8,G2882&lt;=$K$8),AND(G2882&gt;=$L$8,G2882&lt;=$M$8),AND(G2882&gt;=$N$8,G2882&lt;=$O$8),AND(G2882&gt;=$P$8,G2882&lt;=$Q$8),AND(G2882&gt;=$R$8,G2882&lt;=$S$8),AND(G2882&gt;=$T$8,G2882&lt;=$U$8)),IF(COUNTIF($H$537:H2882,"CMO")&gt;90,"Demi-traitement","Plein traitement"),""))</f>
        <v/>
      </c>
    </row>
    <row r="2883" spans="7:9" x14ac:dyDescent="0.25">
      <c r="G2883" s="1">
        <v>45447</v>
      </c>
      <c r="H2883" t="str">
        <f t="shared" si="49"/>
        <v/>
      </c>
      <c r="I2883" s="2" t="str">
        <f>IF(OR(AND(G2883&gt;=$D$19,G2883&lt;=$E$19),AND(G2883&gt;=$F$19,G2883&lt;=$G$19),AND(G2883&gt;=$H$19,G2883&lt;=$I$19),AND(G2883&gt;=$J$19,G2883&lt;=$K$19),AND(G2883&gt;=$L$19,G2883&lt;=$M$19),AND(G2883&gt;=$N$19,G2883&lt;=$O$19),AND(G2883&gt;=$P$19,G2883&lt;=$Q$19),AND(G2883&gt;=$R$19,G2883&lt;=$S$19),AND(G2883&gt;=$T$19,G2883&lt;=$U$19)),IF(COUNTIF(I2519:I2882,"Plein traitement")=90,"Demi-traitement","Plein traitement"),IF(OR(AND(G2883&gt;=$D$8,G2883&lt;=$E$8),AND(G2883&gt;=$F$8,G2883&lt;=$G$8),AND(G2883&gt;=$H$8,G2883&lt;=$I$8),AND(G2883&gt;=$J$8,G2883&lt;=$K$8),AND(G2883&gt;=$L$8,G2883&lt;=$M$8),AND(G2883&gt;=$N$8,G2883&lt;=$O$8),AND(G2883&gt;=$P$8,G2883&lt;=$Q$8),AND(G2883&gt;=$R$8,G2883&lt;=$S$8),AND(G2883&gt;=$T$8,G2883&lt;=$U$8)),IF(COUNTIF($H$537:H2883,"CMO")&gt;90,"Demi-traitement","Plein traitement"),""))</f>
        <v/>
      </c>
    </row>
    <row r="2884" spans="7:9" x14ac:dyDescent="0.25">
      <c r="G2884" s="1">
        <v>45448</v>
      </c>
      <c r="H2884" t="str">
        <f t="shared" si="49"/>
        <v/>
      </c>
      <c r="I2884" s="2" t="str">
        <f>IF(OR(AND(G2884&gt;=$D$19,G2884&lt;=$E$19),AND(G2884&gt;=$F$19,G2884&lt;=$G$19),AND(G2884&gt;=$H$19,G2884&lt;=$I$19),AND(G2884&gt;=$J$19,G2884&lt;=$K$19),AND(G2884&gt;=$L$19,G2884&lt;=$M$19),AND(G2884&gt;=$N$19,G2884&lt;=$O$19),AND(G2884&gt;=$P$19,G2884&lt;=$Q$19),AND(G2884&gt;=$R$19,G2884&lt;=$S$19),AND(G2884&gt;=$T$19,G2884&lt;=$U$19)),IF(COUNTIF(I2520:I2883,"Plein traitement")=90,"Demi-traitement","Plein traitement"),IF(OR(AND(G2884&gt;=$D$8,G2884&lt;=$E$8),AND(G2884&gt;=$F$8,G2884&lt;=$G$8),AND(G2884&gt;=$H$8,G2884&lt;=$I$8),AND(G2884&gt;=$J$8,G2884&lt;=$K$8),AND(G2884&gt;=$L$8,G2884&lt;=$M$8),AND(G2884&gt;=$N$8,G2884&lt;=$O$8),AND(G2884&gt;=$P$8,G2884&lt;=$Q$8),AND(G2884&gt;=$R$8,G2884&lt;=$S$8),AND(G2884&gt;=$T$8,G2884&lt;=$U$8)),IF(COUNTIF($H$537:H2884,"CMO")&gt;90,"Demi-traitement","Plein traitement"),""))</f>
        <v/>
      </c>
    </row>
    <row r="2885" spans="7:9" x14ac:dyDescent="0.25">
      <c r="G2885" s="1">
        <v>45449</v>
      </c>
      <c r="H2885" t="str">
        <f t="shared" si="49"/>
        <v/>
      </c>
      <c r="I2885" s="2" t="str">
        <f>IF(OR(AND(G2885&gt;=$D$19,G2885&lt;=$E$19),AND(G2885&gt;=$F$19,G2885&lt;=$G$19),AND(G2885&gt;=$H$19,G2885&lt;=$I$19),AND(G2885&gt;=$J$19,G2885&lt;=$K$19),AND(G2885&gt;=$L$19,G2885&lt;=$M$19),AND(G2885&gt;=$N$19,G2885&lt;=$O$19),AND(G2885&gt;=$P$19,G2885&lt;=$Q$19),AND(G2885&gt;=$R$19,G2885&lt;=$S$19),AND(G2885&gt;=$T$19,G2885&lt;=$U$19)),IF(COUNTIF(I2521:I2884,"Plein traitement")=90,"Demi-traitement","Plein traitement"),IF(OR(AND(G2885&gt;=$D$8,G2885&lt;=$E$8),AND(G2885&gt;=$F$8,G2885&lt;=$G$8),AND(G2885&gt;=$H$8,G2885&lt;=$I$8),AND(G2885&gt;=$J$8,G2885&lt;=$K$8),AND(G2885&gt;=$L$8,G2885&lt;=$M$8),AND(G2885&gt;=$N$8,G2885&lt;=$O$8),AND(G2885&gt;=$P$8,G2885&lt;=$Q$8),AND(G2885&gt;=$R$8,G2885&lt;=$S$8),AND(G2885&gt;=$T$8,G2885&lt;=$U$8)),IF(COUNTIF($H$537:H2885,"CMO")&gt;90,"Demi-traitement","Plein traitement"),""))</f>
        <v/>
      </c>
    </row>
    <row r="2886" spans="7:9" x14ac:dyDescent="0.25">
      <c r="G2886" s="1">
        <v>45450</v>
      </c>
      <c r="H2886" t="str">
        <f t="shared" si="49"/>
        <v/>
      </c>
      <c r="I2886" s="2" t="str">
        <f>IF(OR(AND(G2886&gt;=$D$19,G2886&lt;=$E$19),AND(G2886&gt;=$F$19,G2886&lt;=$G$19),AND(G2886&gt;=$H$19,G2886&lt;=$I$19),AND(G2886&gt;=$J$19,G2886&lt;=$K$19),AND(G2886&gt;=$L$19,G2886&lt;=$M$19),AND(G2886&gt;=$N$19,G2886&lt;=$O$19),AND(G2886&gt;=$P$19,G2886&lt;=$Q$19),AND(G2886&gt;=$R$19,G2886&lt;=$S$19),AND(G2886&gt;=$T$19,G2886&lt;=$U$19)),IF(COUNTIF(I2522:I2885,"Plein traitement")=90,"Demi-traitement","Plein traitement"),IF(OR(AND(G2886&gt;=$D$8,G2886&lt;=$E$8),AND(G2886&gt;=$F$8,G2886&lt;=$G$8),AND(G2886&gt;=$H$8,G2886&lt;=$I$8),AND(G2886&gt;=$J$8,G2886&lt;=$K$8),AND(G2886&gt;=$L$8,G2886&lt;=$M$8),AND(G2886&gt;=$N$8,G2886&lt;=$O$8),AND(G2886&gt;=$P$8,G2886&lt;=$Q$8),AND(G2886&gt;=$R$8,G2886&lt;=$S$8),AND(G2886&gt;=$T$8,G2886&lt;=$U$8)),IF(COUNTIF($H$537:H2886,"CMO")&gt;90,"Demi-traitement","Plein traitement"),""))</f>
        <v/>
      </c>
    </row>
    <row r="2887" spans="7:9" x14ac:dyDescent="0.25">
      <c r="G2887" s="1">
        <v>45451</v>
      </c>
      <c r="H2887" t="str">
        <f t="shared" si="49"/>
        <v/>
      </c>
      <c r="I2887" s="2" t="str">
        <f>IF(OR(AND(G2887&gt;=$D$19,G2887&lt;=$E$19),AND(G2887&gt;=$F$19,G2887&lt;=$G$19),AND(G2887&gt;=$H$19,G2887&lt;=$I$19),AND(G2887&gt;=$J$19,G2887&lt;=$K$19),AND(G2887&gt;=$L$19,G2887&lt;=$M$19),AND(G2887&gt;=$N$19,G2887&lt;=$O$19),AND(G2887&gt;=$P$19,G2887&lt;=$Q$19),AND(G2887&gt;=$R$19,G2887&lt;=$S$19),AND(G2887&gt;=$T$19,G2887&lt;=$U$19)),IF(COUNTIF(I2523:I2886,"Plein traitement")=90,"Demi-traitement","Plein traitement"),IF(OR(AND(G2887&gt;=$D$8,G2887&lt;=$E$8),AND(G2887&gt;=$F$8,G2887&lt;=$G$8),AND(G2887&gt;=$H$8,G2887&lt;=$I$8),AND(G2887&gt;=$J$8,G2887&lt;=$K$8),AND(G2887&gt;=$L$8,G2887&lt;=$M$8),AND(G2887&gt;=$N$8,G2887&lt;=$O$8),AND(G2887&gt;=$P$8,G2887&lt;=$Q$8),AND(G2887&gt;=$R$8,G2887&lt;=$S$8),AND(G2887&gt;=$T$8,G2887&lt;=$U$8)),IF(COUNTIF($H$537:H2887,"CMO")&gt;90,"Demi-traitement","Plein traitement"),""))</f>
        <v/>
      </c>
    </row>
    <row r="2888" spans="7:9" x14ac:dyDescent="0.25">
      <c r="G2888" s="1">
        <v>45452</v>
      </c>
      <c r="H2888" t="str">
        <f t="shared" si="49"/>
        <v/>
      </c>
      <c r="I2888" s="2" t="str">
        <f>IF(OR(AND(G2888&gt;=$D$19,G2888&lt;=$E$19),AND(G2888&gt;=$F$19,G2888&lt;=$G$19),AND(G2888&gt;=$H$19,G2888&lt;=$I$19),AND(G2888&gt;=$J$19,G2888&lt;=$K$19),AND(G2888&gt;=$L$19,G2888&lt;=$M$19),AND(G2888&gt;=$N$19,G2888&lt;=$O$19),AND(G2888&gt;=$P$19,G2888&lt;=$Q$19),AND(G2888&gt;=$R$19,G2888&lt;=$S$19),AND(G2888&gt;=$T$19,G2888&lt;=$U$19)),IF(COUNTIF(I2524:I2887,"Plein traitement")=90,"Demi-traitement","Plein traitement"),IF(OR(AND(G2888&gt;=$D$8,G2888&lt;=$E$8),AND(G2888&gt;=$F$8,G2888&lt;=$G$8),AND(G2888&gt;=$H$8,G2888&lt;=$I$8),AND(G2888&gt;=$J$8,G2888&lt;=$K$8),AND(G2888&gt;=$L$8,G2888&lt;=$M$8),AND(G2888&gt;=$N$8,G2888&lt;=$O$8),AND(G2888&gt;=$P$8,G2888&lt;=$Q$8),AND(G2888&gt;=$R$8,G2888&lt;=$S$8),AND(G2888&gt;=$T$8,G2888&lt;=$U$8)),IF(COUNTIF($H$537:H2888,"CMO")&gt;90,"Demi-traitement","Plein traitement"),""))</f>
        <v/>
      </c>
    </row>
    <row r="2889" spans="7:9" x14ac:dyDescent="0.25">
      <c r="G2889" s="1">
        <v>45453</v>
      </c>
      <c r="H2889" t="str">
        <f t="shared" si="49"/>
        <v/>
      </c>
      <c r="I2889" s="2" t="str">
        <f>IF(OR(AND(G2889&gt;=$D$19,G2889&lt;=$E$19),AND(G2889&gt;=$F$19,G2889&lt;=$G$19),AND(G2889&gt;=$H$19,G2889&lt;=$I$19),AND(G2889&gt;=$J$19,G2889&lt;=$K$19),AND(G2889&gt;=$L$19,G2889&lt;=$M$19),AND(G2889&gt;=$N$19,G2889&lt;=$O$19),AND(G2889&gt;=$P$19,G2889&lt;=$Q$19),AND(G2889&gt;=$R$19,G2889&lt;=$S$19),AND(G2889&gt;=$T$19,G2889&lt;=$U$19)),IF(COUNTIF(I2525:I2888,"Plein traitement")=90,"Demi-traitement","Plein traitement"),IF(OR(AND(G2889&gt;=$D$8,G2889&lt;=$E$8),AND(G2889&gt;=$F$8,G2889&lt;=$G$8),AND(G2889&gt;=$H$8,G2889&lt;=$I$8),AND(G2889&gt;=$J$8,G2889&lt;=$K$8),AND(G2889&gt;=$L$8,G2889&lt;=$M$8),AND(G2889&gt;=$N$8,G2889&lt;=$O$8),AND(G2889&gt;=$P$8,G2889&lt;=$Q$8),AND(G2889&gt;=$R$8,G2889&lt;=$S$8),AND(G2889&gt;=$T$8,G2889&lt;=$U$8)),IF(COUNTIF($H$537:H2889,"CMO")&gt;90,"Demi-traitement","Plein traitement"),""))</f>
        <v/>
      </c>
    </row>
    <row r="2890" spans="7:9" x14ac:dyDescent="0.25">
      <c r="G2890" s="1">
        <v>45454</v>
      </c>
      <c r="H2890" t="str">
        <f t="shared" si="49"/>
        <v/>
      </c>
      <c r="I2890" s="2" t="str">
        <f>IF(OR(AND(G2890&gt;=$D$19,G2890&lt;=$E$19),AND(G2890&gt;=$F$19,G2890&lt;=$G$19),AND(G2890&gt;=$H$19,G2890&lt;=$I$19),AND(G2890&gt;=$J$19,G2890&lt;=$K$19),AND(G2890&gt;=$L$19,G2890&lt;=$M$19),AND(G2890&gt;=$N$19,G2890&lt;=$O$19),AND(G2890&gt;=$P$19,G2890&lt;=$Q$19),AND(G2890&gt;=$R$19,G2890&lt;=$S$19),AND(G2890&gt;=$T$19,G2890&lt;=$U$19)),IF(COUNTIF(I2526:I2889,"Plein traitement")=90,"Demi-traitement","Plein traitement"),IF(OR(AND(G2890&gt;=$D$8,G2890&lt;=$E$8),AND(G2890&gt;=$F$8,G2890&lt;=$G$8),AND(G2890&gt;=$H$8,G2890&lt;=$I$8),AND(G2890&gt;=$J$8,G2890&lt;=$K$8),AND(G2890&gt;=$L$8,G2890&lt;=$M$8),AND(G2890&gt;=$N$8,G2890&lt;=$O$8),AND(G2890&gt;=$P$8,G2890&lt;=$Q$8),AND(G2890&gt;=$R$8,G2890&lt;=$S$8),AND(G2890&gt;=$T$8,G2890&lt;=$U$8)),IF(COUNTIF($H$537:H2890,"CMO")&gt;90,"Demi-traitement","Plein traitement"),""))</f>
        <v/>
      </c>
    </row>
    <row r="2891" spans="7:9" x14ac:dyDescent="0.25">
      <c r="G2891" s="1">
        <v>45455</v>
      </c>
      <c r="H2891" t="str">
        <f t="shared" si="49"/>
        <v/>
      </c>
      <c r="I2891" s="2" t="str">
        <f>IF(OR(AND(G2891&gt;=$D$19,G2891&lt;=$E$19),AND(G2891&gt;=$F$19,G2891&lt;=$G$19),AND(G2891&gt;=$H$19,G2891&lt;=$I$19),AND(G2891&gt;=$J$19,G2891&lt;=$K$19),AND(G2891&gt;=$L$19,G2891&lt;=$M$19),AND(G2891&gt;=$N$19,G2891&lt;=$O$19),AND(G2891&gt;=$P$19,G2891&lt;=$Q$19),AND(G2891&gt;=$R$19,G2891&lt;=$S$19),AND(G2891&gt;=$T$19,G2891&lt;=$U$19)),IF(COUNTIF(I2527:I2890,"Plein traitement")=90,"Demi-traitement","Plein traitement"),IF(OR(AND(G2891&gt;=$D$8,G2891&lt;=$E$8),AND(G2891&gt;=$F$8,G2891&lt;=$G$8),AND(G2891&gt;=$H$8,G2891&lt;=$I$8),AND(G2891&gt;=$J$8,G2891&lt;=$K$8),AND(G2891&gt;=$L$8,G2891&lt;=$M$8),AND(G2891&gt;=$N$8,G2891&lt;=$O$8),AND(G2891&gt;=$P$8,G2891&lt;=$Q$8),AND(G2891&gt;=$R$8,G2891&lt;=$S$8),AND(G2891&gt;=$T$8,G2891&lt;=$U$8)),IF(COUNTIF($H$537:H2891,"CMO")&gt;90,"Demi-traitement","Plein traitement"),""))</f>
        <v/>
      </c>
    </row>
    <row r="2892" spans="7:9" x14ac:dyDescent="0.25">
      <c r="G2892" s="1">
        <v>45456</v>
      </c>
      <c r="H2892" t="str">
        <f t="shared" si="49"/>
        <v/>
      </c>
      <c r="I2892" s="2" t="str">
        <f>IF(OR(AND(G2892&gt;=$D$19,G2892&lt;=$E$19),AND(G2892&gt;=$F$19,G2892&lt;=$G$19),AND(G2892&gt;=$H$19,G2892&lt;=$I$19),AND(G2892&gt;=$J$19,G2892&lt;=$K$19),AND(G2892&gt;=$L$19,G2892&lt;=$M$19),AND(G2892&gt;=$N$19,G2892&lt;=$O$19),AND(G2892&gt;=$P$19,G2892&lt;=$Q$19),AND(G2892&gt;=$R$19,G2892&lt;=$S$19),AND(G2892&gt;=$T$19,G2892&lt;=$U$19)),IF(COUNTIF(I2528:I2891,"Plein traitement")=90,"Demi-traitement","Plein traitement"),IF(OR(AND(G2892&gt;=$D$8,G2892&lt;=$E$8),AND(G2892&gt;=$F$8,G2892&lt;=$G$8),AND(G2892&gt;=$H$8,G2892&lt;=$I$8),AND(G2892&gt;=$J$8,G2892&lt;=$K$8),AND(G2892&gt;=$L$8,G2892&lt;=$M$8),AND(G2892&gt;=$N$8,G2892&lt;=$O$8),AND(G2892&gt;=$P$8,G2892&lt;=$Q$8),AND(G2892&gt;=$R$8,G2892&lt;=$S$8),AND(G2892&gt;=$T$8,G2892&lt;=$U$8)),IF(COUNTIF($H$537:H2892,"CMO")&gt;90,"Demi-traitement","Plein traitement"),""))</f>
        <v/>
      </c>
    </row>
    <row r="2893" spans="7:9" x14ac:dyDescent="0.25">
      <c r="G2893" s="1">
        <v>45457</v>
      </c>
      <c r="H2893" t="str">
        <f t="shared" si="49"/>
        <v/>
      </c>
      <c r="I2893" s="2" t="str">
        <f>IF(OR(AND(G2893&gt;=$D$19,G2893&lt;=$E$19),AND(G2893&gt;=$F$19,G2893&lt;=$G$19),AND(G2893&gt;=$H$19,G2893&lt;=$I$19),AND(G2893&gt;=$J$19,G2893&lt;=$K$19),AND(G2893&gt;=$L$19,G2893&lt;=$M$19),AND(G2893&gt;=$N$19,G2893&lt;=$O$19),AND(G2893&gt;=$P$19,G2893&lt;=$Q$19),AND(G2893&gt;=$R$19,G2893&lt;=$S$19),AND(G2893&gt;=$T$19,G2893&lt;=$U$19)),IF(COUNTIF(I2529:I2892,"Plein traitement")=90,"Demi-traitement","Plein traitement"),IF(OR(AND(G2893&gt;=$D$8,G2893&lt;=$E$8),AND(G2893&gt;=$F$8,G2893&lt;=$G$8),AND(G2893&gt;=$H$8,G2893&lt;=$I$8),AND(G2893&gt;=$J$8,G2893&lt;=$K$8),AND(G2893&gt;=$L$8,G2893&lt;=$M$8),AND(G2893&gt;=$N$8,G2893&lt;=$O$8),AND(G2893&gt;=$P$8,G2893&lt;=$Q$8),AND(G2893&gt;=$R$8,G2893&lt;=$S$8),AND(G2893&gt;=$T$8,G2893&lt;=$U$8)),IF(COUNTIF($H$537:H2893,"CMO")&gt;90,"Demi-traitement","Plein traitement"),""))</f>
        <v/>
      </c>
    </row>
    <row r="2894" spans="7:9" x14ac:dyDescent="0.25">
      <c r="G2894" s="1">
        <v>45458</v>
      </c>
      <c r="H2894" t="str">
        <f t="shared" si="49"/>
        <v/>
      </c>
      <c r="I2894" s="2" t="str">
        <f>IF(OR(AND(G2894&gt;=$D$19,G2894&lt;=$E$19),AND(G2894&gt;=$F$19,G2894&lt;=$G$19),AND(G2894&gt;=$H$19,G2894&lt;=$I$19),AND(G2894&gt;=$J$19,G2894&lt;=$K$19),AND(G2894&gt;=$L$19,G2894&lt;=$M$19),AND(G2894&gt;=$N$19,G2894&lt;=$O$19),AND(G2894&gt;=$P$19,G2894&lt;=$Q$19),AND(G2894&gt;=$R$19,G2894&lt;=$S$19),AND(G2894&gt;=$T$19,G2894&lt;=$U$19)),IF(COUNTIF(I2530:I2893,"Plein traitement")=90,"Demi-traitement","Plein traitement"),IF(OR(AND(G2894&gt;=$D$8,G2894&lt;=$E$8),AND(G2894&gt;=$F$8,G2894&lt;=$G$8),AND(G2894&gt;=$H$8,G2894&lt;=$I$8),AND(G2894&gt;=$J$8,G2894&lt;=$K$8),AND(G2894&gt;=$L$8,G2894&lt;=$M$8),AND(G2894&gt;=$N$8,G2894&lt;=$O$8),AND(G2894&gt;=$P$8,G2894&lt;=$Q$8),AND(G2894&gt;=$R$8,G2894&lt;=$S$8),AND(G2894&gt;=$T$8,G2894&lt;=$U$8)),IF(COUNTIF($H$537:H2894,"CMO")&gt;90,"Demi-traitement","Plein traitement"),""))</f>
        <v/>
      </c>
    </row>
    <row r="2895" spans="7:9" x14ac:dyDescent="0.25">
      <c r="G2895" s="1">
        <v>45459</v>
      </c>
      <c r="H2895" t="str">
        <f t="shared" si="49"/>
        <v/>
      </c>
      <c r="I2895" s="2" t="str">
        <f>IF(OR(AND(G2895&gt;=$D$19,G2895&lt;=$E$19),AND(G2895&gt;=$F$19,G2895&lt;=$G$19),AND(G2895&gt;=$H$19,G2895&lt;=$I$19),AND(G2895&gt;=$J$19,G2895&lt;=$K$19),AND(G2895&gt;=$L$19,G2895&lt;=$M$19),AND(G2895&gt;=$N$19,G2895&lt;=$O$19),AND(G2895&gt;=$P$19,G2895&lt;=$Q$19),AND(G2895&gt;=$R$19,G2895&lt;=$S$19),AND(G2895&gt;=$T$19,G2895&lt;=$U$19)),IF(COUNTIF(I2531:I2894,"Plein traitement")=90,"Demi-traitement","Plein traitement"),IF(OR(AND(G2895&gt;=$D$8,G2895&lt;=$E$8),AND(G2895&gt;=$F$8,G2895&lt;=$G$8),AND(G2895&gt;=$H$8,G2895&lt;=$I$8),AND(G2895&gt;=$J$8,G2895&lt;=$K$8),AND(G2895&gt;=$L$8,G2895&lt;=$M$8),AND(G2895&gt;=$N$8,G2895&lt;=$O$8),AND(G2895&gt;=$P$8,G2895&lt;=$Q$8),AND(G2895&gt;=$R$8,G2895&lt;=$S$8),AND(G2895&gt;=$T$8,G2895&lt;=$U$8)),IF(COUNTIF($H$537:H2895,"CMO")&gt;90,"Demi-traitement","Plein traitement"),""))</f>
        <v/>
      </c>
    </row>
    <row r="2896" spans="7:9" x14ac:dyDescent="0.25">
      <c r="G2896" s="1">
        <v>45460</v>
      </c>
      <c r="H2896" t="str">
        <f t="shared" si="49"/>
        <v/>
      </c>
      <c r="I2896" s="2" t="str">
        <f>IF(OR(AND(G2896&gt;=$D$19,G2896&lt;=$E$19),AND(G2896&gt;=$F$19,G2896&lt;=$G$19),AND(G2896&gt;=$H$19,G2896&lt;=$I$19),AND(G2896&gt;=$J$19,G2896&lt;=$K$19),AND(G2896&gt;=$L$19,G2896&lt;=$M$19),AND(G2896&gt;=$N$19,G2896&lt;=$O$19),AND(G2896&gt;=$P$19,G2896&lt;=$Q$19),AND(G2896&gt;=$R$19,G2896&lt;=$S$19),AND(G2896&gt;=$T$19,G2896&lt;=$U$19)),IF(COUNTIF(I2532:I2895,"Plein traitement")=90,"Demi-traitement","Plein traitement"),IF(OR(AND(G2896&gt;=$D$8,G2896&lt;=$E$8),AND(G2896&gt;=$F$8,G2896&lt;=$G$8),AND(G2896&gt;=$H$8,G2896&lt;=$I$8),AND(G2896&gt;=$J$8,G2896&lt;=$K$8),AND(G2896&gt;=$L$8,G2896&lt;=$M$8),AND(G2896&gt;=$N$8,G2896&lt;=$O$8),AND(G2896&gt;=$P$8,G2896&lt;=$Q$8),AND(G2896&gt;=$R$8,G2896&lt;=$S$8),AND(G2896&gt;=$T$8,G2896&lt;=$U$8)),IF(COUNTIF($H$537:H2896,"CMO")&gt;90,"Demi-traitement","Plein traitement"),""))</f>
        <v/>
      </c>
    </row>
    <row r="2897" spans="7:9" x14ac:dyDescent="0.25">
      <c r="G2897" s="1">
        <v>45461</v>
      </c>
      <c r="H2897" t="str">
        <f t="shared" si="49"/>
        <v/>
      </c>
      <c r="I2897" s="2" t="str">
        <f>IF(OR(AND(G2897&gt;=$D$19,G2897&lt;=$E$19),AND(G2897&gt;=$F$19,G2897&lt;=$G$19),AND(G2897&gt;=$H$19,G2897&lt;=$I$19),AND(G2897&gt;=$J$19,G2897&lt;=$K$19),AND(G2897&gt;=$L$19,G2897&lt;=$M$19),AND(G2897&gt;=$N$19,G2897&lt;=$O$19),AND(G2897&gt;=$P$19,G2897&lt;=$Q$19),AND(G2897&gt;=$R$19,G2897&lt;=$S$19),AND(G2897&gt;=$T$19,G2897&lt;=$U$19)),IF(COUNTIF(I2533:I2896,"Plein traitement")=90,"Demi-traitement","Plein traitement"),IF(OR(AND(G2897&gt;=$D$8,G2897&lt;=$E$8),AND(G2897&gt;=$F$8,G2897&lt;=$G$8),AND(G2897&gt;=$H$8,G2897&lt;=$I$8),AND(G2897&gt;=$J$8,G2897&lt;=$K$8),AND(G2897&gt;=$L$8,G2897&lt;=$M$8),AND(G2897&gt;=$N$8,G2897&lt;=$O$8),AND(G2897&gt;=$P$8,G2897&lt;=$Q$8),AND(G2897&gt;=$R$8,G2897&lt;=$S$8),AND(G2897&gt;=$T$8,G2897&lt;=$U$8)),IF(COUNTIF($H$537:H2897,"CMO")&gt;90,"Demi-traitement","Plein traitement"),""))</f>
        <v/>
      </c>
    </row>
    <row r="2898" spans="7:9" x14ac:dyDescent="0.25">
      <c r="G2898" s="1">
        <v>45462</v>
      </c>
      <c r="H2898" t="str">
        <f t="shared" si="49"/>
        <v/>
      </c>
      <c r="I2898" s="2" t="str">
        <f>IF(OR(AND(G2898&gt;=$D$19,G2898&lt;=$E$19),AND(G2898&gt;=$F$19,G2898&lt;=$G$19),AND(G2898&gt;=$H$19,G2898&lt;=$I$19),AND(G2898&gt;=$J$19,G2898&lt;=$K$19),AND(G2898&gt;=$L$19,G2898&lt;=$M$19),AND(G2898&gt;=$N$19,G2898&lt;=$O$19),AND(G2898&gt;=$P$19,G2898&lt;=$Q$19),AND(G2898&gt;=$R$19,G2898&lt;=$S$19),AND(G2898&gt;=$T$19,G2898&lt;=$U$19)),IF(COUNTIF(I2534:I2897,"Plein traitement")=90,"Demi-traitement","Plein traitement"),IF(OR(AND(G2898&gt;=$D$8,G2898&lt;=$E$8),AND(G2898&gt;=$F$8,G2898&lt;=$G$8),AND(G2898&gt;=$H$8,G2898&lt;=$I$8),AND(G2898&gt;=$J$8,G2898&lt;=$K$8),AND(G2898&gt;=$L$8,G2898&lt;=$M$8),AND(G2898&gt;=$N$8,G2898&lt;=$O$8),AND(G2898&gt;=$P$8,G2898&lt;=$Q$8),AND(G2898&gt;=$R$8,G2898&lt;=$S$8),AND(G2898&gt;=$T$8,G2898&lt;=$U$8)),IF(COUNTIF($H$537:H2898,"CMO")&gt;90,"Demi-traitement","Plein traitement"),""))</f>
        <v/>
      </c>
    </row>
    <row r="2899" spans="7:9" x14ac:dyDescent="0.25">
      <c r="G2899" s="1">
        <v>45463</v>
      </c>
      <c r="H2899" t="str">
        <f t="shared" si="49"/>
        <v/>
      </c>
      <c r="I2899" s="2" t="str">
        <f>IF(OR(AND(G2899&gt;=$D$19,G2899&lt;=$E$19),AND(G2899&gt;=$F$19,G2899&lt;=$G$19),AND(G2899&gt;=$H$19,G2899&lt;=$I$19),AND(G2899&gt;=$J$19,G2899&lt;=$K$19),AND(G2899&gt;=$L$19,G2899&lt;=$M$19),AND(G2899&gt;=$N$19,G2899&lt;=$O$19),AND(G2899&gt;=$P$19,G2899&lt;=$Q$19),AND(G2899&gt;=$R$19,G2899&lt;=$S$19),AND(G2899&gt;=$T$19,G2899&lt;=$U$19)),IF(COUNTIF(I2535:I2898,"Plein traitement")=90,"Demi-traitement","Plein traitement"),IF(OR(AND(G2899&gt;=$D$8,G2899&lt;=$E$8),AND(G2899&gt;=$F$8,G2899&lt;=$G$8),AND(G2899&gt;=$H$8,G2899&lt;=$I$8),AND(G2899&gt;=$J$8,G2899&lt;=$K$8),AND(G2899&gt;=$L$8,G2899&lt;=$M$8),AND(G2899&gt;=$N$8,G2899&lt;=$O$8),AND(G2899&gt;=$P$8,G2899&lt;=$Q$8),AND(G2899&gt;=$R$8,G2899&lt;=$S$8),AND(G2899&gt;=$T$8,G2899&lt;=$U$8)),IF(COUNTIF($H$537:H2899,"CMO")&gt;90,"Demi-traitement","Plein traitement"),""))</f>
        <v/>
      </c>
    </row>
    <row r="2900" spans="7:9" x14ac:dyDescent="0.25">
      <c r="G2900" s="1">
        <v>45464</v>
      </c>
      <c r="H2900" t="str">
        <f t="shared" si="49"/>
        <v/>
      </c>
      <c r="I2900" s="2" t="str">
        <f>IF(OR(AND(G2900&gt;=$D$19,G2900&lt;=$E$19),AND(G2900&gt;=$F$19,G2900&lt;=$G$19),AND(G2900&gt;=$H$19,G2900&lt;=$I$19),AND(G2900&gt;=$J$19,G2900&lt;=$K$19),AND(G2900&gt;=$L$19,G2900&lt;=$M$19),AND(G2900&gt;=$N$19,G2900&lt;=$O$19),AND(G2900&gt;=$P$19,G2900&lt;=$Q$19),AND(G2900&gt;=$R$19,G2900&lt;=$S$19),AND(G2900&gt;=$T$19,G2900&lt;=$U$19)),IF(COUNTIF(I2536:I2899,"Plein traitement")=90,"Demi-traitement","Plein traitement"),IF(OR(AND(G2900&gt;=$D$8,G2900&lt;=$E$8),AND(G2900&gt;=$F$8,G2900&lt;=$G$8),AND(G2900&gt;=$H$8,G2900&lt;=$I$8),AND(G2900&gt;=$J$8,G2900&lt;=$K$8),AND(G2900&gt;=$L$8,G2900&lt;=$M$8),AND(G2900&gt;=$N$8,G2900&lt;=$O$8),AND(G2900&gt;=$P$8,G2900&lt;=$Q$8),AND(G2900&gt;=$R$8,G2900&lt;=$S$8),AND(G2900&gt;=$T$8,G2900&lt;=$U$8)),IF(COUNTIF($H$537:H2900,"CMO")&gt;90,"Demi-traitement","Plein traitement"),""))</f>
        <v/>
      </c>
    </row>
    <row r="2901" spans="7:9" x14ac:dyDescent="0.25">
      <c r="G2901" s="1">
        <v>45465</v>
      </c>
      <c r="H2901" t="str">
        <f t="shared" si="49"/>
        <v/>
      </c>
      <c r="I2901" s="2" t="str">
        <f>IF(OR(AND(G2901&gt;=$D$19,G2901&lt;=$E$19),AND(G2901&gt;=$F$19,G2901&lt;=$G$19),AND(G2901&gt;=$H$19,G2901&lt;=$I$19),AND(G2901&gt;=$J$19,G2901&lt;=$K$19),AND(G2901&gt;=$L$19,G2901&lt;=$M$19),AND(G2901&gt;=$N$19,G2901&lt;=$O$19),AND(G2901&gt;=$P$19,G2901&lt;=$Q$19),AND(G2901&gt;=$R$19,G2901&lt;=$S$19),AND(G2901&gt;=$T$19,G2901&lt;=$U$19)),IF(COUNTIF(I2537:I2900,"Plein traitement")=90,"Demi-traitement","Plein traitement"),IF(OR(AND(G2901&gt;=$D$8,G2901&lt;=$E$8),AND(G2901&gt;=$F$8,G2901&lt;=$G$8),AND(G2901&gt;=$H$8,G2901&lt;=$I$8),AND(G2901&gt;=$J$8,G2901&lt;=$K$8),AND(G2901&gt;=$L$8,G2901&lt;=$M$8),AND(G2901&gt;=$N$8,G2901&lt;=$O$8),AND(G2901&gt;=$P$8,G2901&lt;=$Q$8),AND(G2901&gt;=$R$8,G2901&lt;=$S$8),AND(G2901&gt;=$T$8,G2901&lt;=$U$8)),IF(COUNTIF($H$537:H2901,"CMO")&gt;90,"Demi-traitement","Plein traitement"),""))</f>
        <v/>
      </c>
    </row>
    <row r="2902" spans="7:9" x14ac:dyDescent="0.25">
      <c r="G2902" s="1">
        <v>45466</v>
      </c>
      <c r="H2902" t="str">
        <f t="shared" si="49"/>
        <v/>
      </c>
      <c r="I2902" s="2" t="str">
        <f>IF(OR(AND(G2902&gt;=$D$19,G2902&lt;=$E$19),AND(G2902&gt;=$F$19,G2902&lt;=$G$19),AND(G2902&gt;=$H$19,G2902&lt;=$I$19),AND(G2902&gt;=$J$19,G2902&lt;=$K$19),AND(G2902&gt;=$L$19,G2902&lt;=$M$19),AND(G2902&gt;=$N$19,G2902&lt;=$O$19),AND(G2902&gt;=$P$19,G2902&lt;=$Q$19),AND(G2902&gt;=$R$19,G2902&lt;=$S$19),AND(G2902&gt;=$T$19,G2902&lt;=$U$19)),IF(COUNTIF(I2538:I2901,"Plein traitement")=90,"Demi-traitement","Plein traitement"),IF(OR(AND(G2902&gt;=$D$8,G2902&lt;=$E$8),AND(G2902&gt;=$F$8,G2902&lt;=$G$8),AND(G2902&gt;=$H$8,G2902&lt;=$I$8),AND(G2902&gt;=$J$8,G2902&lt;=$K$8),AND(G2902&gt;=$L$8,G2902&lt;=$M$8),AND(G2902&gt;=$N$8,G2902&lt;=$O$8),AND(G2902&gt;=$P$8,G2902&lt;=$Q$8),AND(G2902&gt;=$R$8,G2902&lt;=$S$8),AND(G2902&gt;=$T$8,G2902&lt;=$U$8)),IF(COUNTIF($H$537:H2902,"CMO")&gt;90,"Demi-traitement","Plein traitement"),""))</f>
        <v/>
      </c>
    </row>
    <row r="2903" spans="7:9" x14ac:dyDescent="0.25">
      <c r="G2903" s="1">
        <v>45467</v>
      </c>
      <c r="H2903" t="str">
        <f t="shared" si="49"/>
        <v/>
      </c>
      <c r="I2903" s="2" t="str">
        <f>IF(OR(AND(G2903&gt;=$D$19,G2903&lt;=$E$19),AND(G2903&gt;=$F$19,G2903&lt;=$G$19),AND(G2903&gt;=$H$19,G2903&lt;=$I$19),AND(G2903&gt;=$J$19,G2903&lt;=$K$19),AND(G2903&gt;=$L$19,G2903&lt;=$M$19),AND(G2903&gt;=$N$19,G2903&lt;=$O$19),AND(G2903&gt;=$P$19,G2903&lt;=$Q$19),AND(G2903&gt;=$R$19,G2903&lt;=$S$19),AND(G2903&gt;=$T$19,G2903&lt;=$U$19)),IF(COUNTIF(I2539:I2902,"Plein traitement")=90,"Demi-traitement","Plein traitement"),IF(OR(AND(G2903&gt;=$D$8,G2903&lt;=$E$8),AND(G2903&gt;=$F$8,G2903&lt;=$G$8),AND(G2903&gt;=$H$8,G2903&lt;=$I$8),AND(G2903&gt;=$J$8,G2903&lt;=$K$8),AND(G2903&gt;=$L$8,G2903&lt;=$M$8),AND(G2903&gt;=$N$8,G2903&lt;=$O$8),AND(G2903&gt;=$P$8,G2903&lt;=$Q$8),AND(G2903&gt;=$R$8,G2903&lt;=$S$8),AND(G2903&gt;=$T$8,G2903&lt;=$U$8)),IF(COUNTIF($H$537:H2903,"CMO")&gt;90,"Demi-traitement","Plein traitement"),""))</f>
        <v/>
      </c>
    </row>
    <row r="2904" spans="7:9" x14ac:dyDescent="0.25">
      <c r="G2904" s="1">
        <v>45468</v>
      </c>
      <c r="H2904" t="str">
        <f t="shared" si="49"/>
        <v/>
      </c>
      <c r="I2904" s="2" t="str">
        <f>IF(OR(AND(G2904&gt;=$D$19,G2904&lt;=$E$19),AND(G2904&gt;=$F$19,G2904&lt;=$G$19),AND(G2904&gt;=$H$19,G2904&lt;=$I$19),AND(G2904&gt;=$J$19,G2904&lt;=$K$19),AND(G2904&gt;=$L$19,G2904&lt;=$M$19),AND(G2904&gt;=$N$19,G2904&lt;=$O$19),AND(G2904&gt;=$P$19,G2904&lt;=$Q$19),AND(G2904&gt;=$R$19,G2904&lt;=$S$19),AND(G2904&gt;=$T$19,G2904&lt;=$U$19)),IF(COUNTIF(I2540:I2903,"Plein traitement")=90,"Demi-traitement","Plein traitement"),IF(OR(AND(G2904&gt;=$D$8,G2904&lt;=$E$8),AND(G2904&gt;=$F$8,G2904&lt;=$G$8),AND(G2904&gt;=$H$8,G2904&lt;=$I$8),AND(G2904&gt;=$J$8,G2904&lt;=$K$8),AND(G2904&gt;=$L$8,G2904&lt;=$M$8),AND(G2904&gt;=$N$8,G2904&lt;=$O$8),AND(G2904&gt;=$P$8,G2904&lt;=$Q$8),AND(G2904&gt;=$R$8,G2904&lt;=$S$8),AND(G2904&gt;=$T$8,G2904&lt;=$U$8)),IF(COUNTIF($H$537:H2904,"CMO")&gt;90,"Demi-traitement","Plein traitement"),""))</f>
        <v/>
      </c>
    </row>
    <row r="2905" spans="7:9" x14ac:dyDescent="0.25">
      <c r="G2905" s="1">
        <v>45469</v>
      </c>
      <c r="H2905" t="str">
        <f t="shared" si="49"/>
        <v/>
      </c>
      <c r="I2905" s="2" t="str">
        <f>IF(OR(AND(G2905&gt;=$D$19,G2905&lt;=$E$19),AND(G2905&gt;=$F$19,G2905&lt;=$G$19),AND(G2905&gt;=$H$19,G2905&lt;=$I$19),AND(G2905&gt;=$J$19,G2905&lt;=$K$19),AND(G2905&gt;=$L$19,G2905&lt;=$M$19),AND(G2905&gt;=$N$19,G2905&lt;=$O$19),AND(G2905&gt;=$P$19,G2905&lt;=$Q$19),AND(G2905&gt;=$R$19,G2905&lt;=$S$19),AND(G2905&gt;=$T$19,G2905&lt;=$U$19)),IF(COUNTIF(I2541:I2904,"Plein traitement")=90,"Demi-traitement","Plein traitement"),IF(OR(AND(G2905&gt;=$D$8,G2905&lt;=$E$8),AND(G2905&gt;=$F$8,G2905&lt;=$G$8),AND(G2905&gt;=$H$8,G2905&lt;=$I$8),AND(G2905&gt;=$J$8,G2905&lt;=$K$8),AND(G2905&gt;=$L$8,G2905&lt;=$M$8),AND(G2905&gt;=$N$8,G2905&lt;=$O$8),AND(G2905&gt;=$P$8,G2905&lt;=$Q$8),AND(G2905&gt;=$R$8,G2905&lt;=$S$8),AND(G2905&gt;=$T$8,G2905&lt;=$U$8)),IF(COUNTIF($H$537:H2905,"CMO")&gt;90,"Demi-traitement","Plein traitement"),""))</f>
        <v/>
      </c>
    </row>
    <row r="2906" spans="7:9" x14ac:dyDescent="0.25">
      <c r="G2906" s="1">
        <v>45470</v>
      </c>
      <c r="H2906" t="str">
        <f t="shared" si="49"/>
        <v/>
      </c>
      <c r="I2906" s="2" t="str">
        <f>IF(OR(AND(G2906&gt;=$D$19,G2906&lt;=$E$19),AND(G2906&gt;=$F$19,G2906&lt;=$G$19),AND(G2906&gt;=$H$19,G2906&lt;=$I$19),AND(G2906&gt;=$J$19,G2906&lt;=$K$19),AND(G2906&gt;=$L$19,G2906&lt;=$M$19),AND(G2906&gt;=$N$19,G2906&lt;=$O$19),AND(G2906&gt;=$P$19,G2906&lt;=$Q$19),AND(G2906&gt;=$R$19,G2906&lt;=$S$19),AND(G2906&gt;=$T$19,G2906&lt;=$U$19)),IF(COUNTIF(I2542:I2905,"Plein traitement")=90,"Demi-traitement","Plein traitement"),IF(OR(AND(G2906&gt;=$D$8,G2906&lt;=$E$8),AND(G2906&gt;=$F$8,G2906&lt;=$G$8),AND(G2906&gt;=$H$8,G2906&lt;=$I$8),AND(G2906&gt;=$J$8,G2906&lt;=$K$8),AND(G2906&gt;=$L$8,G2906&lt;=$M$8),AND(G2906&gt;=$N$8,G2906&lt;=$O$8),AND(G2906&gt;=$P$8,G2906&lt;=$Q$8),AND(G2906&gt;=$R$8,G2906&lt;=$S$8),AND(G2906&gt;=$T$8,G2906&lt;=$U$8)),IF(COUNTIF($H$537:H2906,"CMO")&gt;90,"Demi-traitement","Plein traitement"),""))</f>
        <v/>
      </c>
    </row>
    <row r="2907" spans="7:9" x14ac:dyDescent="0.25">
      <c r="G2907" s="1">
        <v>45471</v>
      </c>
      <c r="H2907" t="str">
        <f t="shared" si="49"/>
        <v/>
      </c>
      <c r="I2907" s="2" t="str">
        <f>IF(OR(AND(G2907&gt;=$D$19,G2907&lt;=$E$19),AND(G2907&gt;=$F$19,G2907&lt;=$G$19),AND(G2907&gt;=$H$19,G2907&lt;=$I$19),AND(G2907&gt;=$J$19,G2907&lt;=$K$19),AND(G2907&gt;=$L$19,G2907&lt;=$M$19),AND(G2907&gt;=$N$19,G2907&lt;=$O$19),AND(G2907&gt;=$P$19,G2907&lt;=$Q$19),AND(G2907&gt;=$R$19,G2907&lt;=$S$19),AND(G2907&gt;=$T$19,G2907&lt;=$U$19)),IF(COUNTIF(I2543:I2906,"Plein traitement")=90,"Demi-traitement","Plein traitement"),IF(OR(AND(G2907&gt;=$D$8,G2907&lt;=$E$8),AND(G2907&gt;=$F$8,G2907&lt;=$G$8),AND(G2907&gt;=$H$8,G2907&lt;=$I$8),AND(G2907&gt;=$J$8,G2907&lt;=$K$8),AND(G2907&gt;=$L$8,G2907&lt;=$M$8),AND(G2907&gt;=$N$8,G2907&lt;=$O$8),AND(G2907&gt;=$P$8,G2907&lt;=$Q$8),AND(G2907&gt;=$R$8,G2907&lt;=$S$8),AND(G2907&gt;=$T$8,G2907&lt;=$U$8)),IF(COUNTIF($H$537:H2907,"CMO")&gt;90,"Demi-traitement","Plein traitement"),""))</f>
        <v/>
      </c>
    </row>
    <row r="2908" spans="7:9" x14ac:dyDescent="0.25">
      <c r="G2908" s="1">
        <v>45472</v>
      </c>
      <c r="H2908" t="str">
        <f t="shared" si="49"/>
        <v/>
      </c>
      <c r="I2908" s="2" t="str">
        <f>IF(OR(AND(G2908&gt;=$D$19,G2908&lt;=$E$19),AND(G2908&gt;=$F$19,G2908&lt;=$G$19),AND(G2908&gt;=$H$19,G2908&lt;=$I$19),AND(G2908&gt;=$J$19,G2908&lt;=$K$19),AND(G2908&gt;=$L$19,G2908&lt;=$M$19),AND(G2908&gt;=$N$19,G2908&lt;=$O$19),AND(G2908&gt;=$P$19,G2908&lt;=$Q$19),AND(G2908&gt;=$R$19,G2908&lt;=$S$19),AND(G2908&gt;=$T$19,G2908&lt;=$U$19)),IF(COUNTIF(I2544:I2907,"Plein traitement")=90,"Demi-traitement","Plein traitement"),IF(OR(AND(G2908&gt;=$D$8,G2908&lt;=$E$8),AND(G2908&gt;=$F$8,G2908&lt;=$G$8),AND(G2908&gt;=$H$8,G2908&lt;=$I$8),AND(G2908&gt;=$J$8,G2908&lt;=$K$8),AND(G2908&gt;=$L$8,G2908&lt;=$M$8),AND(G2908&gt;=$N$8,G2908&lt;=$O$8),AND(G2908&gt;=$P$8,G2908&lt;=$Q$8),AND(G2908&gt;=$R$8,G2908&lt;=$S$8),AND(G2908&gt;=$T$8,G2908&lt;=$U$8)),IF(COUNTIF($H$537:H2908,"CMO")&gt;90,"Demi-traitement","Plein traitement"),""))</f>
        <v/>
      </c>
    </row>
    <row r="2909" spans="7:9" x14ac:dyDescent="0.25">
      <c r="G2909" s="1">
        <v>45473</v>
      </c>
      <c r="H2909" t="str">
        <f t="shared" si="49"/>
        <v/>
      </c>
      <c r="I2909" s="2" t="str">
        <f>IF(OR(AND(G2909&gt;=$D$19,G2909&lt;=$E$19),AND(G2909&gt;=$F$19,G2909&lt;=$G$19),AND(G2909&gt;=$H$19,G2909&lt;=$I$19),AND(G2909&gt;=$J$19,G2909&lt;=$K$19),AND(G2909&gt;=$L$19,G2909&lt;=$M$19),AND(G2909&gt;=$N$19,G2909&lt;=$O$19),AND(G2909&gt;=$P$19,G2909&lt;=$Q$19),AND(G2909&gt;=$R$19,G2909&lt;=$S$19),AND(G2909&gt;=$T$19,G2909&lt;=$U$19)),IF(COUNTIF(I2545:I2908,"Plein traitement")=90,"Demi-traitement","Plein traitement"),IF(OR(AND(G2909&gt;=$D$8,G2909&lt;=$E$8),AND(G2909&gt;=$F$8,G2909&lt;=$G$8),AND(G2909&gt;=$H$8,G2909&lt;=$I$8),AND(G2909&gt;=$J$8,G2909&lt;=$K$8),AND(G2909&gt;=$L$8,G2909&lt;=$M$8),AND(G2909&gt;=$N$8,G2909&lt;=$O$8),AND(G2909&gt;=$P$8,G2909&lt;=$Q$8),AND(G2909&gt;=$R$8,G2909&lt;=$S$8),AND(G2909&gt;=$T$8,G2909&lt;=$U$8)),IF(COUNTIF($H$537:H2909,"CMO")&gt;90,"Demi-traitement","Plein traitement"),""))</f>
        <v/>
      </c>
    </row>
    <row r="2910" spans="7:9" x14ac:dyDescent="0.25">
      <c r="G2910" s="1">
        <v>45474</v>
      </c>
      <c r="H2910" t="str">
        <f t="shared" si="49"/>
        <v/>
      </c>
      <c r="I2910" s="2" t="str">
        <f>IF(OR(AND(G2910&gt;=$D$19,G2910&lt;=$E$19),AND(G2910&gt;=$F$19,G2910&lt;=$G$19),AND(G2910&gt;=$H$19,G2910&lt;=$I$19),AND(G2910&gt;=$J$19,G2910&lt;=$K$19),AND(G2910&gt;=$L$19,G2910&lt;=$M$19),AND(G2910&gt;=$N$19,G2910&lt;=$O$19),AND(G2910&gt;=$P$19,G2910&lt;=$Q$19),AND(G2910&gt;=$R$19,G2910&lt;=$S$19),AND(G2910&gt;=$T$19,G2910&lt;=$U$19)),IF(COUNTIF(I2546:I2909,"Plein traitement")=90,"Demi-traitement","Plein traitement"),IF(OR(AND(G2910&gt;=$D$8,G2910&lt;=$E$8),AND(G2910&gt;=$F$8,G2910&lt;=$G$8),AND(G2910&gt;=$H$8,G2910&lt;=$I$8),AND(G2910&gt;=$J$8,G2910&lt;=$K$8),AND(G2910&gt;=$L$8,G2910&lt;=$M$8),AND(G2910&gt;=$N$8,G2910&lt;=$O$8),AND(G2910&gt;=$P$8,G2910&lt;=$Q$8),AND(G2910&gt;=$R$8,G2910&lt;=$S$8),AND(G2910&gt;=$T$8,G2910&lt;=$U$8)),IF(COUNTIF($H$537:H2910,"CMO")&gt;90,"Demi-traitement","Plein traitement"),""))</f>
        <v/>
      </c>
    </row>
    <row r="2911" spans="7:9" x14ac:dyDescent="0.25">
      <c r="G2911" s="1">
        <v>45475</v>
      </c>
      <c r="H2911" t="str">
        <f t="shared" si="49"/>
        <v/>
      </c>
      <c r="I2911" s="2" t="str">
        <f>IF(OR(AND(G2911&gt;=$D$19,G2911&lt;=$E$19),AND(G2911&gt;=$F$19,G2911&lt;=$G$19),AND(G2911&gt;=$H$19,G2911&lt;=$I$19),AND(G2911&gt;=$J$19,G2911&lt;=$K$19),AND(G2911&gt;=$L$19,G2911&lt;=$M$19),AND(G2911&gt;=$N$19,G2911&lt;=$O$19),AND(G2911&gt;=$P$19,G2911&lt;=$Q$19),AND(G2911&gt;=$R$19,G2911&lt;=$S$19),AND(G2911&gt;=$T$19,G2911&lt;=$U$19)),IF(COUNTIF(I2547:I2910,"Plein traitement")=90,"Demi-traitement","Plein traitement"),IF(OR(AND(G2911&gt;=$D$8,G2911&lt;=$E$8),AND(G2911&gt;=$F$8,G2911&lt;=$G$8),AND(G2911&gt;=$H$8,G2911&lt;=$I$8),AND(G2911&gt;=$J$8,G2911&lt;=$K$8),AND(G2911&gt;=$L$8,G2911&lt;=$M$8),AND(G2911&gt;=$N$8,G2911&lt;=$O$8),AND(G2911&gt;=$P$8,G2911&lt;=$Q$8),AND(G2911&gt;=$R$8,G2911&lt;=$S$8),AND(G2911&gt;=$T$8,G2911&lt;=$U$8)),IF(COUNTIF($H$537:H2911,"CMO")&gt;90,"Demi-traitement","Plein traitement"),""))</f>
        <v/>
      </c>
    </row>
    <row r="2912" spans="7:9" x14ac:dyDescent="0.25">
      <c r="G2912" s="1">
        <v>45476</v>
      </c>
      <c r="H2912" t="str">
        <f t="shared" si="49"/>
        <v/>
      </c>
      <c r="I2912" s="2" t="str">
        <f>IF(OR(AND(G2912&gt;=$D$19,G2912&lt;=$E$19),AND(G2912&gt;=$F$19,G2912&lt;=$G$19),AND(G2912&gt;=$H$19,G2912&lt;=$I$19),AND(G2912&gt;=$J$19,G2912&lt;=$K$19),AND(G2912&gt;=$L$19,G2912&lt;=$M$19),AND(G2912&gt;=$N$19,G2912&lt;=$O$19),AND(G2912&gt;=$P$19,G2912&lt;=$Q$19),AND(G2912&gt;=$R$19,G2912&lt;=$S$19),AND(G2912&gt;=$T$19,G2912&lt;=$U$19)),IF(COUNTIF(I2548:I2911,"Plein traitement")=90,"Demi-traitement","Plein traitement"),IF(OR(AND(G2912&gt;=$D$8,G2912&lt;=$E$8),AND(G2912&gt;=$F$8,G2912&lt;=$G$8),AND(G2912&gt;=$H$8,G2912&lt;=$I$8),AND(G2912&gt;=$J$8,G2912&lt;=$K$8),AND(G2912&gt;=$L$8,G2912&lt;=$M$8),AND(G2912&gt;=$N$8,G2912&lt;=$O$8),AND(G2912&gt;=$P$8,G2912&lt;=$Q$8),AND(G2912&gt;=$R$8,G2912&lt;=$S$8),AND(G2912&gt;=$T$8,G2912&lt;=$U$8)),IF(COUNTIF($H$537:H2912,"CMO")&gt;90,"Demi-traitement","Plein traitement"),""))</f>
        <v/>
      </c>
    </row>
    <row r="2913" spans="7:9" x14ac:dyDescent="0.25">
      <c r="G2913" s="1">
        <v>45477</v>
      </c>
      <c r="H2913" t="str">
        <f t="shared" si="49"/>
        <v/>
      </c>
      <c r="I2913" s="2" t="str">
        <f>IF(OR(AND(G2913&gt;=$D$19,G2913&lt;=$E$19),AND(G2913&gt;=$F$19,G2913&lt;=$G$19),AND(G2913&gt;=$H$19,G2913&lt;=$I$19),AND(G2913&gt;=$J$19,G2913&lt;=$K$19),AND(G2913&gt;=$L$19,G2913&lt;=$M$19),AND(G2913&gt;=$N$19,G2913&lt;=$O$19),AND(G2913&gt;=$P$19,G2913&lt;=$Q$19),AND(G2913&gt;=$R$19,G2913&lt;=$S$19),AND(G2913&gt;=$T$19,G2913&lt;=$U$19)),IF(COUNTIF(I2549:I2912,"Plein traitement")=90,"Demi-traitement","Plein traitement"),IF(OR(AND(G2913&gt;=$D$8,G2913&lt;=$E$8),AND(G2913&gt;=$F$8,G2913&lt;=$G$8),AND(G2913&gt;=$H$8,G2913&lt;=$I$8),AND(G2913&gt;=$J$8,G2913&lt;=$K$8),AND(G2913&gt;=$L$8,G2913&lt;=$M$8),AND(G2913&gt;=$N$8,G2913&lt;=$O$8),AND(G2913&gt;=$P$8,G2913&lt;=$Q$8),AND(G2913&gt;=$R$8,G2913&lt;=$S$8),AND(G2913&gt;=$T$8,G2913&lt;=$U$8)),IF(COUNTIF($H$537:H2913,"CMO")&gt;90,"Demi-traitement","Plein traitement"),""))</f>
        <v/>
      </c>
    </row>
    <row r="2914" spans="7:9" x14ac:dyDescent="0.25">
      <c r="G2914" s="1">
        <v>45478</v>
      </c>
      <c r="H2914" t="str">
        <f t="shared" si="49"/>
        <v/>
      </c>
      <c r="I2914" s="2" t="str">
        <f>IF(OR(AND(G2914&gt;=$D$19,G2914&lt;=$E$19),AND(G2914&gt;=$F$19,G2914&lt;=$G$19),AND(G2914&gt;=$H$19,G2914&lt;=$I$19),AND(G2914&gt;=$J$19,G2914&lt;=$K$19),AND(G2914&gt;=$L$19,G2914&lt;=$M$19),AND(G2914&gt;=$N$19,G2914&lt;=$O$19),AND(G2914&gt;=$P$19,G2914&lt;=$Q$19),AND(G2914&gt;=$R$19,G2914&lt;=$S$19),AND(G2914&gt;=$T$19,G2914&lt;=$U$19)),IF(COUNTIF(I2550:I2913,"Plein traitement")=90,"Demi-traitement","Plein traitement"),IF(OR(AND(G2914&gt;=$D$8,G2914&lt;=$E$8),AND(G2914&gt;=$F$8,G2914&lt;=$G$8),AND(G2914&gt;=$H$8,G2914&lt;=$I$8),AND(G2914&gt;=$J$8,G2914&lt;=$K$8),AND(G2914&gt;=$L$8,G2914&lt;=$M$8),AND(G2914&gt;=$N$8,G2914&lt;=$O$8),AND(G2914&gt;=$P$8,G2914&lt;=$Q$8),AND(G2914&gt;=$R$8,G2914&lt;=$S$8),AND(G2914&gt;=$T$8,G2914&lt;=$U$8)),IF(COUNTIF($H$537:H2914,"CMO")&gt;90,"Demi-traitement","Plein traitement"),""))</f>
        <v/>
      </c>
    </row>
    <row r="2915" spans="7:9" x14ac:dyDescent="0.25">
      <c r="G2915" s="1">
        <v>45479</v>
      </c>
      <c r="H2915" t="str">
        <f t="shared" si="49"/>
        <v/>
      </c>
      <c r="I2915" s="2" t="str">
        <f>IF(OR(AND(G2915&gt;=$D$19,G2915&lt;=$E$19),AND(G2915&gt;=$F$19,G2915&lt;=$G$19),AND(G2915&gt;=$H$19,G2915&lt;=$I$19),AND(G2915&gt;=$J$19,G2915&lt;=$K$19),AND(G2915&gt;=$L$19,G2915&lt;=$M$19),AND(G2915&gt;=$N$19,G2915&lt;=$O$19),AND(G2915&gt;=$P$19,G2915&lt;=$Q$19),AND(G2915&gt;=$R$19,G2915&lt;=$S$19),AND(G2915&gt;=$T$19,G2915&lt;=$U$19)),IF(COUNTIF(I2551:I2914,"Plein traitement")=90,"Demi-traitement","Plein traitement"),IF(OR(AND(G2915&gt;=$D$8,G2915&lt;=$E$8),AND(G2915&gt;=$F$8,G2915&lt;=$G$8),AND(G2915&gt;=$H$8,G2915&lt;=$I$8),AND(G2915&gt;=$J$8,G2915&lt;=$K$8),AND(G2915&gt;=$L$8,G2915&lt;=$M$8),AND(G2915&gt;=$N$8,G2915&lt;=$O$8),AND(G2915&gt;=$P$8,G2915&lt;=$Q$8),AND(G2915&gt;=$R$8,G2915&lt;=$S$8),AND(G2915&gt;=$T$8,G2915&lt;=$U$8)),IF(COUNTIF($H$537:H2915,"CMO")&gt;90,"Demi-traitement","Plein traitement"),""))</f>
        <v/>
      </c>
    </row>
    <row r="2916" spans="7:9" x14ac:dyDescent="0.25">
      <c r="G2916" s="1">
        <v>45480</v>
      </c>
      <c r="H2916" t="str">
        <f t="shared" si="49"/>
        <v/>
      </c>
      <c r="I2916" s="2" t="str">
        <f>IF(OR(AND(G2916&gt;=$D$19,G2916&lt;=$E$19),AND(G2916&gt;=$F$19,G2916&lt;=$G$19),AND(G2916&gt;=$H$19,G2916&lt;=$I$19),AND(G2916&gt;=$J$19,G2916&lt;=$K$19),AND(G2916&gt;=$L$19,G2916&lt;=$M$19),AND(G2916&gt;=$N$19,G2916&lt;=$O$19),AND(G2916&gt;=$P$19,G2916&lt;=$Q$19),AND(G2916&gt;=$R$19,G2916&lt;=$S$19),AND(G2916&gt;=$T$19,G2916&lt;=$U$19)),IF(COUNTIF(I2552:I2915,"Plein traitement")=90,"Demi-traitement","Plein traitement"),IF(OR(AND(G2916&gt;=$D$8,G2916&lt;=$E$8),AND(G2916&gt;=$F$8,G2916&lt;=$G$8),AND(G2916&gt;=$H$8,G2916&lt;=$I$8),AND(G2916&gt;=$J$8,G2916&lt;=$K$8),AND(G2916&gt;=$L$8,G2916&lt;=$M$8),AND(G2916&gt;=$N$8,G2916&lt;=$O$8),AND(G2916&gt;=$P$8,G2916&lt;=$Q$8),AND(G2916&gt;=$R$8,G2916&lt;=$S$8),AND(G2916&gt;=$T$8,G2916&lt;=$U$8)),IF(COUNTIF($H$537:H2916,"CMO")&gt;90,"Demi-traitement","Plein traitement"),""))</f>
        <v/>
      </c>
    </row>
    <row r="2917" spans="7:9" x14ac:dyDescent="0.25">
      <c r="G2917" s="1">
        <v>45481</v>
      </c>
      <c r="H2917" t="str">
        <f t="shared" si="49"/>
        <v/>
      </c>
      <c r="I2917" s="2" t="str">
        <f>IF(OR(AND(G2917&gt;=$D$19,G2917&lt;=$E$19),AND(G2917&gt;=$F$19,G2917&lt;=$G$19),AND(G2917&gt;=$H$19,G2917&lt;=$I$19),AND(G2917&gt;=$J$19,G2917&lt;=$K$19),AND(G2917&gt;=$L$19,G2917&lt;=$M$19),AND(G2917&gt;=$N$19,G2917&lt;=$O$19),AND(G2917&gt;=$P$19,G2917&lt;=$Q$19),AND(G2917&gt;=$R$19,G2917&lt;=$S$19),AND(G2917&gt;=$T$19,G2917&lt;=$U$19)),IF(COUNTIF(I2553:I2916,"Plein traitement")=90,"Demi-traitement","Plein traitement"),IF(OR(AND(G2917&gt;=$D$8,G2917&lt;=$E$8),AND(G2917&gt;=$F$8,G2917&lt;=$G$8),AND(G2917&gt;=$H$8,G2917&lt;=$I$8),AND(G2917&gt;=$J$8,G2917&lt;=$K$8),AND(G2917&gt;=$L$8,G2917&lt;=$M$8),AND(G2917&gt;=$N$8,G2917&lt;=$O$8),AND(G2917&gt;=$P$8,G2917&lt;=$Q$8),AND(G2917&gt;=$R$8,G2917&lt;=$S$8),AND(G2917&gt;=$T$8,G2917&lt;=$U$8)),IF(COUNTIF($H$537:H2917,"CMO")&gt;90,"Demi-traitement","Plein traitement"),""))</f>
        <v/>
      </c>
    </row>
    <row r="2918" spans="7:9" x14ac:dyDescent="0.25">
      <c r="G2918" s="1">
        <v>45482</v>
      </c>
      <c r="H2918" t="str">
        <f t="shared" si="49"/>
        <v/>
      </c>
      <c r="I2918" s="2" t="str">
        <f>IF(OR(AND(G2918&gt;=$D$19,G2918&lt;=$E$19),AND(G2918&gt;=$F$19,G2918&lt;=$G$19),AND(G2918&gt;=$H$19,G2918&lt;=$I$19),AND(G2918&gt;=$J$19,G2918&lt;=$K$19),AND(G2918&gt;=$L$19,G2918&lt;=$M$19),AND(G2918&gt;=$N$19,G2918&lt;=$O$19),AND(G2918&gt;=$P$19,G2918&lt;=$Q$19),AND(G2918&gt;=$R$19,G2918&lt;=$S$19),AND(G2918&gt;=$T$19,G2918&lt;=$U$19)),IF(COUNTIF(I2554:I2917,"Plein traitement")=90,"Demi-traitement","Plein traitement"),IF(OR(AND(G2918&gt;=$D$8,G2918&lt;=$E$8),AND(G2918&gt;=$F$8,G2918&lt;=$G$8),AND(G2918&gt;=$H$8,G2918&lt;=$I$8),AND(G2918&gt;=$J$8,G2918&lt;=$K$8),AND(G2918&gt;=$L$8,G2918&lt;=$M$8),AND(G2918&gt;=$N$8,G2918&lt;=$O$8),AND(G2918&gt;=$P$8,G2918&lt;=$Q$8),AND(G2918&gt;=$R$8,G2918&lt;=$S$8),AND(G2918&gt;=$T$8,G2918&lt;=$U$8)),IF(COUNTIF($H$537:H2918,"CMO")&gt;90,"Demi-traitement","Plein traitement"),""))</f>
        <v/>
      </c>
    </row>
    <row r="2919" spans="7:9" x14ac:dyDescent="0.25">
      <c r="G2919" s="1">
        <v>45483</v>
      </c>
      <c r="H2919" t="str">
        <f t="shared" si="49"/>
        <v/>
      </c>
      <c r="I2919" s="2" t="str">
        <f>IF(OR(AND(G2919&gt;=$D$19,G2919&lt;=$E$19),AND(G2919&gt;=$F$19,G2919&lt;=$G$19),AND(G2919&gt;=$H$19,G2919&lt;=$I$19),AND(G2919&gt;=$J$19,G2919&lt;=$K$19),AND(G2919&gt;=$L$19,G2919&lt;=$M$19),AND(G2919&gt;=$N$19,G2919&lt;=$O$19),AND(G2919&gt;=$P$19,G2919&lt;=$Q$19),AND(G2919&gt;=$R$19,G2919&lt;=$S$19),AND(G2919&gt;=$T$19,G2919&lt;=$U$19)),IF(COUNTIF(I2555:I2918,"Plein traitement")=90,"Demi-traitement","Plein traitement"),IF(OR(AND(G2919&gt;=$D$8,G2919&lt;=$E$8),AND(G2919&gt;=$F$8,G2919&lt;=$G$8),AND(G2919&gt;=$H$8,G2919&lt;=$I$8),AND(G2919&gt;=$J$8,G2919&lt;=$K$8),AND(G2919&gt;=$L$8,G2919&lt;=$M$8),AND(G2919&gt;=$N$8,G2919&lt;=$O$8),AND(G2919&gt;=$P$8,G2919&lt;=$Q$8),AND(G2919&gt;=$R$8,G2919&lt;=$S$8),AND(G2919&gt;=$T$8,G2919&lt;=$U$8)),IF(COUNTIF($H$537:H2919,"CMO")&gt;90,"Demi-traitement","Plein traitement"),""))</f>
        <v/>
      </c>
    </row>
    <row r="2920" spans="7:9" x14ac:dyDescent="0.25">
      <c r="G2920" s="1">
        <v>45484</v>
      </c>
      <c r="H2920" t="str">
        <f t="shared" si="49"/>
        <v/>
      </c>
      <c r="I2920" s="2" t="str">
        <f>IF(OR(AND(G2920&gt;=$D$19,G2920&lt;=$E$19),AND(G2920&gt;=$F$19,G2920&lt;=$G$19),AND(G2920&gt;=$H$19,G2920&lt;=$I$19),AND(G2920&gt;=$J$19,G2920&lt;=$K$19),AND(G2920&gt;=$L$19,G2920&lt;=$M$19),AND(G2920&gt;=$N$19,G2920&lt;=$O$19),AND(G2920&gt;=$P$19,G2920&lt;=$Q$19),AND(G2920&gt;=$R$19,G2920&lt;=$S$19),AND(G2920&gt;=$T$19,G2920&lt;=$U$19)),IF(COUNTIF(I2556:I2919,"Plein traitement")=90,"Demi-traitement","Plein traitement"),IF(OR(AND(G2920&gt;=$D$8,G2920&lt;=$E$8),AND(G2920&gt;=$F$8,G2920&lt;=$G$8),AND(G2920&gt;=$H$8,G2920&lt;=$I$8),AND(G2920&gt;=$J$8,G2920&lt;=$K$8),AND(G2920&gt;=$L$8,G2920&lt;=$M$8),AND(G2920&gt;=$N$8,G2920&lt;=$O$8),AND(G2920&gt;=$P$8,G2920&lt;=$Q$8),AND(G2920&gt;=$R$8,G2920&lt;=$S$8),AND(G2920&gt;=$T$8,G2920&lt;=$U$8)),IF(COUNTIF($H$537:H2920,"CMO")&gt;90,"Demi-traitement","Plein traitement"),""))</f>
        <v/>
      </c>
    </row>
    <row r="2921" spans="7:9" x14ac:dyDescent="0.25">
      <c r="G2921" s="1">
        <v>45485</v>
      </c>
      <c r="H2921" t="str">
        <f t="shared" si="49"/>
        <v/>
      </c>
      <c r="I2921" s="2" t="str">
        <f>IF(OR(AND(G2921&gt;=$D$19,G2921&lt;=$E$19),AND(G2921&gt;=$F$19,G2921&lt;=$G$19),AND(G2921&gt;=$H$19,G2921&lt;=$I$19),AND(G2921&gt;=$J$19,G2921&lt;=$K$19),AND(G2921&gt;=$L$19,G2921&lt;=$M$19),AND(G2921&gt;=$N$19,G2921&lt;=$O$19),AND(G2921&gt;=$P$19,G2921&lt;=$Q$19),AND(G2921&gt;=$R$19,G2921&lt;=$S$19),AND(G2921&gt;=$T$19,G2921&lt;=$U$19)),IF(COUNTIF(I2557:I2920,"Plein traitement")=90,"Demi-traitement","Plein traitement"),IF(OR(AND(G2921&gt;=$D$8,G2921&lt;=$E$8),AND(G2921&gt;=$F$8,G2921&lt;=$G$8),AND(G2921&gt;=$H$8,G2921&lt;=$I$8),AND(G2921&gt;=$J$8,G2921&lt;=$K$8),AND(G2921&gt;=$L$8,G2921&lt;=$M$8),AND(G2921&gt;=$N$8,G2921&lt;=$O$8),AND(G2921&gt;=$P$8,G2921&lt;=$Q$8),AND(G2921&gt;=$R$8,G2921&lt;=$S$8),AND(G2921&gt;=$T$8,G2921&lt;=$U$8)),IF(COUNTIF($H$537:H2921,"CMO")&gt;90,"Demi-traitement","Plein traitement"),""))</f>
        <v/>
      </c>
    </row>
    <row r="2922" spans="7:9" x14ac:dyDescent="0.25">
      <c r="G2922" s="1">
        <v>45486</v>
      </c>
      <c r="H2922" t="str">
        <f t="shared" si="49"/>
        <v/>
      </c>
      <c r="I2922" s="2" t="str">
        <f>IF(OR(AND(G2922&gt;=$D$19,G2922&lt;=$E$19),AND(G2922&gt;=$F$19,G2922&lt;=$G$19),AND(G2922&gt;=$H$19,G2922&lt;=$I$19),AND(G2922&gt;=$J$19,G2922&lt;=$K$19),AND(G2922&gt;=$L$19,G2922&lt;=$M$19),AND(G2922&gt;=$N$19,G2922&lt;=$O$19),AND(G2922&gt;=$P$19,G2922&lt;=$Q$19),AND(G2922&gt;=$R$19,G2922&lt;=$S$19),AND(G2922&gt;=$T$19,G2922&lt;=$U$19)),IF(COUNTIF(I2558:I2921,"Plein traitement")=90,"Demi-traitement","Plein traitement"),IF(OR(AND(G2922&gt;=$D$8,G2922&lt;=$E$8),AND(G2922&gt;=$F$8,G2922&lt;=$G$8),AND(G2922&gt;=$H$8,G2922&lt;=$I$8),AND(G2922&gt;=$J$8,G2922&lt;=$K$8),AND(G2922&gt;=$L$8,G2922&lt;=$M$8),AND(G2922&gt;=$N$8,G2922&lt;=$O$8),AND(G2922&gt;=$P$8,G2922&lt;=$Q$8),AND(G2922&gt;=$R$8,G2922&lt;=$S$8),AND(G2922&gt;=$T$8,G2922&lt;=$U$8)),IF(COUNTIF($H$537:H2922,"CMO")&gt;90,"Demi-traitement","Plein traitement"),""))</f>
        <v/>
      </c>
    </row>
    <row r="2923" spans="7:9" x14ac:dyDescent="0.25">
      <c r="G2923" s="1">
        <v>45487</v>
      </c>
      <c r="H2923" t="str">
        <f t="shared" si="49"/>
        <v/>
      </c>
      <c r="I2923" s="2" t="str">
        <f>IF(OR(AND(G2923&gt;=$D$19,G2923&lt;=$E$19),AND(G2923&gt;=$F$19,G2923&lt;=$G$19),AND(G2923&gt;=$H$19,G2923&lt;=$I$19),AND(G2923&gt;=$J$19,G2923&lt;=$K$19),AND(G2923&gt;=$L$19,G2923&lt;=$M$19),AND(G2923&gt;=$N$19,G2923&lt;=$O$19),AND(G2923&gt;=$P$19,G2923&lt;=$Q$19),AND(G2923&gt;=$R$19,G2923&lt;=$S$19),AND(G2923&gt;=$T$19,G2923&lt;=$U$19)),IF(COUNTIF(I2559:I2922,"Plein traitement")=90,"Demi-traitement","Plein traitement"),IF(OR(AND(G2923&gt;=$D$8,G2923&lt;=$E$8),AND(G2923&gt;=$F$8,G2923&lt;=$G$8),AND(G2923&gt;=$H$8,G2923&lt;=$I$8),AND(G2923&gt;=$J$8,G2923&lt;=$K$8),AND(G2923&gt;=$L$8,G2923&lt;=$M$8),AND(G2923&gt;=$N$8,G2923&lt;=$O$8),AND(G2923&gt;=$P$8,G2923&lt;=$Q$8),AND(G2923&gt;=$R$8,G2923&lt;=$S$8),AND(G2923&gt;=$T$8,G2923&lt;=$U$8)),IF(COUNTIF($H$537:H2923,"CMO")&gt;90,"Demi-traitement","Plein traitement"),""))</f>
        <v/>
      </c>
    </row>
    <row r="2924" spans="7:9" x14ac:dyDescent="0.25">
      <c r="G2924" s="1">
        <v>45488</v>
      </c>
      <c r="H2924" t="str">
        <f t="shared" si="49"/>
        <v/>
      </c>
      <c r="I2924" s="2" t="str">
        <f>IF(OR(AND(G2924&gt;=$D$19,G2924&lt;=$E$19),AND(G2924&gt;=$F$19,G2924&lt;=$G$19),AND(G2924&gt;=$H$19,G2924&lt;=$I$19),AND(G2924&gt;=$J$19,G2924&lt;=$K$19),AND(G2924&gt;=$L$19,G2924&lt;=$M$19),AND(G2924&gt;=$N$19,G2924&lt;=$O$19),AND(G2924&gt;=$P$19,G2924&lt;=$Q$19),AND(G2924&gt;=$R$19,G2924&lt;=$S$19),AND(G2924&gt;=$T$19,G2924&lt;=$U$19)),IF(COUNTIF(I2560:I2923,"Plein traitement")=90,"Demi-traitement","Plein traitement"),IF(OR(AND(G2924&gt;=$D$8,G2924&lt;=$E$8),AND(G2924&gt;=$F$8,G2924&lt;=$G$8),AND(G2924&gt;=$H$8,G2924&lt;=$I$8),AND(G2924&gt;=$J$8,G2924&lt;=$K$8),AND(G2924&gt;=$L$8,G2924&lt;=$M$8),AND(G2924&gt;=$N$8,G2924&lt;=$O$8),AND(G2924&gt;=$P$8,G2924&lt;=$Q$8),AND(G2924&gt;=$R$8,G2924&lt;=$S$8),AND(G2924&gt;=$T$8,G2924&lt;=$U$8)),IF(COUNTIF($H$537:H2924,"CMO")&gt;90,"Demi-traitement","Plein traitement"),""))</f>
        <v/>
      </c>
    </row>
    <row r="2925" spans="7:9" x14ac:dyDescent="0.25">
      <c r="G2925" s="1">
        <v>45489</v>
      </c>
      <c r="H2925" t="str">
        <f t="shared" si="49"/>
        <v/>
      </c>
      <c r="I2925" s="2" t="str">
        <f>IF(OR(AND(G2925&gt;=$D$19,G2925&lt;=$E$19),AND(G2925&gt;=$F$19,G2925&lt;=$G$19),AND(G2925&gt;=$H$19,G2925&lt;=$I$19),AND(G2925&gt;=$J$19,G2925&lt;=$K$19),AND(G2925&gt;=$L$19,G2925&lt;=$M$19),AND(G2925&gt;=$N$19,G2925&lt;=$O$19),AND(G2925&gt;=$P$19,G2925&lt;=$Q$19),AND(G2925&gt;=$R$19,G2925&lt;=$S$19),AND(G2925&gt;=$T$19,G2925&lt;=$U$19)),IF(COUNTIF(I2561:I2924,"Plein traitement")=90,"Demi-traitement","Plein traitement"),IF(OR(AND(G2925&gt;=$D$8,G2925&lt;=$E$8),AND(G2925&gt;=$F$8,G2925&lt;=$G$8),AND(G2925&gt;=$H$8,G2925&lt;=$I$8),AND(G2925&gt;=$J$8,G2925&lt;=$K$8),AND(G2925&gt;=$L$8,G2925&lt;=$M$8),AND(G2925&gt;=$N$8,G2925&lt;=$O$8),AND(G2925&gt;=$P$8,G2925&lt;=$Q$8),AND(G2925&gt;=$R$8,G2925&lt;=$S$8),AND(G2925&gt;=$T$8,G2925&lt;=$U$8)),IF(COUNTIF($H$537:H2925,"CMO")&gt;90,"Demi-traitement","Plein traitement"),""))</f>
        <v/>
      </c>
    </row>
    <row r="2926" spans="7:9" x14ac:dyDescent="0.25">
      <c r="G2926" s="1">
        <v>45490</v>
      </c>
      <c r="H2926" t="str">
        <f t="shared" si="49"/>
        <v/>
      </c>
      <c r="I2926" s="2" t="str">
        <f>IF(OR(AND(G2926&gt;=$D$19,G2926&lt;=$E$19),AND(G2926&gt;=$F$19,G2926&lt;=$G$19),AND(G2926&gt;=$H$19,G2926&lt;=$I$19),AND(G2926&gt;=$J$19,G2926&lt;=$K$19),AND(G2926&gt;=$L$19,G2926&lt;=$M$19),AND(G2926&gt;=$N$19,G2926&lt;=$O$19),AND(G2926&gt;=$P$19,G2926&lt;=$Q$19),AND(G2926&gt;=$R$19,G2926&lt;=$S$19),AND(G2926&gt;=$T$19,G2926&lt;=$U$19)),IF(COUNTIF(I2562:I2925,"Plein traitement")=90,"Demi-traitement","Plein traitement"),IF(OR(AND(G2926&gt;=$D$8,G2926&lt;=$E$8),AND(G2926&gt;=$F$8,G2926&lt;=$G$8),AND(G2926&gt;=$H$8,G2926&lt;=$I$8),AND(G2926&gt;=$J$8,G2926&lt;=$K$8),AND(G2926&gt;=$L$8,G2926&lt;=$M$8),AND(G2926&gt;=$N$8,G2926&lt;=$O$8),AND(G2926&gt;=$P$8,G2926&lt;=$Q$8),AND(G2926&gt;=$R$8,G2926&lt;=$S$8),AND(G2926&gt;=$T$8,G2926&lt;=$U$8)),IF(COUNTIF($H$537:H2926,"CMO")&gt;90,"Demi-traitement","Plein traitement"),""))</f>
        <v/>
      </c>
    </row>
    <row r="2927" spans="7:9" x14ac:dyDescent="0.25">
      <c r="G2927" s="1">
        <v>45491</v>
      </c>
      <c r="H2927" t="str">
        <f t="shared" si="49"/>
        <v/>
      </c>
      <c r="I2927" s="2" t="str">
        <f>IF(OR(AND(G2927&gt;=$D$19,G2927&lt;=$E$19),AND(G2927&gt;=$F$19,G2927&lt;=$G$19),AND(G2927&gt;=$H$19,G2927&lt;=$I$19),AND(G2927&gt;=$J$19,G2927&lt;=$K$19),AND(G2927&gt;=$L$19,G2927&lt;=$M$19),AND(G2927&gt;=$N$19,G2927&lt;=$O$19),AND(G2927&gt;=$P$19,G2927&lt;=$Q$19),AND(G2927&gt;=$R$19,G2927&lt;=$S$19),AND(G2927&gt;=$T$19,G2927&lt;=$U$19)),IF(COUNTIF(I2563:I2926,"Plein traitement")=90,"Demi-traitement","Plein traitement"),IF(OR(AND(G2927&gt;=$D$8,G2927&lt;=$E$8),AND(G2927&gt;=$F$8,G2927&lt;=$G$8),AND(G2927&gt;=$H$8,G2927&lt;=$I$8),AND(G2927&gt;=$J$8,G2927&lt;=$K$8),AND(G2927&gt;=$L$8,G2927&lt;=$M$8),AND(G2927&gt;=$N$8,G2927&lt;=$O$8),AND(G2927&gt;=$P$8,G2927&lt;=$Q$8),AND(G2927&gt;=$R$8,G2927&lt;=$S$8),AND(G2927&gt;=$T$8,G2927&lt;=$U$8)),IF(COUNTIF($H$537:H2927,"CMO")&gt;90,"Demi-traitement","Plein traitement"),""))</f>
        <v/>
      </c>
    </row>
    <row r="2928" spans="7:9" x14ac:dyDescent="0.25">
      <c r="G2928" s="1">
        <v>45492</v>
      </c>
      <c r="H2928" t="str">
        <f t="shared" si="49"/>
        <v/>
      </c>
      <c r="I2928" s="2" t="str">
        <f>IF(OR(AND(G2928&gt;=$D$19,G2928&lt;=$E$19),AND(G2928&gt;=$F$19,G2928&lt;=$G$19),AND(G2928&gt;=$H$19,G2928&lt;=$I$19),AND(G2928&gt;=$J$19,G2928&lt;=$K$19),AND(G2928&gt;=$L$19,G2928&lt;=$M$19),AND(G2928&gt;=$N$19,G2928&lt;=$O$19),AND(G2928&gt;=$P$19,G2928&lt;=$Q$19),AND(G2928&gt;=$R$19,G2928&lt;=$S$19),AND(G2928&gt;=$T$19,G2928&lt;=$U$19)),IF(COUNTIF(I2564:I2927,"Plein traitement")=90,"Demi-traitement","Plein traitement"),IF(OR(AND(G2928&gt;=$D$8,G2928&lt;=$E$8),AND(G2928&gt;=$F$8,G2928&lt;=$G$8),AND(G2928&gt;=$H$8,G2928&lt;=$I$8),AND(G2928&gt;=$J$8,G2928&lt;=$K$8),AND(G2928&gt;=$L$8,G2928&lt;=$M$8),AND(G2928&gt;=$N$8,G2928&lt;=$O$8),AND(G2928&gt;=$P$8,G2928&lt;=$Q$8),AND(G2928&gt;=$R$8,G2928&lt;=$S$8),AND(G2928&gt;=$T$8,G2928&lt;=$U$8)),IF(COUNTIF($H$537:H2928,"CMO")&gt;90,"Demi-traitement","Plein traitement"),""))</f>
        <v/>
      </c>
    </row>
    <row r="2929" spans="7:9" x14ac:dyDescent="0.25">
      <c r="G2929" s="1">
        <v>45493</v>
      </c>
      <c r="H2929" t="str">
        <f t="shared" si="49"/>
        <v/>
      </c>
      <c r="I2929" s="2" t="str">
        <f>IF(OR(AND(G2929&gt;=$D$19,G2929&lt;=$E$19),AND(G2929&gt;=$F$19,G2929&lt;=$G$19),AND(G2929&gt;=$H$19,G2929&lt;=$I$19),AND(G2929&gt;=$J$19,G2929&lt;=$K$19),AND(G2929&gt;=$L$19,G2929&lt;=$M$19),AND(G2929&gt;=$N$19,G2929&lt;=$O$19),AND(G2929&gt;=$P$19,G2929&lt;=$Q$19),AND(G2929&gt;=$R$19,G2929&lt;=$S$19),AND(G2929&gt;=$T$19,G2929&lt;=$U$19)),IF(COUNTIF(I2565:I2928,"Plein traitement")=90,"Demi-traitement","Plein traitement"),IF(OR(AND(G2929&gt;=$D$8,G2929&lt;=$E$8),AND(G2929&gt;=$F$8,G2929&lt;=$G$8),AND(G2929&gt;=$H$8,G2929&lt;=$I$8),AND(G2929&gt;=$J$8,G2929&lt;=$K$8),AND(G2929&gt;=$L$8,G2929&lt;=$M$8),AND(G2929&gt;=$N$8,G2929&lt;=$O$8),AND(G2929&gt;=$P$8,G2929&lt;=$Q$8),AND(G2929&gt;=$R$8,G2929&lt;=$S$8),AND(G2929&gt;=$T$8,G2929&lt;=$U$8)),IF(COUNTIF($H$537:H2929,"CMO")&gt;90,"Demi-traitement","Plein traitement"),""))</f>
        <v/>
      </c>
    </row>
    <row r="2930" spans="7:9" x14ac:dyDescent="0.25">
      <c r="G2930" s="1">
        <v>45494</v>
      </c>
      <c r="H2930" t="str">
        <f t="shared" si="49"/>
        <v/>
      </c>
      <c r="I2930" s="2" t="str">
        <f>IF(OR(AND(G2930&gt;=$D$19,G2930&lt;=$E$19),AND(G2930&gt;=$F$19,G2930&lt;=$G$19),AND(G2930&gt;=$H$19,G2930&lt;=$I$19),AND(G2930&gt;=$J$19,G2930&lt;=$K$19),AND(G2930&gt;=$L$19,G2930&lt;=$M$19),AND(G2930&gt;=$N$19,G2930&lt;=$O$19),AND(G2930&gt;=$P$19,G2930&lt;=$Q$19),AND(G2930&gt;=$R$19,G2930&lt;=$S$19),AND(G2930&gt;=$T$19,G2930&lt;=$U$19)),IF(COUNTIF(I2566:I2929,"Plein traitement")=90,"Demi-traitement","Plein traitement"),IF(OR(AND(G2930&gt;=$D$8,G2930&lt;=$E$8),AND(G2930&gt;=$F$8,G2930&lt;=$G$8),AND(G2930&gt;=$H$8,G2930&lt;=$I$8),AND(G2930&gt;=$J$8,G2930&lt;=$K$8),AND(G2930&gt;=$L$8,G2930&lt;=$M$8),AND(G2930&gt;=$N$8,G2930&lt;=$O$8),AND(G2930&gt;=$P$8,G2930&lt;=$Q$8),AND(G2930&gt;=$R$8,G2930&lt;=$S$8),AND(G2930&gt;=$T$8,G2930&lt;=$U$8)),IF(COUNTIF($H$537:H2930,"CMO")&gt;90,"Demi-traitement","Plein traitement"),""))</f>
        <v/>
      </c>
    </row>
    <row r="2931" spans="7:9" x14ac:dyDescent="0.25">
      <c r="G2931" s="1">
        <v>45495</v>
      </c>
      <c r="H2931" t="str">
        <f t="shared" si="49"/>
        <v/>
      </c>
      <c r="I2931" s="2" t="str">
        <f>IF(OR(AND(G2931&gt;=$D$19,G2931&lt;=$E$19),AND(G2931&gt;=$F$19,G2931&lt;=$G$19),AND(G2931&gt;=$H$19,G2931&lt;=$I$19),AND(G2931&gt;=$J$19,G2931&lt;=$K$19),AND(G2931&gt;=$L$19,G2931&lt;=$M$19),AND(G2931&gt;=$N$19,G2931&lt;=$O$19),AND(G2931&gt;=$P$19,G2931&lt;=$Q$19),AND(G2931&gt;=$R$19,G2931&lt;=$S$19),AND(G2931&gt;=$T$19,G2931&lt;=$U$19)),IF(COUNTIF(I2567:I2930,"Plein traitement")=90,"Demi-traitement","Plein traitement"),IF(OR(AND(G2931&gt;=$D$8,G2931&lt;=$E$8),AND(G2931&gt;=$F$8,G2931&lt;=$G$8),AND(G2931&gt;=$H$8,G2931&lt;=$I$8),AND(G2931&gt;=$J$8,G2931&lt;=$K$8),AND(G2931&gt;=$L$8,G2931&lt;=$M$8),AND(G2931&gt;=$N$8,G2931&lt;=$O$8),AND(G2931&gt;=$P$8,G2931&lt;=$Q$8),AND(G2931&gt;=$R$8,G2931&lt;=$S$8),AND(G2931&gt;=$T$8,G2931&lt;=$U$8)),IF(COUNTIF($H$537:H2931,"CMO")&gt;90,"Demi-traitement","Plein traitement"),""))</f>
        <v/>
      </c>
    </row>
    <row r="2932" spans="7:9" x14ac:dyDescent="0.25">
      <c r="G2932" s="1">
        <v>45496</v>
      </c>
      <c r="H2932" t="str">
        <f t="shared" si="49"/>
        <v/>
      </c>
      <c r="I2932" s="2" t="str">
        <f>IF(OR(AND(G2932&gt;=$D$19,G2932&lt;=$E$19),AND(G2932&gt;=$F$19,G2932&lt;=$G$19),AND(G2932&gt;=$H$19,G2932&lt;=$I$19),AND(G2932&gt;=$J$19,G2932&lt;=$K$19),AND(G2932&gt;=$L$19,G2932&lt;=$M$19),AND(G2932&gt;=$N$19,G2932&lt;=$O$19),AND(G2932&gt;=$P$19,G2932&lt;=$Q$19),AND(G2932&gt;=$R$19,G2932&lt;=$S$19),AND(G2932&gt;=$T$19,G2932&lt;=$U$19)),IF(COUNTIF(I2568:I2931,"Plein traitement")=90,"Demi-traitement","Plein traitement"),IF(OR(AND(G2932&gt;=$D$8,G2932&lt;=$E$8),AND(G2932&gt;=$F$8,G2932&lt;=$G$8),AND(G2932&gt;=$H$8,G2932&lt;=$I$8),AND(G2932&gt;=$J$8,G2932&lt;=$K$8),AND(G2932&gt;=$L$8,G2932&lt;=$M$8),AND(G2932&gt;=$N$8,G2932&lt;=$O$8),AND(G2932&gt;=$P$8,G2932&lt;=$Q$8),AND(G2932&gt;=$R$8,G2932&lt;=$S$8),AND(G2932&gt;=$T$8,G2932&lt;=$U$8)),IF(COUNTIF($H$537:H2932,"CMO")&gt;90,"Demi-traitement","Plein traitement"),""))</f>
        <v/>
      </c>
    </row>
    <row r="2933" spans="7:9" x14ac:dyDescent="0.25">
      <c r="G2933" s="1">
        <v>45497</v>
      </c>
      <c r="H2933" t="str">
        <f t="shared" ref="H2933:H2996" si="50">IF(OR(AND(G2933&gt;=$D$8,G2933&lt;=$E$8),AND(G2933&gt;=$F$8,G2933&lt;=$G$8),AND(G2933&gt;=$H$8,G2933&lt;=$I$8),AND(G2933&gt;=$J$8,G2933&lt;=$K$8),AND(G2933&gt;=$L$8,G2933&lt;=$M$8),AND(G2933&gt;=$N$8,G2933&lt;=$O$8),AND(G2933&gt;=$P$8,G2933&lt;=$Q$8),AND(G2933&gt;=$R$8,G2933&lt;=$S$8),AND(G2933&gt;=$T$8,G2933&lt;=$U$8)),"CMO","")</f>
        <v/>
      </c>
      <c r="I2933" s="2" t="str">
        <f>IF(OR(AND(G2933&gt;=$D$19,G2933&lt;=$E$19),AND(G2933&gt;=$F$19,G2933&lt;=$G$19),AND(G2933&gt;=$H$19,G2933&lt;=$I$19),AND(G2933&gt;=$J$19,G2933&lt;=$K$19),AND(G2933&gt;=$L$19,G2933&lt;=$M$19),AND(G2933&gt;=$N$19,G2933&lt;=$O$19),AND(G2933&gt;=$P$19,G2933&lt;=$Q$19),AND(G2933&gt;=$R$19,G2933&lt;=$S$19),AND(G2933&gt;=$T$19,G2933&lt;=$U$19)),IF(COUNTIF(I2569:I2932,"Plein traitement")=90,"Demi-traitement","Plein traitement"),IF(OR(AND(G2933&gt;=$D$8,G2933&lt;=$E$8),AND(G2933&gt;=$F$8,G2933&lt;=$G$8),AND(G2933&gt;=$H$8,G2933&lt;=$I$8),AND(G2933&gt;=$J$8,G2933&lt;=$K$8),AND(G2933&gt;=$L$8,G2933&lt;=$M$8),AND(G2933&gt;=$N$8,G2933&lt;=$O$8),AND(G2933&gt;=$P$8,G2933&lt;=$Q$8),AND(G2933&gt;=$R$8,G2933&lt;=$S$8),AND(G2933&gt;=$T$8,G2933&lt;=$U$8)),IF(COUNTIF($H$537:H2933,"CMO")&gt;90,"Demi-traitement","Plein traitement"),""))</f>
        <v/>
      </c>
    </row>
    <row r="2934" spans="7:9" x14ac:dyDescent="0.25">
      <c r="G2934" s="1">
        <v>45498</v>
      </c>
      <c r="H2934" t="str">
        <f t="shared" si="50"/>
        <v/>
      </c>
      <c r="I2934" s="2" t="str">
        <f>IF(OR(AND(G2934&gt;=$D$19,G2934&lt;=$E$19),AND(G2934&gt;=$F$19,G2934&lt;=$G$19),AND(G2934&gt;=$H$19,G2934&lt;=$I$19),AND(G2934&gt;=$J$19,G2934&lt;=$K$19),AND(G2934&gt;=$L$19,G2934&lt;=$M$19),AND(G2934&gt;=$N$19,G2934&lt;=$O$19),AND(G2934&gt;=$P$19,G2934&lt;=$Q$19),AND(G2934&gt;=$R$19,G2934&lt;=$S$19),AND(G2934&gt;=$T$19,G2934&lt;=$U$19)),IF(COUNTIF(I2570:I2933,"Plein traitement")=90,"Demi-traitement","Plein traitement"),IF(OR(AND(G2934&gt;=$D$8,G2934&lt;=$E$8),AND(G2934&gt;=$F$8,G2934&lt;=$G$8),AND(G2934&gt;=$H$8,G2934&lt;=$I$8),AND(G2934&gt;=$J$8,G2934&lt;=$K$8),AND(G2934&gt;=$L$8,G2934&lt;=$M$8),AND(G2934&gt;=$N$8,G2934&lt;=$O$8),AND(G2934&gt;=$P$8,G2934&lt;=$Q$8),AND(G2934&gt;=$R$8,G2934&lt;=$S$8),AND(G2934&gt;=$T$8,G2934&lt;=$U$8)),IF(COUNTIF($H$537:H2934,"CMO")&gt;90,"Demi-traitement","Plein traitement"),""))</f>
        <v/>
      </c>
    </row>
    <row r="2935" spans="7:9" x14ac:dyDescent="0.25">
      <c r="G2935" s="1">
        <v>45499</v>
      </c>
      <c r="H2935" t="str">
        <f t="shared" si="50"/>
        <v/>
      </c>
      <c r="I2935" s="2" t="str">
        <f>IF(OR(AND(G2935&gt;=$D$19,G2935&lt;=$E$19),AND(G2935&gt;=$F$19,G2935&lt;=$G$19),AND(G2935&gt;=$H$19,G2935&lt;=$I$19),AND(G2935&gt;=$J$19,G2935&lt;=$K$19),AND(G2935&gt;=$L$19,G2935&lt;=$M$19),AND(G2935&gt;=$N$19,G2935&lt;=$O$19),AND(G2935&gt;=$P$19,G2935&lt;=$Q$19),AND(G2935&gt;=$R$19,G2935&lt;=$S$19),AND(G2935&gt;=$T$19,G2935&lt;=$U$19)),IF(COUNTIF(I2571:I2934,"Plein traitement")=90,"Demi-traitement","Plein traitement"),IF(OR(AND(G2935&gt;=$D$8,G2935&lt;=$E$8),AND(G2935&gt;=$F$8,G2935&lt;=$G$8),AND(G2935&gt;=$H$8,G2935&lt;=$I$8),AND(G2935&gt;=$J$8,G2935&lt;=$K$8),AND(G2935&gt;=$L$8,G2935&lt;=$M$8),AND(G2935&gt;=$N$8,G2935&lt;=$O$8),AND(G2935&gt;=$P$8,G2935&lt;=$Q$8),AND(G2935&gt;=$R$8,G2935&lt;=$S$8),AND(G2935&gt;=$T$8,G2935&lt;=$U$8)),IF(COUNTIF($H$537:H2935,"CMO")&gt;90,"Demi-traitement","Plein traitement"),""))</f>
        <v/>
      </c>
    </row>
    <row r="2936" spans="7:9" x14ac:dyDescent="0.25">
      <c r="G2936" s="1">
        <v>45500</v>
      </c>
      <c r="H2936" t="str">
        <f t="shared" si="50"/>
        <v/>
      </c>
      <c r="I2936" s="2" t="str">
        <f>IF(OR(AND(G2936&gt;=$D$19,G2936&lt;=$E$19),AND(G2936&gt;=$F$19,G2936&lt;=$G$19),AND(G2936&gt;=$H$19,G2936&lt;=$I$19),AND(G2936&gt;=$J$19,G2936&lt;=$K$19),AND(G2936&gt;=$L$19,G2936&lt;=$M$19),AND(G2936&gt;=$N$19,G2936&lt;=$O$19),AND(G2936&gt;=$P$19,G2936&lt;=$Q$19),AND(G2936&gt;=$R$19,G2936&lt;=$S$19),AND(G2936&gt;=$T$19,G2936&lt;=$U$19)),IF(COUNTIF(I2572:I2935,"Plein traitement")=90,"Demi-traitement","Plein traitement"),IF(OR(AND(G2936&gt;=$D$8,G2936&lt;=$E$8),AND(G2936&gt;=$F$8,G2936&lt;=$G$8),AND(G2936&gt;=$H$8,G2936&lt;=$I$8),AND(G2936&gt;=$J$8,G2936&lt;=$K$8),AND(G2936&gt;=$L$8,G2936&lt;=$M$8),AND(G2936&gt;=$N$8,G2936&lt;=$O$8),AND(G2936&gt;=$P$8,G2936&lt;=$Q$8),AND(G2936&gt;=$R$8,G2936&lt;=$S$8),AND(G2936&gt;=$T$8,G2936&lt;=$U$8)),IF(COUNTIF($H$537:H2936,"CMO")&gt;90,"Demi-traitement","Plein traitement"),""))</f>
        <v/>
      </c>
    </row>
    <row r="2937" spans="7:9" x14ac:dyDescent="0.25">
      <c r="G2937" s="1">
        <v>45501</v>
      </c>
      <c r="H2937" t="str">
        <f t="shared" si="50"/>
        <v/>
      </c>
      <c r="I2937" s="2" t="str">
        <f>IF(OR(AND(G2937&gt;=$D$19,G2937&lt;=$E$19),AND(G2937&gt;=$F$19,G2937&lt;=$G$19),AND(G2937&gt;=$H$19,G2937&lt;=$I$19),AND(G2937&gt;=$J$19,G2937&lt;=$K$19),AND(G2937&gt;=$L$19,G2937&lt;=$M$19),AND(G2937&gt;=$N$19,G2937&lt;=$O$19),AND(G2937&gt;=$P$19,G2937&lt;=$Q$19),AND(G2937&gt;=$R$19,G2937&lt;=$S$19),AND(G2937&gt;=$T$19,G2937&lt;=$U$19)),IF(COUNTIF(I2573:I2936,"Plein traitement")=90,"Demi-traitement","Plein traitement"),IF(OR(AND(G2937&gt;=$D$8,G2937&lt;=$E$8),AND(G2937&gt;=$F$8,G2937&lt;=$G$8),AND(G2937&gt;=$H$8,G2937&lt;=$I$8),AND(G2937&gt;=$J$8,G2937&lt;=$K$8),AND(G2937&gt;=$L$8,G2937&lt;=$M$8),AND(G2937&gt;=$N$8,G2937&lt;=$O$8),AND(G2937&gt;=$P$8,G2937&lt;=$Q$8),AND(G2937&gt;=$R$8,G2937&lt;=$S$8),AND(G2937&gt;=$T$8,G2937&lt;=$U$8)),IF(COUNTIF($H$537:H2937,"CMO")&gt;90,"Demi-traitement","Plein traitement"),""))</f>
        <v/>
      </c>
    </row>
    <row r="2938" spans="7:9" x14ac:dyDescent="0.25">
      <c r="G2938" s="1">
        <v>45502</v>
      </c>
      <c r="H2938" t="str">
        <f t="shared" si="50"/>
        <v/>
      </c>
      <c r="I2938" s="2" t="str">
        <f>IF(OR(AND(G2938&gt;=$D$19,G2938&lt;=$E$19),AND(G2938&gt;=$F$19,G2938&lt;=$G$19),AND(G2938&gt;=$H$19,G2938&lt;=$I$19),AND(G2938&gt;=$J$19,G2938&lt;=$K$19),AND(G2938&gt;=$L$19,G2938&lt;=$M$19),AND(G2938&gt;=$N$19,G2938&lt;=$O$19),AND(G2938&gt;=$P$19,G2938&lt;=$Q$19),AND(G2938&gt;=$R$19,G2938&lt;=$S$19),AND(G2938&gt;=$T$19,G2938&lt;=$U$19)),IF(COUNTIF(I2574:I2937,"Plein traitement")=90,"Demi-traitement","Plein traitement"),IF(OR(AND(G2938&gt;=$D$8,G2938&lt;=$E$8),AND(G2938&gt;=$F$8,G2938&lt;=$G$8),AND(G2938&gt;=$H$8,G2938&lt;=$I$8),AND(G2938&gt;=$J$8,G2938&lt;=$K$8),AND(G2938&gt;=$L$8,G2938&lt;=$M$8),AND(G2938&gt;=$N$8,G2938&lt;=$O$8),AND(G2938&gt;=$P$8,G2938&lt;=$Q$8),AND(G2938&gt;=$R$8,G2938&lt;=$S$8),AND(G2938&gt;=$T$8,G2938&lt;=$U$8)),IF(COUNTIF($H$537:H2938,"CMO")&gt;90,"Demi-traitement","Plein traitement"),""))</f>
        <v/>
      </c>
    </row>
    <row r="2939" spans="7:9" x14ac:dyDescent="0.25">
      <c r="G2939" s="1">
        <v>45503</v>
      </c>
      <c r="H2939" t="str">
        <f t="shared" si="50"/>
        <v/>
      </c>
      <c r="I2939" s="2" t="str">
        <f>IF(OR(AND(G2939&gt;=$D$19,G2939&lt;=$E$19),AND(G2939&gt;=$F$19,G2939&lt;=$G$19),AND(G2939&gt;=$H$19,G2939&lt;=$I$19),AND(G2939&gt;=$J$19,G2939&lt;=$K$19),AND(G2939&gt;=$L$19,G2939&lt;=$M$19),AND(G2939&gt;=$N$19,G2939&lt;=$O$19),AND(G2939&gt;=$P$19,G2939&lt;=$Q$19),AND(G2939&gt;=$R$19,G2939&lt;=$S$19),AND(G2939&gt;=$T$19,G2939&lt;=$U$19)),IF(COUNTIF(I2575:I2938,"Plein traitement")=90,"Demi-traitement","Plein traitement"),IF(OR(AND(G2939&gt;=$D$8,G2939&lt;=$E$8),AND(G2939&gt;=$F$8,G2939&lt;=$G$8),AND(G2939&gt;=$H$8,G2939&lt;=$I$8),AND(G2939&gt;=$J$8,G2939&lt;=$K$8),AND(G2939&gt;=$L$8,G2939&lt;=$M$8),AND(G2939&gt;=$N$8,G2939&lt;=$O$8),AND(G2939&gt;=$P$8,G2939&lt;=$Q$8),AND(G2939&gt;=$R$8,G2939&lt;=$S$8),AND(G2939&gt;=$T$8,G2939&lt;=$U$8)),IF(COUNTIF($H$537:H2939,"CMO")&gt;90,"Demi-traitement","Plein traitement"),""))</f>
        <v/>
      </c>
    </row>
    <row r="2940" spans="7:9" x14ac:dyDescent="0.25">
      <c r="G2940" s="1">
        <v>45504</v>
      </c>
      <c r="H2940" t="str">
        <f t="shared" si="50"/>
        <v/>
      </c>
      <c r="I2940" s="2" t="str">
        <f>IF(OR(AND(G2940&gt;=$D$19,G2940&lt;=$E$19),AND(G2940&gt;=$F$19,G2940&lt;=$G$19),AND(G2940&gt;=$H$19,G2940&lt;=$I$19),AND(G2940&gt;=$J$19,G2940&lt;=$K$19),AND(G2940&gt;=$L$19,G2940&lt;=$M$19),AND(G2940&gt;=$N$19,G2940&lt;=$O$19),AND(G2940&gt;=$P$19,G2940&lt;=$Q$19),AND(G2940&gt;=$R$19,G2940&lt;=$S$19),AND(G2940&gt;=$T$19,G2940&lt;=$U$19)),IF(COUNTIF(I2576:I2939,"Plein traitement")=90,"Demi-traitement","Plein traitement"),IF(OR(AND(G2940&gt;=$D$8,G2940&lt;=$E$8),AND(G2940&gt;=$F$8,G2940&lt;=$G$8),AND(G2940&gt;=$H$8,G2940&lt;=$I$8),AND(G2940&gt;=$J$8,G2940&lt;=$K$8),AND(G2940&gt;=$L$8,G2940&lt;=$M$8),AND(G2940&gt;=$N$8,G2940&lt;=$O$8),AND(G2940&gt;=$P$8,G2940&lt;=$Q$8),AND(G2940&gt;=$R$8,G2940&lt;=$S$8),AND(G2940&gt;=$T$8,G2940&lt;=$U$8)),IF(COUNTIF($H$537:H2940,"CMO")&gt;90,"Demi-traitement","Plein traitement"),""))</f>
        <v/>
      </c>
    </row>
    <row r="2941" spans="7:9" x14ac:dyDescent="0.25">
      <c r="G2941" s="1">
        <v>45505</v>
      </c>
      <c r="H2941" t="str">
        <f t="shared" si="50"/>
        <v/>
      </c>
      <c r="I2941" s="2" t="str">
        <f>IF(OR(AND(G2941&gt;=$D$19,G2941&lt;=$E$19),AND(G2941&gt;=$F$19,G2941&lt;=$G$19),AND(G2941&gt;=$H$19,G2941&lt;=$I$19),AND(G2941&gt;=$J$19,G2941&lt;=$K$19),AND(G2941&gt;=$L$19,G2941&lt;=$M$19),AND(G2941&gt;=$N$19,G2941&lt;=$O$19),AND(G2941&gt;=$P$19,G2941&lt;=$Q$19),AND(G2941&gt;=$R$19,G2941&lt;=$S$19),AND(G2941&gt;=$T$19,G2941&lt;=$U$19)),IF(COUNTIF(I2577:I2940,"Plein traitement")=90,"Demi-traitement","Plein traitement"),IF(OR(AND(G2941&gt;=$D$8,G2941&lt;=$E$8),AND(G2941&gt;=$F$8,G2941&lt;=$G$8),AND(G2941&gt;=$H$8,G2941&lt;=$I$8),AND(G2941&gt;=$J$8,G2941&lt;=$K$8),AND(G2941&gt;=$L$8,G2941&lt;=$M$8),AND(G2941&gt;=$N$8,G2941&lt;=$O$8),AND(G2941&gt;=$P$8,G2941&lt;=$Q$8),AND(G2941&gt;=$R$8,G2941&lt;=$S$8),AND(G2941&gt;=$T$8,G2941&lt;=$U$8)),IF(COUNTIF($H$537:H2941,"CMO")&gt;90,"Demi-traitement","Plein traitement"),""))</f>
        <v/>
      </c>
    </row>
    <row r="2942" spans="7:9" x14ac:dyDescent="0.25">
      <c r="G2942" s="1">
        <v>45506</v>
      </c>
      <c r="H2942" t="str">
        <f t="shared" si="50"/>
        <v/>
      </c>
      <c r="I2942" s="2" t="str">
        <f>IF(OR(AND(G2942&gt;=$D$19,G2942&lt;=$E$19),AND(G2942&gt;=$F$19,G2942&lt;=$G$19),AND(G2942&gt;=$H$19,G2942&lt;=$I$19),AND(G2942&gt;=$J$19,G2942&lt;=$K$19),AND(G2942&gt;=$L$19,G2942&lt;=$M$19),AND(G2942&gt;=$N$19,G2942&lt;=$O$19),AND(G2942&gt;=$P$19,G2942&lt;=$Q$19),AND(G2942&gt;=$R$19,G2942&lt;=$S$19),AND(G2942&gt;=$T$19,G2942&lt;=$U$19)),IF(COUNTIF(I2578:I2941,"Plein traitement")=90,"Demi-traitement","Plein traitement"),IF(OR(AND(G2942&gt;=$D$8,G2942&lt;=$E$8),AND(G2942&gt;=$F$8,G2942&lt;=$G$8),AND(G2942&gt;=$H$8,G2942&lt;=$I$8),AND(G2942&gt;=$J$8,G2942&lt;=$K$8),AND(G2942&gt;=$L$8,G2942&lt;=$M$8),AND(G2942&gt;=$N$8,G2942&lt;=$O$8),AND(G2942&gt;=$P$8,G2942&lt;=$Q$8),AND(G2942&gt;=$R$8,G2942&lt;=$S$8),AND(G2942&gt;=$T$8,G2942&lt;=$U$8)),IF(COUNTIF($H$537:H2942,"CMO")&gt;90,"Demi-traitement","Plein traitement"),""))</f>
        <v/>
      </c>
    </row>
    <row r="2943" spans="7:9" x14ac:dyDescent="0.25">
      <c r="G2943" s="1">
        <v>45507</v>
      </c>
      <c r="H2943" t="str">
        <f t="shared" si="50"/>
        <v/>
      </c>
      <c r="I2943" s="2" t="str">
        <f>IF(OR(AND(G2943&gt;=$D$19,G2943&lt;=$E$19),AND(G2943&gt;=$F$19,G2943&lt;=$G$19),AND(G2943&gt;=$H$19,G2943&lt;=$I$19),AND(G2943&gt;=$J$19,G2943&lt;=$K$19),AND(G2943&gt;=$L$19,G2943&lt;=$M$19),AND(G2943&gt;=$N$19,G2943&lt;=$O$19),AND(G2943&gt;=$P$19,G2943&lt;=$Q$19),AND(G2943&gt;=$R$19,G2943&lt;=$S$19),AND(G2943&gt;=$T$19,G2943&lt;=$U$19)),IF(COUNTIF(I2579:I2942,"Plein traitement")=90,"Demi-traitement","Plein traitement"),IF(OR(AND(G2943&gt;=$D$8,G2943&lt;=$E$8),AND(G2943&gt;=$F$8,G2943&lt;=$G$8),AND(G2943&gt;=$H$8,G2943&lt;=$I$8),AND(G2943&gt;=$J$8,G2943&lt;=$K$8),AND(G2943&gt;=$L$8,G2943&lt;=$M$8),AND(G2943&gt;=$N$8,G2943&lt;=$O$8),AND(G2943&gt;=$P$8,G2943&lt;=$Q$8),AND(G2943&gt;=$R$8,G2943&lt;=$S$8),AND(G2943&gt;=$T$8,G2943&lt;=$U$8)),IF(COUNTIF($H$537:H2943,"CMO")&gt;90,"Demi-traitement","Plein traitement"),""))</f>
        <v/>
      </c>
    </row>
    <row r="2944" spans="7:9" x14ac:dyDescent="0.25">
      <c r="G2944" s="1">
        <v>45508</v>
      </c>
      <c r="H2944" t="str">
        <f t="shared" si="50"/>
        <v/>
      </c>
      <c r="I2944" s="2" t="str">
        <f>IF(OR(AND(G2944&gt;=$D$19,G2944&lt;=$E$19),AND(G2944&gt;=$F$19,G2944&lt;=$G$19),AND(G2944&gt;=$H$19,G2944&lt;=$I$19),AND(G2944&gt;=$J$19,G2944&lt;=$K$19),AND(G2944&gt;=$L$19,G2944&lt;=$M$19),AND(G2944&gt;=$N$19,G2944&lt;=$O$19),AND(G2944&gt;=$P$19,G2944&lt;=$Q$19),AND(G2944&gt;=$R$19,G2944&lt;=$S$19),AND(G2944&gt;=$T$19,G2944&lt;=$U$19)),IF(COUNTIF(I2580:I2943,"Plein traitement")=90,"Demi-traitement","Plein traitement"),IF(OR(AND(G2944&gt;=$D$8,G2944&lt;=$E$8),AND(G2944&gt;=$F$8,G2944&lt;=$G$8),AND(G2944&gt;=$H$8,G2944&lt;=$I$8),AND(G2944&gt;=$J$8,G2944&lt;=$K$8),AND(G2944&gt;=$L$8,G2944&lt;=$M$8),AND(G2944&gt;=$N$8,G2944&lt;=$O$8),AND(G2944&gt;=$P$8,G2944&lt;=$Q$8),AND(G2944&gt;=$R$8,G2944&lt;=$S$8),AND(G2944&gt;=$T$8,G2944&lt;=$U$8)),IF(COUNTIF($H$537:H2944,"CMO")&gt;90,"Demi-traitement","Plein traitement"),""))</f>
        <v/>
      </c>
    </row>
    <row r="2945" spans="7:9" x14ac:dyDescent="0.25">
      <c r="G2945" s="1">
        <v>45509</v>
      </c>
      <c r="H2945" t="str">
        <f t="shared" si="50"/>
        <v/>
      </c>
      <c r="I2945" s="2" t="str">
        <f>IF(OR(AND(G2945&gt;=$D$19,G2945&lt;=$E$19),AND(G2945&gt;=$F$19,G2945&lt;=$G$19),AND(G2945&gt;=$H$19,G2945&lt;=$I$19),AND(G2945&gt;=$J$19,G2945&lt;=$K$19),AND(G2945&gt;=$L$19,G2945&lt;=$M$19),AND(G2945&gt;=$N$19,G2945&lt;=$O$19),AND(G2945&gt;=$P$19,G2945&lt;=$Q$19),AND(G2945&gt;=$R$19,G2945&lt;=$S$19),AND(G2945&gt;=$T$19,G2945&lt;=$U$19)),IF(COUNTIF(I2581:I2944,"Plein traitement")=90,"Demi-traitement","Plein traitement"),IF(OR(AND(G2945&gt;=$D$8,G2945&lt;=$E$8),AND(G2945&gt;=$F$8,G2945&lt;=$G$8),AND(G2945&gt;=$H$8,G2945&lt;=$I$8),AND(G2945&gt;=$J$8,G2945&lt;=$K$8),AND(G2945&gt;=$L$8,G2945&lt;=$M$8),AND(G2945&gt;=$N$8,G2945&lt;=$O$8),AND(G2945&gt;=$P$8,G2945&lt;=$Q$8),AND(G2945&gt;=$R$8,G2945&lt;=$S$8),AND(G2945&gt;=$T$8,G2945&lt;=$U$8)),IF(COUNTIF($H$537:H2945,"CMO")&gt;90,"Demi-traitement","Plein traitement"),""))</f>
        <v/>
      </c>
    </row>
    <row r="2946" spans="7:9" x14ac:dyDescent="0.25">
      <c r="G2946" s="1">
        <v>45510</v>
      </c>
      <c r="H2946" t="str">
        <f t="shared" si="50"/>
        <v/>
      </c>
      <c r="I2946" s="2" t="str">
        <f>IF(OR(AND(G2946&gt;=$D$19,G2946&lt;=$E$19),AND(G2946&gt;=$F$19,G2946&lt;=$G$19),AND(G2946&gt;=$H$19,G2946&lt;=$I$19),AND(G2946&gt;=$J$19,G2946&lt;=$K$19),AND(G2946&gt;=$L$19,G2946&lt;=$M$19),AND(G2946&gt;=$N$19,G2946&lt;=$O$19),AND(G2946&gt;=$P$19,G2946&lt;=$Q$19),AND(G2946&gt;=$R$19,G2946&lt;=$S$19),AND(G2946&gt;=$T$19,G2946&lt;=$U$19)),IF(COUNTIF(I2582:I2945,"Plein traitement")=90,"Demi-traitement","Plein traitement"),IF(OR(AND(G2946&gt;=$D$8,G2946&lt;=$E$8),AND(G2946&gt;=$F$8,G2946&lt;=$G$8),AND(G2946&gt;=$H$8,G2946&lt;=$I$8),AND(G2946&gt;=$J$8,G2946&lt;=$K$8),AND(G2946&gt;=$L$8,G2946&lt;=$M$8),AND(G2946&gt;=$N$8,G2946&lt;=$O$8),AND(G2946&gt;=$P$8,G2946&lt;=$Q$8),AND(G2946&gt;=$R$8,G2946&lt;=$S$8),AND(G2946&gt;=$T$8,G2946&lt;=$U$8)),IF(COUNTIF($H$537:H2946,"CMO")&gt;90,"Demi-traitement","Plein traitement"),""))</f>
        <v/>
      </c>
    </row>
    <row r="2947" spans="7:9" x14ac:dyDescent="0.25">
      <c r="G2947" s="1">
        <v>45511</v>
      </c>
      <c r="H2947" t="str">
        <f t="shared" si="50"/>
        <v/>
      </c>
      <c r="I2947" s="2" t="str">
        <f>IF(OR(AND(G2947&gt;=$D$19,G2947&lt;=$E$19),AND(G2947&gt;=$F$19,G2947&lt;=$G$19),AND(G2947&gt;=$H$19,G2947&lt;=$I$19),AND(G2947&gt;=$J$19,G2947&lt;=$K$19),AND(G2947&gt;=$L$19,G2947&lt;=$M$19),AND(G2947&gt;=$N$19,G2947&lt;=$O$19),AND(G2947&gt;=$P$19,G2947&lt;=$Q$19),AND(G2947&gt;=$R$19,G2947&lt;=$S$19),AND(G2947&gt;=$T$19,G2947&lt;=$U$19)),IF(COUNTIF(I2583:I2946,"Plein traitement")=90,"Demi-traitement","Plein traitement"),IF(OR(AND(G2947&gt;=$D$8,G2947&lt;=$E$8),AND(G2947&gt;=$F$8,G2947&lt;=$G$8),AND(G2947&gt;=$H$8,G2947&lt;=$I$8),AND(G2947&gt;=$J$8,G2947&lt;=$K$8),AND(G2947&gt;=$L$8,G2947&lt;=$M$8),AND(G2947&gt;=$N$8,G2947&lt;=$O$8),AND(G2947&gt;=$P$8,G2947&lt;=$Q$8),AND(G2947&gt;=$R$8,G2947&lt;=$S$8),AND(G2947&gt;=$T$8,G2947&lt;=$U$8)),IF(COUNTIF($H$537:H2947,"CMO")&gt;90,"Demi-traitement","Plein traitement"),""))</f>
        <v/>
      </c>
    </row>
    <row r="2948" spans="7:9" x14ac:dyDescent="0.25">
      <c r="G2948" s="1">
        <v>45512</v>
      </c>
      <c r="H2948" t="str">
        <f t="shared" si="50"/>
        <v/>
      </c>
      <c r="I2948" s="2" t="str">
        <f>IF(OR(AND(G2948&gt;=$D$19,G2948&lt;=$E$19),AND(G2948&gt;=$F$19,G2948&lt;=$G$19),AND(G2948&gt;=$H$19,G2948&lt;=$I$19),AND(G2948&gt;=$J$19,G2948&lt;=$K$19),AND(G2948&gt;=$L$19,G2948&lt;=$M$19),AND(G2948&gt;=$N$19,G2948&lt;=$O$19),AND(G2948&gt;=$P$19,G2948&lt;=$Q$19),AND(G2948&gt;=$R$19,G2948&lt;=$S$19),AND(G2948&gt;=$T$19,G2948&lt;=$U$19)),IF(COUNTIF(I2584:I2947,"Plein traitement")=90,"Demi-traitement","Plein traitement"),IF(OR(AND(G2948&gt;=$D$8,G2948&lt;=$E$8),AND(G2948&gt;=$F$8,G2948&lt;=$G$8),AND(G2948&gt;=$H$8,G2948&lt;=$I$8),AND(G2948&gt;=$J$8,G2948&lt;=$K$8),AND(G2948&gt;=$L$8,G2948&lt;=$M$8),AND(G2948&gt;=$N$8,G2948&lt;=$O$8),AND(G2948&gt;=$P$8,G2948&lt;=$Q$8),AND(G2948&gt;=$R$8,G2948&lt;=$S$8),AND(G2948&gt;=$T$8,G2948&lt;=$U$8)),IF(COUNTIF($H$537:H2948,"CMO")&gt;90,"Demi-traitement","Plein traitement"),""))</f>
        <v/>
      </c>
    </row>
    <row r="2949" spans="7:9" x14ac:dyDescent="0.25">
      <c r="G2949" s="1">
        <v>45513</v>
      </c>
      <c r="H2949" t="str">
        <f t="shared" si="50"/>
        <v/>
      </c>
      <c r="I2949" s="2" t="str">
        <f>IF(OR(AND(G2949&gt;=$D$19,G2949&lt;=$E$19),AND(G2949&gt;=$F$19,G2949&lt;=$G$19),AND(G2949&gt;=$H$19,G2949&lt;=$I$19),AND(G2949&gt;=$J$19,G2949&lt;=$K$19),AND(G2949&gt;=$L$19,G2949&lt;=$M$19),AND(G2949&gt;=$N$19,G2949&lt;=$O$19),AND(G2949&gt;=$P$19,G2949&lt;=$Q$19),AND(G2949&gt;=$R$19,G2949&lt;=$S$19),AND(G2949&gt;=$T$19,G2949&lt;=$U$19)),IF(COUNTIF(I2585:I2948,"Plein traitement")=90,"Demi-traitement","Plein traitement"),IF(OR(AND(G2949&gt;=$D$8,G2949&lt;=$E$8),AND(G2949&gt;=$F$8,G2949&lt;=$G$8),AND(G2949&gt;=$H$8,G2949&lt;=$I$8),AND(G2949&gt;=$J$8,G2949&lt;=$K$8),AND(G2949&gt;=$L$8,G2949&lt;=$M$8),AND(G2949&gt;=$N$8,G2949&lt;=$O$8),AND(G2949&gt;=$P$8,G2949&lt;=$Q$8),AND(G2949&gt;=$R$8,G2949&lt;=$S$8),AND(G2949&gt;=$T$8,G2949&lt;=$U$8)),IF(COUNTIF($H$537:H2949,"CMO")&gt;90,"Demi-traitement","Plein traitement"),""))</f>
        <v/>
      </c>
    </row>
    <row r="2950" spans="7:9" x14ac:dyDescent="0.25">
      <c r="G2950" s="1">
        <v>45514</v>
      </c>
      <c r="H2950" t="str">
        <f t="shared" si="50"/>
        <v/>
      </c>
      <c r="I2950" s="2" t="str">
        <f>IF(OR(AND(G2950&gt;=$D$19,G2950&lt;=$E$19),AND(G2950&gt;=$F$19,G2950&lt;=$G$19),AND(G2950&gt;=$H$19,G2950&lt;=$I$19),AND(G2950&gt;=$J$19,G2950&lt;=$K$19),AND(G2950&gt;=$L$19,G2950&lt;=$M$19),AND(G2950&gt;=$N$19,G2950&lt;=$O$19),AND(G2950&gt;=$P$19,G2950&lt;=$Q$19),AND(G2950&gt;=$R$19,G2950&lt;=$S$19),AND(G2950&gt;=$T$19,G2950&lt;=$U$19)),IF(COUNTIF(I2586:I2949,"Plein traitement")=90,"Demi-traitement","Plein traitement"),IF(OR(AND(G2950&gt;=$D$8,G2950&lt;=$E$8),AND(G2950&gt;=$F$8,G2950&lt;=$G$8),AND(G2950&gt;=$H$8,G2950&lt;=$I$8),AND(G2950&gt;=$J$8,G2950&lt;=$K$8),AND(G2950&gt;=$L$8,G2950&lt;=$M$8),AND(G2950&gt;=$N$8,G2950&lt;=$O$8),AND(G2950&gt;=$P$8,G2950&lt;=$Q$8),AND(G2950&gt;=$R$8,G2950&lt;=$S$8),AND(G2950&gt;=$T$8,G2950&lt;=$U$8)),IF(COUNTIF($H$537:H2950,"CMO")&gt;90,"Demi-traitement","Plein traitement"),""))</f>
        <v/>
      </c>
    </row>
    <row r="2951" spans="7:9" x14ac:dyDescent="0.25">
      <c r="G2951" s="1">
        <v>45515</v>
      </c>
      <c r="H2951" t="str">
        <f t="shared" si="50"/>
        <v/>
      </c>
      <c r="I2951" s="2" t="str">
        <f>IF(OR(AND(G2951&gt;=$D$19,G2951&lt;=$E$19),AND(G2951&gt;=$F$19,G2951&lt;=$G$19),AND(G2951&gt;=$H$19,G2951&lt;=$I$19),AND(G2951&gt;=$J$19,G2951&lt;=$K$19),AND(G2951&gt;=$L$19,G2951&lt;=$M$19),AND(G2951&gt;=$N$19,G2951&lt;=$O$19),AND(G2951&gt;=$P$19,G2951&lt;=$Q$19),AND(G2951&gt;=$R$19,G2951&lt;=$S$19),AND(G2951&gt;=$T$19,G2951&lt;=$U$19)),IF(COUNTIF(I2587:I2950,"Plein traitement")=90,"Demi-traitement","Plein traitement"),IF(OR(AND(G2951&gt;=$D$8,G2951&lt;=$E$8),AND(G2951&gt;=$F$8,G2951&lt;=$G$8),AND(G2951&gt;=$H$8,G2951&lt;=$I$8),AND(G2951&gt;=$J$8,G2951&lt;=$K$8),AND(G2951&gt;=$L$8,G2951&lt;=$M$8),AND(G2951&gt;=$N$8,G2951&lt;=$O$8),AND(G2951&gt;=$P$8,G2951&lt;=$Q$8),AND(G2951&gt;=$R$8,G2951&lt;=$S$8),AND(G2951&gt;=$T$8,G2951&lt;=$U$8)),IF(COUNTIF($H$537:H2951,"CMO")&gt;90,"Demi-traitement","Plein traitement"),""))</f>
        <v/>
      </c>
    </row>
    <row r="2952" spans="7:9" x14ac:dyDescent="0.25">
      <c r="G2952" s="1">
        <v>45516</v>
      </c>
      <c r="H2952" t="str">
        <f t="shared" si="50"/>
        <v/>
      </c>
      <c r="I2952" s="2" t="str">
        <f>IF(OR(AND(G2952&gt;=$D$19,G2952&lt;=$E$19),AND(G2952&gt;=$F$19,G2952&lt;=$G$19),AND(G2952&gt;=$H$19,G2952&lt;=$I$19),AND(G2952&gt;=$J$19,G2952&lt;=$K$19),AND(G2952&gt;=$L$19,G2952&lt;=$M$19),AND(G2952&gt;=$N$19,G2952&lt;=$O$19),AND(G2952&gt;=$P$19,G2952&lt;=$Q$19),AND(G2952&gt;=$R$19,G2952&lt;=$S$19),AND(G2952&gt;=$T$19,G2952&lt;=$U$19)),IF(COUNTIF(I2588:I2951,"Plein traitement")=90,"Demi-traitement","Plein traitement"),IF(OR(AND(G2952&gt;=$D$8,G2952&lt;=$E$8),AND(G2952&gt;=$F$8,G2952&lt;=$G$8),AND(G2952&gt;=$H$8,G2952&lt;=$I$8),AND(G2952&gt;=$J$8,G2952&lt;=$K$8),AND(G2952&gt;=$L$8,G2952&lt;=$M$8),AND(G2952&gt;=$N$8,G2952&lt;=$O$8),AND(G2952&gt;=$P$8,G2952&lt;=$Q$8),AND(G2952&gt;=$R$8,G2952&lt;=$S$8),AND(G2952&gt;=$T$8,G2952&lt;=$U$8)),IF(COUNTIF($H$537:H2952,"CMO")&gt;90,"Demi-traitement","Plein traitement"),""))</f>
        <v/>
      </c>
    </row>
    <row r="2953" spans="7:9" x14ac:dyDescent="0.25">
      <c r="G2953" s="1">
        <v>45517</v>
      </c>
      <c r="H2953" t="str">
        <f t="shared" si="50"/>
        <v/>
      </c>
      <c r="I2953" s="2" t="str">
        <f>IF(OR(AND(G2953&gt;=$D$19,G2953&lt;=$E$19),AND(G2953&gt;=$F$19,G2953&lt;=$G$19),AND(G2953&gt;=$H$19,G2953&lt;=$I$19),AND(G2953&gt;=$J$19,G2953&lt;=$K$19),AND(G2953&gt;=$L$19,G2953&lt;=$M$19),AND(G2953&gt;=$N$19,G2953&lt;=$O$19),AND(G2953&gt;=$P$19,G2953&lt;=$Q$19),AND(G2953&gt;=$R$19,G2953&lt;=$S$19),AND(G2953&gt;=$T$19,G2953&lt;=$U$19)),IF(COUNTIF(I2589:I2952,"Plein traitement")=90,"Demi-traitement","Plein traitement"),IF(OR(AND(G2953&gt;=$D$8,G2953&lt;=$E$8),AND(G2953&gt;=$F$8,G2953&lt;=$G$8),AND(G2953&gt;=$H$8,G2953&lt;=$I$8),AND(G2953&gt;=$J$8,G2953&lt;=$K$8),AND(G2953&gt;=$L$8,G2953&lt;=$M$8),AND(G2953&gt;=$N$8,G2953&lt;=$O$8),AND(G2953&gt;=$P$8,G2953&lt;=$Q$8),AND(G2953&gt;=$R$8,G2953&lt;=$S$8),AND(G2953&gt;=$T$8,G2953&lt;=$U$8)),IF(COUNTIF($H$537:H2953,"CMO")&gt;90,"Demi-traitement","Plein traitement"),""))</f>
        <v/>
      </c>
    </row>
    <row r="2954" spans="7:9" x14ac:dyDescent="0.25">
      <c r="G2954" s="1">
        <v>45518</v>
      </c>
      <c r="H2954" t="str">
        <f t="shared" si="50"/>
        <v/>
      </c>
      <c r="I2954" s="2" t="str">
        <f>IF(OR(AND(G2954&gt;=$D$19,G2954&lt;=$E$19),AND(G2954&gt;=$F$19,G2954&lt;=$G$19),AND(G2954&gt;=$H$19,G2954&lt;=$I$19),AND(G2954&gt;=$J$19,G2954&lt;=$K$19),AND(G2954&gt;=$L$19,G2954&lt;=$M$19),AND(G2954&gt;=$N$19,G2954&lt;=$O$19),AND(G2954&gt;=$P$19,G2954&lt;=$Q$19),AND(G2954&gt;=$R$19,G2954&lt;=$S$19),AND(G2954&gt;=$T$19,G2954&lt;=$U$19)),IF(COUNTIF(I2590:I2953,"Plein traitement")=90,"Demi-traitement","Plein traitement"),IF(OR(AND(G2954&gt;=$D$8,G2954&lt;=$E$8),AND(G2954&gt;=$F$8,G2954&lt;=$G$8),AND(G2954&gt;=$H$8,G2954&lt;=$I$8),AND(G2954&gt;=$J$8,G2954&lt;=$K$8),AND(G2954&gt;=$L$8,G2954&lt;=$M$8),AND(G2954&gt;=$N$8,G2954&lt;=$O$8),AND(G2954&gt;=$P$8,G2954&lt;=$Q$8),AND(G2954&gt;=$R$8,G2954&lt;=$S$8),AND(G2954&gt;=$T$8,G2954&lt;=$U$8)),IF(COUNTIF($H$537:H2954,"CMO")&gt;90,"Demi-traitement","Plein traitement"),""))</f>
        <v/>
      </c>
    </row>
    <row r="2955" spans="7:9" x14ac:dyDescent="0.25">
      <c r="G2955" s="1">
        <v>45519</v>
      </c>
      <c r="H2955" t="str">
        <f t="shared" si="50"/>
        <v/>
      </c>
      <c r="I2955" s="2" t="str">
        <f>IF(OR(AND(G2955&gt;=$D$19,G2955&lt;=$E$19),AND(G2955&gt;=$F$19,G2955&lt;=$G$19),AND(G2955&gt;=$H$19,G2955&lt;=$I$19),AND(G2955&gt;=$J$19,G2955&lt;=$K$19),AND(G2955&gt;=$L$19,G2955&lt;=$M$19),AND(G2955&gt;=$N$19,G2955&lt;=$O$19),AND(G2955&gt;=$P$19,G2955&lt;=$Q$19),AND(G2955&gt;=$R$19,G2955&lt;=$S$19),AND(G2955&gt;=$T$19,G2955&lt;=$U$19)),IF(COUNTIF(I2591:I2954,"Plein traitement")=90,"Demi-traitement","Plein traitement"),IF(OR(AND(G2955&gt;=$D$8,G2955&lt;=$E$8),AND(G2955&gt;=$F$8,G2955&lt;=$G$8),AND(G2955&gt;=$H$8,G2955&lt;=$I$8),AND(G2955&gt;=$J$8,G2955&lt;=$K$8),AND(G2955&gt;=$L$8,G2955&lt;=$M$8),AND(G2955&gt;=$N$8,G2955&lt;=$O$8),AND(G2955&gt;=$P$8,G2955&lt;=$Q$8),AND(G2955&gt;=$R$8,G2955&lt;=$S$8),AND(G2955&gt;=$T$8,G2955&lt;=$U$8)),IF(COUNTIF($H$537:H2955,"CMO")&gt;90,"Demi-traitement","Plein traitement"),""))</f>
        <v/>
      </c>
    </row>
    <row r="2956" spans="7:9" x14ac:dyDescent="0.25">
      <c r="G2956" s="1">
        <v>45520</v>
      </c>
      <c r="H2956" t="str">
        <f t="shared" si="50"/>
        <v/>
      </c>
      <c r="I2956" s="2" t="str">
        <f>IF(OR(AND(G2956&gt;=$D$19,G2956&lt;=$E$19),AND(G2956&gt;=$F$19,G2956&lt;=$G$19),AND(G2956&gt;=$H$19,G2956&lt;=$I$19),AND(G2956&gt;=$J$19,G2956&lt;=$K$19),AND(G2956&gt;=$L$19,G2956&lt;=$M$19),AND(G2956&gt;=$N$19,G2956&lt;=$O$19),AND(G2956&gt;=$P$19,G2956&lt;=$Q$19),AND(G2956&gt;=$R$19,G2956&lt;=$S$19),AND(G2956&gt;=$T$19,G2956&lt;=$U$19)),IF(COUNTIF(I2592:I2955,"Plein traitement")=90,"Demi-traitement","Plein traitement"),IF(OR(AND(G2956&gt;=$D$8,G2956&lt;=$E$8),AND(G2956&gt;=$F$8,G2956&lt;=$G$8),AND(G2956&gt;=$H$8,G2956&lt;=$I$8),AND(G2956&gt;=$J$8,G2956&lt;=$K$8),AND(G2956&gt;=$L$8,G2956&lt;=$M$8),AND(G2956&gt;=$N$8,G2956&lt;=$O$8),AND(G2956&gt;=$P$8,G2956&lt;=$Q$8),AND(G2956&gt;=$R$8,G2956&lt;=$S$8),AND(G2956&gt;=$T$8,G2956&lt;=$U$8)),IF(COUNTIF($H$537:H2956,"CMO")&gt;90,"Demi-traitement","Plein traitement"),""))</f>
        <v/>
      </c>
    </row>
    <row r="2957" spans="7:9" x14ac:dyDescent="0.25">
      <c r="G2957" s="1">
        <v>45521</v>
      </c>
      <c r="H2957" t="str">
        <f t="shared" si="50"/>
        <v/>
      </c>
      <c r="I2957" s="2" t="str">
        <f>IF(OR(AND(G2957&gt;=$D$19,G2957&lt;=$E$19),AND(G2957&gt;=$F$19,G2957&lt;=$G$19),AND(G2957&gt;=$H$19,G2957&lt;=$I$19),AND(G2957&gt;=$J$19,G2957&lt;=$K$19),AND(G2957&gt;=$L$19,G2957&lt;=$M$19),AND(G2957&gt;=$N$19,G2957&lt;=$O$19),AND(G2957&gt;=$P$19,G2957&lt;=$Q$19),AND(G2957&gt;=$R$19,G2957&lt;=$S$19),AND(G2957&gt;=$T$19,G2957&lt;=$U$19)),IF(COUNTIF(I2593:I2956,"Plein traitement")=90,"Demi-traitement","Plein traitement"),IF(OR(AND(G2957&gt;=$D$8,G2957&lt;=$E$8),AND(G2957&gt;=$F$8,G2957&lt;=$G$8),AND(G2957&gt;=$H$8,G2957&lt;=$I$8),AND(G2957&gt;=$J$8,G2957&lt;=$K$8),AND(G2957&gt;=$L$8,G2957&lt;=$M$8),AND(G2957&gt;=$N$8,G2957&lt;=$O$8),AND(G2957&gt;=$P$8,G2957&lt;=$Q$8),AND(G2957&gt;=$R$8,G2957&lt;=$S$8),AND(G2957&gt;=$T$8,G2957&lt;=$U$8)),IF(COUNTIF($H$537:H2957,"CMO")&gt;90,"Demi-traitement","Plein traitement"),""))</f>
        <v/>
      </c>
    </row>
    <row r="2958" spans="7:9" x14ac:dyDescent="0.25">
      <c r="G2958" s="1">
        <v>45522</v>
      </c>
      <c r="H2958" t="str">
        <f t="shared" si="50"/>
        <v/>
      </c>
      <c r="I2958" s="2" t="str">
        <f>IF(OR(AND(G2958&gt;=$D$19,G2958&lt;=$E$19),AND(G2958&gt;=$F$19,G2958&lt;=$G$19),AND(G2958&gt;=$H$19,G2958&lt;=$I$19),AND(G2958&gt;=$J$19,G2958&lt;=$K$19),AND(G2958&gt;=$L$19,G2958&lt;=$M$19),AND(G2958&gt;=$N$19,G2958&lt;=$O$19),AND(G2958&gt;=$P$19,G2958&lt;=$Q$19),AND(G2958&gt;=$R$19,G2958&lt;=$S$19),AND(G2958&gt;=$T$19,G2958&lt;=$U$19)),IF(COUNTIF(I2594:I2957,"Plein traitement")=90,"Demi-traitement","Plein traitement"),IF(OR(AND(G2958&gt;=$D$8,G2958&lt;=$E$8),AND(G2958&gt;=$F$8,G2958&lt;=$G$8),AND(G2958&gt;=$H$8,G2958&lt;=$I$8),AND(G2958&gt;=$J$8,G2958&lt;=$K$8),AND(G2958&gt;=$L$8,G2958&lt;=$M$8),AND(G2958&gt;=$N$8,G2958&lt;=$O$8),AND(G2958&gt;=$P$8,G2958&lt;=$Q$8),AND(G2958&gt;=$R$8,G2958&lt;=$S$8),AND(G2958&gt;=$T$8,G2958&lt;=$U$8)),IF(COUNTIF($H$537:H2958,"CMO")&gt;90,"Demi-traitement","Plein traitement"),""))</f>
        <v/>
      </c>
    </row>
    <row r="2959" spans="7:9" x14ac:dyDescent="0.25">
      <c r="G2959" s="1">
        <v>45523</v>
      </c>
      <c r="H2959" t="str">
        <f t="shared" si="50"/>
        <v/>
      </c>
      <c r="I2959" s="2" t="str">
        <f>IF(OR(AND(G2959&gt;=$D$19,G2959&lt;=$E$19),AND(G2959&gt;=$F$19,G2959&lt;=$G$19),AND(G2959&gt;=$H$19,G2959&lt;=$I$19),AND(G2959&gt;=$J$19,G2959&lt;=$K$19),AND(G2959&gt;=$L$19,G2959&lt;=$M$19),AND(G2959&gt;=$N$19,G2959&lt;=$O$19),AND(G2959&gt;=$P$19,G2959&lt;=$Q$19),AND(G2959&gt;=$R$19,G2959&lt;=$S$19),AND(G2959&gt;=$T$19,G2959&lt;=$U$19)),IF(COUNTIF(I2595:I2958,"Plein traitement")=90,"Demi-traitement","Plein traitement"),IF(OR(AND(G2959&gt;=$D$8,G2959&lt;=$E$8),AND(G2959&gt;=$F$8,G2959&lt;=$G$8),AND(G2959&gt;=$H$8,G2959&lt;=$I$8),AND(G2959&gt;=$J$8,G2959&lt;=$K$8),AND(G2959&gt;=$L$8,G2959&lt;=$M$8),AND(G2959&gt;=$N$8,G2959&lt;=$O$8),AND(G2959&gt;=$P$8,G2959&lt;=$Q$8),AND(G2959&gt;=$R$8,G2959&lt;=$S$8),AND(G2959&gt;=$T$8,G2959&lt;=$U$8)),IF(COUNTIF($H$537:H2959,"CMO")&gt;90,"Demi-traitement","Plein traitement"),""))</f>
        <v/>
      </c>
    </row>
    <row r="2960" spans="7:9" x14ac:dyDescent="0.25">
      <c r="G2960" s="1">
        <v>45524</v>
      </c>
      <c r="H2960" t="str">
        <f t="shared" si="50"/>
        <v/>
      </c>
      <c r="I2960" s="2" t="str">
        <f>IF(OR(AND(G2960&gt;=$D$19,G2960&lt;=$E$19),AND(G2960&gt;=$F$19,G2960&lt;=$G$19),AND(G2960&gt;=$H$19,G2960&lt;=$I$19),AND(G2960&gt;=$J$19,G2960&lt;=$K$19),AND(G2960&gt;=$L$19,G2960&lt;=$M$19),AND(G2960&gt;=$N$19,G2960&lt;=$O$19),AND(G2960&gt;=$P$19,G2960&lt;=$Q$19),AND(G2960&gt;=$R$19,G2960&lt;=$S$19),AND(G2960&gt;=$T$19,G2960&lt;=$U$19)),IF(COUNTIF(I2596:I2959,"Plein traitement")=90,"Demi-traitement","Plein traitement"),IF(OR(AND(G2960&gt;=$D$8,G2960&lt;=$E$8),AND(G2960&gt;=$F$8,G2960&lt;=$G$8),AND(G2960&gt;=$H$8,G2960&lt;=$I$8),AND(G2960&gt;=$J$8,G2960&lt;=$K$8),AND(G2960&gt;=$L$8,G2960&lt;=$M$8),AND(G2960&gt;=$N$8,G2960&lt;=$O$8),AND(G2960&gt;=$P$8,G2960&lt;=$Q$8),AND(G2960&gt;=$R$8,G2960&lt;=$S$8),AND(G2960&gt;=$T$8,G2960&lt;=$U$8)),IF(COUNTIF($H$537:H2960,"CMO")&gt;90,"Demi-traitement","Plein traitement"),""))</f>
        <v/>
      </c>
    </row>
    <row r="2961" spans="7:9" x14ac:dyDescent="0.25">
      <c r="G2961" s="1">
        <v>45525</v>
      </c>
      <c r="H2961" t="str">
        <f t="shared" si="50"/>
        <v/>
      </c>
      <c r="I2961" s="2" t="str">
        <f>IF(OR(AND(G2961&gt;=$D$19,G2961&lt;=$E$19),AND(G2961&gt;=$F$19,G2961&lt;=$G$19),AND(G2961&gt;=$H$19,G2961&lt;=$I$19),AND(G2961&gt;=$J$19,G2961&lt;=$K$19),AND(G2961&gt;=$L$19,G2961&lt;=$M$19),AND(G2961&gt;=$N$19,G2961&lt;=$O$19),AND(G2961&gt;=$P$19,G2961&lt;=$Q$19),AND(G2961&gt;=$R$19,G2961&lt;=$S$19),AND(G2961&gt;=$T$19,G2961&lt;=$U$19)),IF(COUNTIF(I2597:I2960,"Plein traitement")=90,"Demi-traitement","Plein traitement"),IF(OR(AND(G2961&gt;=$D$8,G2961&lt;=$E$8),AND(G2961&gt;=$F$8,G2961&lt;=$G$8),AND(G2961&gt;=$H$8,G2961&lt;=$I$8),AND(G2961&gt;=$J$8,G2961&lt;=$K$8),AND(G2961&gt;=$L$8,G2961&lt;=$M$8),AND(G2961&gt;=$N$8,G2961&lt;=$O$8),AND(G2961&gt;=$P$8,G2961&lt;=$Q$8),AND(G2961&gt;=$R$8,G2961&lt;=$S$8),AND(G2961&gt;=$T$8,G2961&lt;=$U$8)),IF(COUNTIF($H$537:H2961,"CMO")&gt;90,"Demi-traitement","Plein traitement"),""))</f>
        <v/>
      </c>
    </row>
    <row r="2962" spans="7:9" x14ac:dyDescent="0.25">
      <c r="G2962" s="1">
        <v>45526</v>
      </c>
      <c r="H2962" t="str">
        <f t="shared" si="50"/>
        <v/>
      </c>
      <c r="I2962" s="2" t="str">
        <f>IF(OR(AND(G2962&gt;=$D$19,G2962&lt;=$E$19),AND(G2962&gt;=$F$19,G2962&lt;=$G$19),AND(G2962&gt;=$H$19,G2962&lt;=$I$19),AND(G2962&gt;=$J$19,G2962&lt;=$K$19),AND(G2962&gt;=$L$19,G2962&lt;=$M$19),AND(G2962&gt;=$N$19,G2962&lt;=$O$19),AND(G2962&gt;=$P$19,G2962&lt;=$Q$19),AND(G2962&gt;=$R$19,G2962&lt;=$S$19),AND(G2962&gt;=$T$19,G2962&lt;=$U$19)),IF(COUNTIF(I2598:I2961,"Plein traitement")=90,"Demi-traitement","Plein traitement"),IF(OR(AND(G2962&gt;=$D$8,G2962&lt;=$E$8),AND(G2962&gt;=$F$8,G2962&lt;=$G$8),AND(G2962&gt;=$H$8,G2962&lt;=$I$8),AND(G2962&gt;=$J$8,G2962&lt;=$K$8),AND(G2962&gt;=$L$8,G2962&lt;=$M$8),AND(G2962&gt;=$N$8,G2962&lt;=$O$8),AND(G2962&gt;=$P$8,G2962&lt;=$Q$8),AND(G2962&gt;=$R$8,G2962&lt;=$S$8),AND(G2962&gt;=$T$8,G2962&lt;=$U$8)),IF(COUNTIF($H$537:H2962,"CMO")&gt;90,"Demi-traitement","Plein traitement"),""))</f>
        <v/>
      </c>
    </row>
    <row r="2963" spans="7:9" x14ac:dyDescent="0.25">
      <c r="G2963" s="1">
        <v>45527</v>
      </c>
      <c r="H2963" t="str">
        <f t="shared" si="50"/>
        <v/>
      </c>
      <c r="I2963" s="2" t="str">
        <f>IF(OR(AND(G2963&gt;=$D$19,G2963&lt;=$E$19),AND(G2963&gt;=$F$19,G2963&lt;=$G$19),AND(G2963&gt;=$H$19,G2963&lt;=$I$19),AND(G2963&gt;=$J$19,G2963&lt;=$K$19),AND(G2963&gt;=$L$19,G2963&lt;=$M$19),AND(G2963&gt;=$N$19,G2963&lt;=$O$19),AND(G2963&gt;=$P$19,G2963&lt;=$Q$19),AND(G2963&gt;=$R$19,G2963&lt;=$S$19),AND(G2963&gt;=$T$19,G2963&lt;=$U$19)),IF(COUNTIF(I2599:I2962,"Plein traitement")=90,"Demi-traitement","Plein traitement"),IF(OR(AND(G2963&gt;=$D$8,G2963&lt;=$E$8),AND(G2963&gt;=$F$8,G2963&lt;=$G$8),AND(G2963&gt;=$H$8,G2963&lt;=$I$8),AND(G2963&gt;=$J$8,G2963&lt;=$K$8),AND(G2963&gt;=$L$8,G2963&lt;=$M$8),AND(G2963&gt;=$N$8,G2963&lt;=$O$8),AND(G2963&gt;=$P$8,G2963&lt;=$Q$8),AND(G2963&gt;=$R$8,G2963&lt;=$S$8),AND(G2963&gt;=$T$8,G2963&lt;=$U$8)),IF(COUNTIF($H$537:H2963,"CMO")&gt;90,"Demi-traitement","Plein traitement"),""))</f>
        <v/>
      </c>
    </row>
    <row r="2964" spans="7:9" x14ac:dyDescent="0.25">
      <c r="G2964" s="1">
        <v>45528</v>
      </c>
      <c r="H2964" t="str">
        <f t="shared" si="50"/>
        <v/>
      </c>
      <c r="I2964" s="2" t="str">
        <f>IF(OR(AND(G2964&gt;=$D$19,G2964&lt;=$E$19),AND(G2964&gt;=$F$19,G2964&lt;=$G$19),AND(G2964&gt;=$H$19,G2964&lt;=$I$19),AND(G2964&gt;=$J$19,G2964&lt;=$K$19),AND(G2964&gt;=$L$19,G2964&lt;=$M$19),AND(G2964&gt;=$N$19,G2964&lt;=$O$19),AND(G2964&gt;=$P$19,G2964&lt;=$Q$19),AND(G2964&gt;=$R$19,G2964&lt;=$S$19),AND(G2964&gt;=$T$19,G2964&lt;=$U$19)),IF(COUNTIF(I2600:I2963,"Plein traitement")=90,"Demi-traitement","Plein traitement"),IF(OR(AND(G2964&gt;=$D$8,G2964&lt;=$E$8),AND(G2964&gt;=$F$8,G2964&lt;=$G$8),AND(G2964&gt;=$H$8,G2964&lt;=$I$8),AND(G2964&gt;=$J$8,G2964&lt;=$K$8),AND(G2964&gt;=$L$8,G2964&lt;=$M$8),AND(G2964&gt;=$N$8,G2964&lt;=$O$8),AND(G2964&gt;=$P$8,G2964&lt;=$Q$8),AND(G2964&gt;=$R$8,G2964&lt;=$S$8),AND(G2964&gt;=$T$8,G2964&lt;=$U$8)),IF(COUNTIF($H$537:H2964,"CMO")&gt;90,"Demi-traitement","Plein traitement"),""))</f>
        <v/>
      </c>
    </row>
    <row r="2965" spans="7:9" x14ac:dyDescent="0.25">
      <c r="G2965" s="1">
        <v>45529</v>
      </c>
      <c r="H2965" t="str">
        <f t="shared" si="50"/>
        <v/>
      </c>
      <c r="I2965" s="2" t="str">
        <f>IF(OR(AND(G2965&gt;=$D$19,G2965&lt;=$E$19),AND(G2965&gt;=$F$19,G2965&lt;=$G$19),AND(G2965&gt;=$H$19,G2965&lt;=$I$19),AND(G2965&gt;=$J$19,G2965&lt;=$K$19),AND(G2965&gt;=$L$19,G2965&lt;=$M$19),AND(G2965&gt;=$N$19,G2965&lt;=$O$19),AND(G2965&gt;=$P$19,G2965&lt;=$Q$19),AND(G2965&gt;=$R$19,G2965&lt;=$S$19),AND(G2965&gt;=$T$19,G2965&lt;=$U$19)),IF(COUNTIF(I2601:I2964,"Plein traitement")=90,"Demi-traitement","Plein traitement"),IF(OR(AND(G2965&gt;=$D$8,G2965&lt;=$E$8),AND(G2965&gt;=$F$8,G2965&lt;=$G$8),AND(G2965&gt;=$H$8,G2965&lt;=$I$8),AND(G2965&gt;=$J$8,G2965&lt;=$K$8),AND(G2965&gt;=$L$8,G2965&lt;=$M$8),AND(G2965&gt;=$N$8,G2965&lt;=$O$8),AND(G2965&gt;=$P$8,G2965&lt;=$Q$8),AND(G2965&gt;=$R$8,G2965&lt;=$S$8),AND(G2965&gt;=$T$8,G2965&lt;=$U$8)),IF(COUNTIF($H$537:H2965,"CMO")&gt;90,"Demi-traitement","Plein traitement"),""))</f>
        <v/>
      </c>
    </row>
    <row r="2966" spans="7:9" x14ac:dyDescent="0.25">
      <c r="G2966" s="1">
        <v>45530</v>
      </c>
      <c r="H2966" t="str">
        <f t="shared" si="50"/>
        <v/>
      </c>
      <c r="I2966" s="2" t="str">
        <f>IF(OR(AND(G2966&gt;=$D$19,G2966&lt;=$E$19),AND(G2966&gt;=$F$19,G2966&lt;=$G$19),AND(G2966&gt;=$H$19,G2966&lt;=$I$19),AND(G2966&gt;=$J$19,G2966&lt;=$K$19),AND(G2966&gt;=$L$19,G2966&lt;=$M$19),AND(G2966&gt;=$N$19,G2966&lt;=$O$19),AND(G2966&gt;=$P$19,G2966&lt;=$Q$19),AND(G2966&gt;=$R$19,G2966&lt;=$S$19),AND(G2966&gt;=$T$19,G2966&lt;=$U$19)),IF(COUNTIF(I2602:I2965,"Plein traitement")=90,"Demi-traitement","Plein traitement"),IF(OR(AND(G2966&gt;=$D$8,G2966&lt;=$E$8),AND(G2966&gt;=$F$8,G2966&lt;=$G$8),AND(G2966&gt;=$H$8,G2966&lt;=$I$8),AND(G2966&gt;=$J$8,G2966&lt;=$K$8),AND(G2966&gt;=$L$8,G2966&lt;=$M$8),AND(G2966&gt;=$N$8,G2966&lt;=$O$8),AND(G2966&gt;=$P$8,G2966&lt;=$Q$8),AND(G2966&gt;=$R$8,G2966&lt;=$S$8),AND(G2966&gt;=$T$8,G2966&lt;=$U$8)),IF(COUNTIF($H$537:H2966,"CMO")&gt;90,"Demi-traitement","Plein traitement"),""))</f>
        <v/>
      </c>
    </row>
    <row r="2967" spans="7:9" x14ac:dyDescent="0.25">
      <c r="G2967" s="1">
        <v>45531</v>
      </c>
      <c r="H2967" t="str">
        <f t="shared" si="50"/>
        <v/>
      </c>
      <c r="I2967" s="2" t="str">
        <f>IF(OR(AND(G2967&gt;=$D$19,G2967&lt;=$E$19),AND(G2967&gt;=$F$19,G2967&lt;=$G$19),AND(G2967&gt;=$H$19,G2967&lt;=$I$19),AND(G2967&gt;=$J$19,G2967&lt;=$K$19),AND(G2967&gt;=$L$19,G2967&lt;=$M$19),AND(G2967&gt;=$N$19,G2967&lt;=$O$19),AND(G2967&gt;=$P$19,G2967&lt;=$Q$19),AND(G2967&gt;=$R$19,G2967&lt;=$S$19),AND(G2967&gt;=$T$19,G2967&lt;=$U$19)),IF(COUNTIF(I2603:I2966,"Plein traitement")=90,"Demi-traitement","Plein traitement"),IF(OR(AND(G2967&gt;=$D$8,G2967&lt;=$E$8),AND(G2967&gt;=$F$8,G2967&lt;=$G$8),AND(G2967&gt;=$H$8,G2967&lt;=$I$8),AND(G2967&gt;=$J$8,G2967&lt;=$K$8),AND(G2967&gt;=$L$8,G2967&lt;=$M$8),AND(G2967&gt;=$N$8,G2967&lt;=$O$8),AND(G2967&gt;=$P$8,G2967&lt;=$Q$8),AND(G2967&gt;=$R$8,G2967&lt;=$S$8),AND(G2967&gt;=$T$8,G2967&lt;=$U$8)),IF(COUNTIF($H$537:H2967,"CMO")&gt;90,"Demi-traitement","Plein traitement"),""))</f>
        <v/>
      </c>
    </row>
    <row r="2968" spans="7:9" x14ac:dyDescent="0.25">
      <c r="G2968" s="1">
        <v>45532</v>
      </c>
      <c r="H2968" t="str">
        <f t="shared" si="50"/>
        <v/>
      </c>
      <c r="I2968" s="2" t="str">
        <f>IF(OR(AND(G2968&gt;=$D$19,G2968&lt;=$E$19),AND(G2968&gt;=$F$19,G2968&lt;=$G$19),AND(G2968&gt;=$H$19,G2968&lt;=$I$19),AND(G2968&gt;=$J$19,G2968&lt;=$K$19),AND(G2968&gt;=$L$19,G2968&lt;=$M$19),AND(G2968&gt;=$N$19,G2968&lt;=$O$19),AND(G2968&gt;=$P$19,G2968&lt;=$Q$19),AND(G2968&gt;=$R$19,G2968&lt;=$S$19),AND(G2968&gt;=$T$19,G2968&lt;=$U$19)),IF(COUNTIF(I2604:I2967,"Plein traitement")=90,"Demi-traitement","Plein traitement"),IF(OR(AND(G2968&gt;=$D$8,G2968&lt;=$E$8),AND(G2968&gt;=$F$8,G2968&lt;=$G$8),AND(G2968&gt;=$H$8,G2968&lt;=$I$8),AND(G2968&gt;=$J$8,G2968&lt;=$K$8),AND(G2968&gt;=$L$8,G2968&lt;=$M$8),AND(G2968&gt;=$N$8,G2968&lt;=$O$8),AND(G2968&gt;=$P$8,G2968&lt;=$Q$8),AND(G2968&gt;=$R$8,G2968&lt;=$S$8),AND(G2968&gt;=$T$8,G2968&lt;=$U$8)),IF(COUNTIF($H$537:H2968,"CMO")&gt;90,"Demi-traitement","Plein traitement"),""))</f>
        <v/>
      </c>
    </row>
    <row r="2969" spans="7:9" x14ac:dyDescent="0.25">
      <c r="G2969" s="1">
        <v>45533</v>
      </c>
      <c r="H2969" t="str">
        <f t="shared" si="50"/>
        <v/>
      </c>
      <c r="I2969" s="2" t="str">
        <f>IF(OR(AND(G2969&gt;=$D$19,G2969&lt;=$E$19),AND(G2969&gt;=$F$19,G2969&lt;=$G$19),AND(G2969&gt;=$H$19,G2969&lt;=$I$19),AND(G2969&gt;=$J$19,G2969&lt;=$K$19),AND(G2969&gt;=$L$19,G2969&lt;=$M$19),AND(G2969&gt;=$N$19,G2969&lt;=$O$19),AND(G2969&gt;=$P$19,G2969&lt;=$Q$19),AND(G2969&gt;=$R$19,G2969&lt;=$S$19),AND(G2969&gt;=$T$19,G2969&lt;=$U$19)),IF(COUNTIF(I2605:I2968,"Plein traitement")=90,"Demi-traitement","Plein traitement"),IF(OR(AND(G2969&gt;=$D$8,G2969&lt;=$E$8),AND(G2969&gt;=$F$8,G2969&lt;=$G$8),AND(G2969&gt;=$H$8,G2969&lt;=$I$8),AND(G2969&gt;=$J$8,G2969&lt;=$K$8),AND(G2969&gt;=$L$8,G2969&lt;=$M$8),AND(G2969&gt;=$N$8,G2969&lt;=$O$8),AND(G2969&gt;=$P$8,G2969&lt;=$Q$8),AND(G2969&gt;=$R$8,G2969&lt;=$S$8),AND(G2969&gt;=$T$8,G2969&lt;=$U$8)),IF(COUNTIF($H$537:H2969,"CMO")&gt;90,"Demi-traitement","Plein traitement"),""))</f>
        <v/>
      </c>
    </row>
    <row r="2970" spans="7:9" x14ac:dyDescent="0.25">
      <c r="G2970" s="1">
        <v>45534</v>
      </c>
      <c r="H2970" t="str">
        <f t="shared" si="50"/>
        <v/>
      </c>
      <c r="I2970" s="2" t="str">
        <f>IF(OR(AND(G2970&gt;=$D$19,G2970&lt;=$E$19),AND(G2970&gt;=$F$19,G2970&lt;=$G$19),AND(G2970&gt;=$H$19,G2970&lt;=$I$19),AND(G2970&gt;=$J$19,G2970&lt;=$K$19),AND(G2970&gt;=$L$19,G2970&lt;=$M$19),AND(G2970&gt;=$N$19,G2970&lt;=$O$19),AND(G2970&gt;=$P$19,G2970&lt;=$Q$19),AND(G2970&gt;=$R$19,G2970&lt;=$S$19),AND(G2970&gt;=$T$19,G2970&lt;=$U$19)),IF(COUNTIF(I2606:I2969,"Plein traitement")=90,"Demi-traitement","Plein traitement"),IF(OR(AND(G2970&gt;=$D$8,G2970&lt;=$E$8),AND(G2970&gt;=$F$8,G2970&lt;=$G$8),AND(G2970&gt;=$H$8,G2970&lt;=$I$8),AND(G2970&gt;=$J$8,G2970&lt;=$K$8),AND(G2970&gt;=$L$8,G2970&lt;=$M$8),AND(G2970&gt;=$N$8,G2970&lt;=$O$8),AND(G2970&gt;=$P$8,G2970&lt;=$Q$8),AND(G2970&gt;=$R$8,G2970&lt;=$S$8),AND(G2970&gt;=$T$8,G2970&lt;=$U$8)),IF(COUNTIF($H$537:H2970,"CMO")&gt;90,"Demi-traitement","Plein traitement"),""))</f>
        <v/>
      </c>
    </row>
    <row r="2971" spans="7:9" x14ac:dyDescent="0.25">
      <c r="G2971" s="1">
        <v>45535</v>
      </c>
      <c r="H2971" t="str">
        <f t="shared" si="50"/>
        <v/>
      </c>
      <c r="I2971" s="2" t="str">
        <f>IF(OR(AND(G2971&gt;=$D$19,G2971&lt;=$E$19),AND(G2971&gt;=$F$19,G2971&lt;=$G$19),AND(G2971&gt;=$H$19,G2971&lt;=$I$19),AND(G2971&gt;=$J$19,G2971&lt;=$K$19),AND(G2971&gt;=$L$19,G2971&lt;=$M$19),AND(G2971&gt;=$N$19,G2971&lt;=$O$19),AND(G2971&gt;=$P$19,G2971&lt;=$Q$19),AND(G2971&gt;=$R$19,G2971&lt;=$S$19),AND(G2971&gt;=$T$19,G2971&lt;=$U$19)),IF(COUNTIF(I2607:I2970,"Plein traitement")=90,"Demi-traitement","Plein traitement"),IF(OR(AND(G2971&gt;=$D$8,G2971&lt;=$E$8),AND(G2971&gt;=$F$8,G2971&lt;=$G$8),AND(G2971&gt;=$H$8,G2971&lt;=$I$8),AND(G2971&gt;=$J$8,G2971&lt;=$K$8),AND(G2971&gt;=$L$8,G2971&lt;=$M$8),AND(G2971&gt;=$N$8,G2971&lt;=$O$8),AND(G2971&gt;=$P$8,G2971&lt;=$Q$8),AND(G2971&gt;=$R$8,G2971&lt;=$S$8),AND(G2971&gt;=$T$8,G2971&lt;=$U$8)),IF(COUNTIF($H$537:H2971,"CMO")&gt;90,"Demi-traitement","Plein traitement"),""))</f>
        <v/>
      </c>
    </row>
    <row r="2972" spans="7:9" x14ac:dyDescent="0.25">
      <c r="G2972" s="1">
        <v>45536</v>
      </c>
      <c r="H2972" t="str">
        <f t="shared" si="50"/>
        <v/>
      </c>
      <c r="I2972" s="2" t="str">
        <f>IF(OR(AND(G2972&gt;=$D$19,G2972&lt;=$E$19),AND(G2972&gt;=$F$19,G2972&lt;=$G$19),AND(G2972&gt;=$H$19,G2972&lt;=$I$19),AND(G2972&gt;=$J$19,G2972&lt;=$K$19),AND(G2972&gt;=$L$19,G2972&lt;=$M$19),AND(G2972&gt;=$N$19,G2972&lt;=$O$19),AND(G2972&gt;=$P$19,G2972&lt;=$Q$19),AND(G2972&gt;=$R$19,G2972&lt;=$S$19),AND(G2972&gt;=$T$19,G2972&lt;=$U$19)),IF(COUNTIF(I2608:I2971,"Plein traitement")=90,"Demi-traitement","Plein traitement"),IF(OR(AND(G2972&gt;=$D$8,G2972&lt;=$E$8),AND(G2972&gt;=$F$8,G2972&lt;=$G$8),AND(G2972&gt;=$H$8,G2972&lt;=$I$8),AND(G2972&gt;=$J$8,G2972&lt;=$K$8),AND(G2972&gt;=$L$8,G2972&lt;=$M$8),AND(G2972&gt;=$N$8,G2972&lt;=$O$8),AND(G2972&gt;=$P$8,G2972&lt;=$Q$8),AND(G2972&gt;=$R$8,G2972&lt;=$S$8),AND(G2972&gt;=$T$8,G2972&lt;=$U$8)),IF(COUNTIF($H$537:H2972,"CMO")&gt;90,"Demi-traitement","Plein traitement"),""))</f>
        <v/>
      </c>
    </row>
    <row r="2973" spans="7:9" x14ac:dyDescent="0.25">
      <c r="G2973" s="1">
        <v>45537</v>
      </c>
      <c r="H2973" t="str">
        <f t="shared" si="50"/>
        <v/>
      </c>
      <c r="I2973" s="2" t="str">
        <f>IF(OR(AND(G2973&gt;=$D$19,G2973&lt;=$E$19),AND(G2973&gt;=$F$19,G2973&lt;=$G$19),AND(G2973&gt;=$H$19,G2973&lt;=$I$19),AND(G2973&gt;=$J$19,G2973&lt;=$K$19),AND(G2973&gt;=$L$19,G2973&lt;=$M$19),AND(G2973&gt;=$N$19,G2973&lt;=$O$19),AND(G2973&gt;=$P$19,G2973&lt;=$Q$19),AND(G2973&gt;=$R$19,G2973&lt;=$S$19),AND(G2973&gt;=$T$19,G2973&lt;=$U$19)),IF(COUNTIF(I2609:I2972,"Plein traitement")=90,"Demi-traitement","Plein traitement"),IF(OR(AND(G2973&gt;=$D$8,G2973&lt;=$E$8),AND(G2973&gt;=$F$8,G2973&lt;=$G$8),AND(G2973&gt;=$H$8,G2973&lt;=$I$8),AND(G2973&gt;=$J$8,G2973&lt;=$K$8),AND(G2973&gt;=$L$8,G2973&lt;=$M$8),AND(G2973&gt;=$N$8,G2973&lt;=$O$8),AND(G2973&gt;=$P$8,G2973&lt;=$Q$8),AND(G2973&gt;=$R$8,G2973&lt;=$S$8),AND(G2973&gt;=$T$8,G2973&lt;=$U$8)),IF(COUNTIF($H$537:H2973,"CMO")&gt;90,"Demi-traitement","Plein traitement"),""))</f>
        <v/>
      </c>
    </row>
    <row r="2974" spans="7:9" x14ac:dyDescent="0.25">
      <c r="G2974" s="1">
        <v>45538</v>
      </c>
      <c r="H2974" t="str">
        <f t="shared" si="50"/>
        <v/>
      </c>
      <c r="I2974" s="2" t="str">
        <f>IF(OR(AND(G2974&gt;=$D$19,G2974&lt;=$E$19),AND(G2974&gt;=$F$19,G2974&lt;=$G$19),AND(G2974&gt;=$H$19,G2974&lt;=$I$19),AND(G2974&gt;=$J$19,G2974&lt;=$K$19),AND(G2974&gt;=$L$19,G2974&lt;=$M$19),AND(G2974&gt;=$N$19,G2974&lt;=$O$19),AND(G2974&gt;=$P$19,G2974&lt;=$Q$19),AND(G2974&gt;=$R$19,G2974&lt;=$S$19),AND(G2974&gt;=$T$19,G2974&lt;=$U$19)),IF(COUNTIF(I2610:I2973,"Plein traitement")=90,"Demi-traitement","Plein traitement"),IF(OR(AND(G2974&gt;=$D$8,G2974&lt;=$E$8),AND(G2974&gt;=$F$8,G2974&lt;=$G$8),AND(G2974&gt;=$H$8,G2974&lt;=$I$8),AND(G2974&gt;=$J$8,G2974&lt;=$K$8),AND(G2974&gt;=$L$8,G2974&lt;=$M$8),AND(G2974&gt;=$N$8,G2974&lt;=$O$8),AND(G2974&gt;=$P$8,G2974&lt;=$Q$8),AND(G2974&gt;=$R$8,G2974&lt;=$S$8),AND(G2974&gt;=$T$8,G2974&lt;=$U$8)),IF(COUNTIF($H$537:H2974,"CMO")&gt;90,"Demi-traitement","Plein traitement"),""))</f>
        <v/>
      </c>
    </row>
    <row r="2975" spans="7:9" x14ac:dyDescent="0.25">
      <c r="G2975" s="1">
        <v>45539</v>
      </c>
      <c r="H2975" t="str">
        <f t="shared" si="50"/>
        <v/>
      </c>
      <c r="I2975" s="2" t="str">
        <f>IF(OR(AND(G2975&gt;=$D$19,G2975&lt;=$E$19),AND(G2975&gt;=$F$19,G2975&lt;=$G$19),AND(G2975&gt;=$H$19,G2975&lt;=$I$19),AND(G2975&gt;=$J$19,G2975&lt;=$K$19),AND(G2975&gt;=$L$19,G2975&lt;=$M$19),AND(G2975&gt;=$N$19,G2975&lt;=$O$19),AND(G2975&gt;=$P$19,G2975&lt;=$Q$19),AND(G2975&gt;=$R$19,G2975&lt;=$S$19),AND(G2975&gt;=$T$19,G2975&lt;=$U$19)),IF(COUNTIF(I2611:I2974,"Plein traitement")=90,"Demi-traitement","Plein traitement"),IF(OR(AND(G2975&gt;=$D$8,G2975&lt;=$E$8),AND(G2975&gt;=$F$8,G2975&lt;=$G$8),AND(G2975&gt;=$H$8,G2975&lt;=$I$8),AND(G2975&gt;=$J$8,G2975&lt;=$K$8),AND(G2975&gt;=$L$8,G2975&lt;=$M$8),AND(G2975&gt;=$N$8,G2975&lt;=$O$8),AND(G2975&gt;=$P$8,G2975&lt;=$Q$8),AND(G2975&gt;=$R$8,G2975&lt;=$S$8),AND(G2975&gt;=$T$8,G2975&lt;=$U$8)),IF(COUNTIF($H$537:H2975,"CMO")&gt;90,"Demi-traitement","Plein traitement"),""))</f>
        <v/>
      </c>
    </row>
    <row r="2976" spans="7:9" x14ac:dyDescent="0.25">
      <c r="G2976" s="1">
        <v>45540</v>
      </c>
      <c r="H2976" t="str">
        <f t="shared" si="50"/>
        <v/>
      </c>
      <c r="I2976" s="2" t="str">
        <f>IF(OR(AND(G2976&gt;=$D$19,G2976&lt;=$E$19),AND(G2976&gt;=$F$19,G2976&lt;=$G$19),AND(G2976&gt;=$H$19,G2976&lt;=$I$19),AND(G2976&gt;=$J$19,G2976&lt;=$K$19),AND(G2976&gt;=$L$19,G2976&lt;=$M$19),AND(G2976&gt;=$N$19,G2976&lt;=$O$19),AND(G2976&gt;=$P$19,G2976&lt;=$Q$19),AND(G2976&gt;=$R$19,G2976&lt;=$S$19),AND(G2976&gt;=$T$19,G2976&lt;=$U$19)),IF(COUNTIF(I2612:I2975,"Plein traitement")=90,"Demi-traitement","Plein traitement"),IF(OR(AND(G2976&gt;=$D$8,G2976&lt;=$E$8),AND(G2976&gt;=$F$8,G2976&lt;=$G$8),AND(G2976&gt;=$H$8,G2976&lt;=$I$8),AND(G2976&gt;=$J$8,G2976&lt;=$K$8),AND(G2976&gt;=$L$8,G2976&lt;=$M$8),AND(G2976&gt;=$N$8,G2976&lt;=$O$8),AND(G2976&gt;=$P$8,G2976&lt;=$Q$8),AND(G2976&gt;=$R$8,G2976&lt;=$S$8),AND(G2976&gt;=$T$8,G2976&lt;=$U$8)),IF(COUNTIF($H$537:H2976,"CMO")&gt;90,"Demi-traitement","Plein traitement"),""))</f>
        <v/>
      </c>
    </row>
    <row r="2977" spans="7:9" x14ac:dyDescent="0.25">
      <c r="G2977" s="1">
        <v>45541</v>
      </c>
      <c r="H2977" t="str">
        <f t="shared" si="50"/>
        <v/>
      </c>
      <c r="I2977" s="2" t="str">
        <f>IF(OR(AND(G2977&gt;=$D$19,G2977&lt;=$E$19),AND(G2977&gt;=$F$19,G2977&lt;=$G$19),AND(G2977&gt;=$H$19,G2977&lt;=$I$19),AND(G2977&gt;=$J$19,G2977&lt;=$K$19),AND(G2977&gt;=$L$19,G2977&lt;=$M$19),AND(G2977&gt;=$N$19,G2977&lt;=$O$19),AND(G2977&gt;=$P$19,G2977&lt;=$Q$19),AND(G2977&gt;=$R$19,G2977&lt;=$S$19),AND(G2977&gt;=$T$19,G2977&lt;=$U$19)),IF(COUNTIF(I2613:I2976,"Plein traitement")=90,"Demi-traitement","Plein traitement"),IF(OR(AND(G2977&gt;=$D$8,G2977&lt;=$E$8),AND(G2977&gt;=$F$8,G2977&lt;=$G$8),AND(G2977&gt;=$H$8,G2977&lt;=$I$8),AND(G2977&gt;=$J$8,G2977&lt;=$K$8),AND(G2977&gt;=$L$8,G2977&lt;=$M$8),AND(G2977&gt;=$N$8,G2977&lt;=$O$8),AND(G2977&gt;=$P$8,G2977&lt;=$Q$8),AND(G2977&gt;=$R$8,G2977&lt;=$S$8),AND(G2977&gt;=$T$8,G2977&lt;=$U$8)),IF(COUNTIF($H$537:H2977,"CMO")&gt;90,"Demi-traitement","Plein traitement"),""))</f>
        <v/>
      </c>
    </row>
    <row r="2978" spans="7:9" x14ac:dyDescent="0.25">
      <c r="G2978" s="1">
        <v>45542</v>
      </c>
      <c r="H2978" t="str">
        <f t="shared" si="50"/>
        <v/>
      </c>
      <c r="I2978" s="2" t="str">
        <f>IF(OR(AND(G2978&gt;=$D$19,G2978&lt;=$E$19),AND(G2978&gt;=$F$19,G2978&lt;=$G$19),AND(G2978&gt;=$H$19,G2978&lt;=$I$19),AND(G2978&gt;=$J$19,G2978&lt;=$K$19),AND(G2978&gt;=$L$19,G2978&lt;=$M$19),AND(G2978&gt;=$N$19,G2978&lt;=$O$19),AND(G2978&gt;=$P$19,G2978&lt;=$Q$19),AND(G2978&gt;=$R$19,G2978&lt;=$S$19),AND(G2978&gt;=$T$19,G2978&lt;=$U$19)),IF(COUNTIF(I2614:I2977,"Plein traitement")=90,"Demi-traitement","Plein traitement"),IF(OR(AND(G2978&gt;=$D$8,G2978&lt;=$E$8),AND(G2978&gt;=$F$8,G2978&lt;=$G$8),AND(G2978&gt;=$H$8,G2978&lt;=$I$8),AND(G2978&gt;=$J$8,G2978&lt;=$K$8),AND(G2978&gt;=$L$8,G2978&lt;=$M$8),AND(G2978&gt;=$N$8,G2978&lt;=$O$8),AND(G2978&gt;=$P$8,G2978&lt;=$Q$8),AND(G2978&gt;=$R$8,G2978&lt;=$S$8),AND(G2978&gt;=$T$8,G2978&lt;=$U$8)),IF(COUNTIF($H$537:H2978,"CMO")&gt;90,"Demi-traitement","Plein traitement"),""))</f>
        <v/>
      </c>
    </row>
    <row r="2979" spans="7:9" x14ac:dyDescent="0.25">
      <c r="G2979" s="1">
        <v>45543</v>
      </c>
      <c r="H2979" t="str">
        <f t="shared" si="50"/>
        <v/>
      </c>
      <c r="I2979" s="2" t="str">
        <f>IF(OR(AND(G2979&gt;=$D$19,G2979&lt;=$E$19),AND(G2979&gt;=$F$19,G2979&lt;=$G$19),AND(G2979&gt;=$H$19,G2979&lt;=$I$19),AND(G2979&gt;=$J$19,G2979&lt;=$K$19),AND(G2979&gt;=$L$19,G2979&lt;=$M$19),AND(G2979&gt;=$N$19,G2979&lt;=$O$19),AND(G2979&gt;=$P$19,G2979&lt;=$Q$19),AND(G2979&gt;=$R$19,G2979&lt;=$S$19),AND(G2979&gt;=$T$19,G2979&lt;=$U$19)),IF(COUNTIF(I2615:I2978,"Plein traitement")=90,"Demi-traitement","Plein traitement"),IF(OR(AND(G2979&gt;=$D$8,G2979&lt;=$E$8),AND(G2979&gt;=$F$8,G2979&lt;=$G$8),AND(G2979&gt;=$H$8,G2979&lt;=$I$8),AND(G2979&gt;=$J$8,G2979&lt;=$K$8),AND(G2979&gt;=$L$8,G2979&lt;=$M$8),AND(G2979&gt;=$N$8,G2979&lt;=$O$8),AND(G2979&gt;=$P$8,G2979&lt;=$Q$8),AND(G2979&gt;=$R$8,G2979&lt;=$S$8),AND(G2979&gt;=$T$8,G2979&lt;=$U$8)),IF(COUNTIF($H$537:H2979,"CMO")&gt;90,"Demi-traitement","Plein traitement"),""))</f>
        <v/>
      </c>
    </row>
    <row r="2980" spans="7:9" x14ac:dyDescent="0.25">
      <c r="G2980" s="1">
        <v>45544</v>
      </c>
      <c r="H2980" t="str">
        <f t="shared" si="50"/>
        <v/>
      </c>
      <c r="I2980" s="2" t="str">
        <f>IF(OR(AND(G2980&gt;=$D$19,G2980&lt;=$E$19),AND(G2980&gt;=$F$19,G2980&lt;=$G$19),AND(G2980&gt;=$H$19,G2980&lt;=$I$19),AND(G2980&gt;=$J$19,G2980&lt;=$K$19),AND(G2980&gt;=$L$19,G2980&lt;=$M$19),AND(G2980&gt;=$N$19,G2980&lt;=$O$19),AND(G2980&gt;=$P$19,G2980&lt;=$Q$19),AND(G2980&gt;=$R$19,G2980&lt;=$S$19),AND(G2980&gt;=$T$19,G2980&lt;=$U$19)),IF(COUNTIF(I2616:I2979,"Plein traitement")=90,"Demi-traitement","Plein traitement"),IF(OR(AND(G2980&gt;=$D$8,G2980&lt;=$E$8),AND(G2980&gt;=$F$8,G2980&lt;=$G$8),AND(G2980&gt;=$H$8,G2980&lt;=$I$8),AND(G2980&gt;=$J$8,G2980&lt;=$K$8),AND(G2980&gt;=$L$8,G2980&lt;=$M$8),AND(G2980&gt;=$N$8,G2980&lt;=$O$8),AND(G2980&gt;=$P$8,G2980&lt;=$Q$8),AND(G2980&gt;=$R$8,G2980&lt;=$S$8),AND(G2980&gt;=$T$8,G2980&lt;=$U$8)),IF(COUNTIF($H$537:H2980,"CMO")&gt;90,"Demi-traitement","Plein traitement"),""))</f>
        <v/>
      </c>
    </row>
    <row r="2981" spans="7:9" x14ac:dyDescent="0.25">
      <c r="G2981" s="1">
        <v>45545</v>
      </c>
      <c r="H2981" t="str">
        <f t="shared" si="50"/>
        <v/>
      </c>
      <c r="I2981" s="2" t="str">
        <f>IF(OR(AND(G2981&gt;=$D$19,G2981&lt;=$E$19),AND(G2981&gt;=$F$19,G2981&lt;=$G$19),AND(G2981&gt;=$H$19,G2981&lt;=$I$19),AND(G2981&gt;=$J$19,G2981&lt;=$K$19),AND(G2981&gt;=$L$19,G2981&lt;=$M$19),AND(G2981&gt;=$N$19,G2981&lt;=$O$19),AND(G2981&gt;=$P$19,G2981&lt;=$Q$19),AND(G2981&gt;=$R$19,G2981&lt;=$S$19),AND(G2981&gt;=$T$19,G2981&lt;=$U$19)),IF(COUNTIF(I2617:I2980,"Plein traitement")=90,"Demi-traitement","Plein traitement"),IF(OR(AND(G2981&gt;=$D$8,G2981&lt;=$E$8),AND(G2981&gt;=$F$8,G2981&lt;=$G$8),AND(G2981&gt;=$H$8,G2981&lt;=$I$8),AND(G2981&gt;=$J$8,G2981&lt;=$K$8),AND(G2981&gt;=$L$8,G2981&lt;=$M$8),AND(G2981&gt;=$N$8,G2981&lt;=$O$8),AND(G2981&gt;=$P$8,G2981&lt;=$Q$8),AND(G2981&gt;=$R$8,G2981&lt;=$S$8),AND(G2981&gt;=$T$8,G2981&lt;=$U$8)),IF(COUNTIF($H$537:H2981,"CMO")&gt;90,"Demi-traitement","Plein traitement"),""))</f>
        <v/>
      </c>
    </row>
    <row r="2982" spans="7:9" x14ac:dyDescent="0.25">
      <c r="G2982" s="1">
        <v>45546</v>
      </c>
      <c r="H2982" t="str">
        <f t="shared" si="50"/>
        <v/>
      </c>
      <c r="I2982" s="2" t="str">
        <f>IF(OR(AND(G2982&gt;=$D$19,G2982&lt;=$E$19),AND(G2982&gt;=$F$19,G2982&lt;=$G$19),AND(G2982&gt;=$H$19,G2982&lt;=$I$19),AND(G2982&gt;=$J$19,G2982&lt;=$K$19),AND(G2982&gt;=$L$19,G2982&lt;=$M$19),AND(G2982&gt;=$N$19,G2982&lt;=$O$19),AND(G2982&gt;=$P$19,G2982&lt;=$Q$19),AND(G2982&gt;=$R$19,G2982&lt;=$S$19),AND(G2982&gt;=$T$19,G2982&lt;=$U$19)),IF(COUNTIF(I2618:I2981,"Plein traitement")=90,"Demi-traitement","Plein traitement"),IF(OR(AND(G2982&gt;=$D$8,G2982&lt;=$E$8),AND(G2982&gt;=$F$8,G2982&lt;=$G$8),AND(G2982&gt;=$H$8,G2982&lt;=$I$8),AND(G2982&gt;=$J$8,G2982&lt;=$K$8),AND(G2982&gt;=$L$8,G2982&lt;=$M$8),AND(G2982&gt;=$N$8,G2982&lt;=$O$8),AND(G2982&gt;=$P$8,G2982&lt;=$Q$8),AND(G2982&gt;=$R$8,G2982&lt;=$S$8),AND(G2982&gt;=$T$8,G2982&lt;=$U$8)),IF(COUNTIF($H$537:H2982,"CMO")&gt;90,"Demi-traitement","Plein traitement"),""))</f>
        <v/>
      </c>
    </row>
    <row r="2983" spans="7:9" x14ac:dyDescent="0.25">
      <c r="G2983" s="1">
        <v>45547</v>
      </c>
      <c r="H2983" t="str">
        <f t="shared" si="50"/>
        <v/>
      </c>
      <c r="I2983" s="2" t="str">
        <f>IF(OR(AND(G2983&gt;=$D$19,G2983&lt;=$E$19),AND(G2983&gt;=$F$19,G2983&lt;=$G$19),AND(G2983&gt;=$H$19,G2983&lt;=$I$19),AND(G2983&gt;=$J$19,G2983&lt;=$K$19),AND(G2983&gt;=$L$19,G2983&lt;=$M$19),AND(G2983&gt;=$N$19,G2983&lt;=$O$19),AND(G2983&gt;=$P$19,G2983&lt;=$Q$19),AND(G2983&gt;=$R$19,G2983&lt;=$S$19),AND(G2983&gt;=$T$19,G2983&lt;=$U$19)),IF(COUNTIF(I2619:I2982,"Plein traitement")=90,"Demi-traitement","Plein traitement"),IF(OR(AND(G2983&gt;=$D$8,G2983&lt;=$E$8),AND(G2983&gt;=$F$8,G2983&lt;=$G$8),AND(G2983&gt;=$H$8,G2983&lt;=$I$8),AND(G2983&gt;=$J$8,G2983&lt;=$K$8),AND(G2983&gt;=$L$8,G2983&lt;=$M$8),AND(G2983&gt;=$N$8,G2983&lt;=$O$8),AND(G2983&gt;=$P$8,G2983&lt;=$Q$8),AND(G2983&gt;=$R$8,G2983&lt;=$S$8),AND(G2983&gt;=$T$8,G2983&lt;=$U$8)),IF(COUNTIF($H$537:H2983,"CMO")&gt;90,"Demi-traitement","Plein traitement"),""))</f>
        <v/>
      </c>
    </row>
    <row r="2984" spans="7:9" x14ac:dyDescent="0.25">
      <c r="G2984" s="1">
        <v>45548</v>
      </c>
      <c r="H2984" t="str">
        <f t="shared" si="50"/>
        <v/>
      </c>
      <c r="I2984" s="2" t="str">
        <f>IF(OR(AND(G2984&gt;=$D$19,G2984&lt;=$E$19),AND(G2984&gt;=$F$19,G2984&lt;=$G$19),AND(G2984&gt;=$H$19,G2984&lt;=$I$19),AND(G2984&gt;=$J$19,G2984&lt;=$K$19),AND(G2984&gt;=$L$19,G2984&lt;=$M$19),AND(G2984&gt;=$N$19,G2984&lt;=$O$19),AND(G2984&gt;=$P$19,G2984&lt;=$Q$19),AND(G2984&gt;=$R$19,G2984&lt;=$S$19),AND(G2984&gt;=$T$19,G2984&lt;=$U$19)),IF(COUNTIF(I2620:I2983,"Plein traitement")=90,"Demi-traitement","Plein traitement"),IF(OR(AND(G2984&gt;=$D$8,G2984&lt;=$E$8),AND(G2984&gt;=$F$8,G2984&lt;=$G$8),AND(G2984&gt;=$H$8,G2984&lt;=$I$8),AND(G2984&gt;=$J$8,G2984&lt;=$K$8),AND(G2984&gt;=$L$8,G2984&lt;=$M$8),AND(G2984&gt;=$N$8,G2984&lt;=$O$8),AND(G2984&gt;=$P$8,G2984&lt;=$Q$8),AND(G2984&gt;=$R$8,G2984&lt;=$S$8),AND(G2984&gt;=$T$8,G2984&lt;=$U$8)),IF(COUNTIF($H$537:H2984,"CMO")&gt;90,"Demi-traitement","Plein traitement"),""))</f>
        <v/>
      </c>
    </row>
    <row r="2985" spans="7:9" x14ac:dyDescent="0.25">
      <c r="G2985" s="1">
        <v>45549</v>
      </c>
      <c r="H2985" t="str">
        <f t="shared" si="50"/>
        <v/>
      </c>
      <c r="I2985" s="2" t="str">
        <f>IF(OR(AND(G2985&gt;=$D$19,G2985&lt;=$E$19),AND(G2985&gt;=$F$19,G2985&lt;=$G$19),AND(G2985&gt;=$H$19,G2985&lt;=$I$19),AND(G2985&gt;=$J$19,G2985&lt;=$K$19),AND(G2985&gt;=$L$19,G2985&lt;=$M$19),AND(G2985&gt;=$N$19,G2985&lt;=$O$19),AND(G2985&gt;=$P$19,G2985&lt;=$Q$19),AND(G2985&gt;=$R$19,G2985&lt;=$S$19),AND(G2985&gt;=$T$19,G2985&lt;=$U$19)),IF(COUNTIF(I2621:I2984,"Plein traitement")=90,"Demi-traitement","Plein traitement"),IF(OR(AND(G2985&gt;=$D$8,G2985&lt;=$E$8),AND(G2985&gt;=$F$8,G2985&lt;=$G$8),AND(G2985&gt;=$H$8,G2985&lt;=$I$8),AND(G2985&gt;=$J$8,G2985&lt;=$K$8),AND(G2985&gt;=$L$8,G2985&lt;=$M$8),AND(G2985&gt;=$N$8,G2985&lt;=$O$8),AND(G2985&gt;=$P$8,G2985&lt;=$Q$8),AND(G2985&gt;=$R$8,G2985&lt;=$S$8),AND(G2985&gt;=$T$8,G2985&lt;=$U$8)),IF(COUNTIF($H$537:H2985,"CMO")&gt;90,"Demi-traitement","Plein traitement"),""))</f>
        <v/>
      </c>
    </row>
    <row r="2986" spans="7:9" x14ac:dyDescent="0.25">
      <c r="G2986" s="1">
        <v>45550</v>
      </c>
      <c r="H2986" t="str">
        <f t="shared" si="50"/>
        <v/>
      </c>
      <c r="I2986" s="2" t="str">
        <f>IF(OR(AND(G2986&gt;=$D$19,G2986&lt;=$E$19),AND(G2986&gt;=$F$19,G2986&lt;=$G$19),AND(G2986&gt;=$H$19,G2986&lt;=$I$19),AND(G2986&gt;=$J$19,G2986&lt;=$K$19),AND(G2986&gt;=$L$19,G2986&lt;=$M$19),AND(G2986&gt;=$N$19,G2986&lt;=$O$19),AND(G2986&gt;=$P$19,G2986&lt;=$Q$19),AND(G2986&gt;=$R$19,G2986&lt;=$S$19),AND(G2986&gt;=$T$19,G2986&lt;=$U$19)),IF(COUNTIF(I2622:I2985,"Plein traitement")=90,"Demi-traitement","Plein traitement"),IF(OR(AND(G2986&gt;=$D$8,G2986&lt;=$E$8),AND(G2986&gt;=$F$8,G2986&lt;=$G$8),AND(G2986&gt;=$H$8,G2986&lt;=$I$8),AND(G2986&gt;=$J$8,G2986&lt;=$K$8),AND(G2986&gt;=$L$8,G2986&lt;=$M$8),AND(G2986&gt;=$N$8,G2986&lt;=$O$8),AND(G2986&gt;=$P$8,G2986&lt;=$Q$8),AND(G2986&gt;=$R$8,G2986&lt;=$S$8),AND(G2986&gt;=$T$8,G2986&lt;=$U$8)),IF(COUNTIF($H$537:H2986,"CMO")&gt;90,"Demi-traitement","Plein traitement"),""))</f>
        <v/>
      </c>
    </row>
    <row r="2987" spans="7:9" x14ac:dyDescent="0.25">
      <c r="G2987" s="1">
        <v>45551</v>
      </c>
      <c r="H2987" t="str">
        <f t="shared" si="50"/>
        <v/>
      </c>
      <c r="I2987" s="2" t="str">
        <f>IF(OR(AND(G2987&gt;=$D$19,G2987&lt;=$E$19),AND(G2987&gt;=$F$19,G2987&lt;=$G$19),AND(G2987&gt;=$H$19,G2987&lt;=$I$19),AND(G2987&gt;=$J$19,G2987&lt;=$K$19),AND(G2987&gt;=$L$19,G2987&lt;=$M$19),AND(G2987&gt;=$N$19,G2987&lt;=$O$19),AND(G2987&gt;=$P$19,G2987&lt;=$Q$19),AND(G2987&gt;=$R$19,G2987&lt;=$S$19),AND(G2987&gt;=$T$19,G2987&lt;=$U$19)),IF(COUNTIF(I2623:I2986,"Plein traitement")=90,"Demi-traitement","Plein traitement"),IF(OR(AND(G2987&gt;=$D$8,G2987&lt;=$E$8),AND(G2987&gt;=$F$8,G2987&lt;=$G$8),AND(G2987&gt;=$H$8,G2987&lt;=$I$8),AND(G2987&gt;=$J$8,G2987&lt;=$K$8),AND(G2987&gt;=$L$8,G2987&lt;=$M$8),AND(G2987&gt;=$N$8,G2987&lt;=$O$8),AND(G2987&gt;=$P$8,G2987&lt;=$Q$8),AND(G2987&gt;=$R$8,G2987&lt;=$S$8),AND(G2987&gt;=$T$8,G2987&lt;=$U$8)),IF(COUNTIF($H$537:H2987,"CMO")&gt;90,"Demi-traitement","Plein traitement"),""))</f>
        <v/>
      </c>
    </row>
    <row r="2988" spans="7:9" x14ac:dyDescent="0.25">
      <c r="G2988" s="1">
        <v>45552</v>
      </c>
      <c r="H2988" t="str">
        <f t="shared" si="50"/>
        <v/>
      </c>
      <c r="I2988" s="2" t="str">
        <f>IF(OR(AND(G2988&gt;=$D$19,G2988&lt;=$E$19),AND(G2988&gt;=$F$19,G2988&lt;=$G$19),AND(G2988&gt;=$H$19,G2988&lt;=$I$19),AND(G2988&gt;=$J$19,G2988&lt;=$K$19),AND(G2988&gt;=$L$19,G2988&lt;=$M$19),AND(G2988&gt;=$N$19,G2988&lt;=$O$19),AND(G2988&gt;=$P$19,G2988&lt;=$Q$19),AND(G2988&gt;=$R$19,G2988&lt;=$S$19),AND(G2988&gt;=$T$19,G2988&lt;=$U$19)),IF(COUNTIF(I2624:I2987,"Plein traitement")=90,"Demi-traitement","Plein traitement"),IF(OR(AND(G2988&gt;=$D$8,G2988&lt;=$E$8),AND(G2988&gt;=$F$8,G2988&lt;=$G$8),AND(G2988&gt;=$H$8,G2988&lt;=$I$8),AND(G2988&gt;=$J$8,G2988&lt;=$K$8),AND(G2988&gt;=$L$8,G2988&lt;=$M$8),AND(G2988&gt;=$N$8,G2988&lt;=$O$8),AND(G2988&gt;=$P$8,G2988&lt;=$Q$8),AND(G2988&gt;=$R$8,G2988&lt;=$S$8),AND(G2988&gt;=$T$8,G2988&lt;=$U$8)),IF(COUNTIF($H$537:H2988,"CMO")&gt;90,"Demi-traitement","Plein traitement"),""))</f>
        <v/>
      </c>
    </row>
    <row r="2989" spans="7:9" x14ac:dyDescent="0.25">
      <c r="G2989" s="1">
        <v>45553</v>
      </c>
      <c r="H2989" t="str">
        <f t="shared" si="50"/>
        <v/>
      </c>
      <c r="I2989" s="2" t="str">
        <f>IF(OR(AND(G2989&gt;=$D$19,G2989&lt;=$E$19),AND(G2989&gt;=$F$19,G2989&lt;=$G$19),AND(G2989&gt;=$H$19,G2989&lt;=$I$19),AND(G2989&gt;=$J$19,G2989&lt;=$K$19),AND(G2989&gt;=$L$19,G2989&lt;=$M$19),AND(G2989&gt;=$N$19,G2989&lt;=$O$19),AND(G2989&gt;=$P$19,G2989&lt;=$Q$19),AND(G2989&gt;=$R$19,G2989&lt;=$S$19),AND(G2989&gt;=$T$19,G2989&lt;=$U$19)),IF(COUNTIF(I2625:I2988,"Plein traitement")=90,"Demi-traitement","Plein traitement"),IF(OR(AND(G2989&gt;=$D$8,G2989&lt;=$E$8),AND(G2989&gt;=$F$8,G2989&lt;=$G$8),AND(G2989&gt;=$H$8,G2989&lt;=$I$8),AND(G2989&gt;=$J$8,G2989&lt;=$K$8),AND(G2989&gt;=$L$8,G2989&lt;=$M$8),AND(G2989&gt;=$N$8,G2989&lt;=$O$8),AND(G2989&gt;=$P$8,G2989&lt;=$Q$8),AND(G2989&gt;=$R$8,G2989&lt;=$S$8),AND(G2989&gt;=$T$8,G2989&lt;=$U$8)),IF(COUNTIF($H$537:H2989,"CMO")&gt;90,"Demi-traitement","Plein traitement"),""))</f>
        <v/>
      </c>
    </row>
    <row r="2990" spans="7:9" x14ac:dyDescent="0.25">
      <c r="G2990" s="1">
        <v>45554</v>
      </c>
      <c r="H2990" t="str">
        <f t="shared" si="50"/>
        <v/>
      </c>
      <c r="I2990" s="2" t="str">
        <f>IF(OR(AND(G2990&gt;=$D$19,G2990&lt;=$E$19),AND(G2990&gt;=$F$19,G2990&lt;=$G$19),AND(G2990&gt;=$H$19,G2990&lt;=$I$19),AND(G2990&gt;=$J$19,G2990&lt;=$K$19),AND(G2990&gt;=$L$19,G2990&lt;=$M$19),AND(G2990&gt;=$N$19,G2990&lt;=$O$19),AND(G2990&gt;=$P$19,G2990&lt;=$Q$19),AND(G2990&gt;=$R$19,G2990&lt;=$S$19),AND(G2990&gt;=$T$19,G2990&lt;=$U$19)),IF(COUNTIF(I2626:I2989,"Plein traitement")=90,"Demi-traitement","Plein traitement"),IF(OR(AND(G2990&gt;=$D$8,G2990&lt;=$E$8),AND(G2990&gt;=$F$8,G2990&lt;=$G$8),AND(G2990&gt;=$H$8,G2990&lt;=$I$8),AND(G2990&gt;=$J$8,G2990&lt;=$K$8),AND(G2990&gt;=$L$8,G2990&lt;=$M$8),AND(G2990&gt;=$N$8,G2990&lt;=$O$8),AND(G2990&gt;=$P$8,G2990&lt;=$Q$8),AND(G2990&gt;=$R$8,G2990&lt;=$S$8),AND(G2990&gt;=$T$8,G2990&lt;=$U$8)),IF(COUNTIF($H$537:H2990,"CMO")&gt;90,"Demi-traitement","Plein traitement"),""))</f>
        <v/>
      </c>
    </row>
    <row r="2991" spans="7:9" x14ac:dyDescent="0.25">
      <c r="G2991" s="1">
        <v>45555</v>
      </c>
      <c r="H2991" t="str">
        <f t="shared" si="50"/>
        <v/>
      </c>
      <c r="I2991" s="2" t="str">
        <f>IF(OR(AND(G2991&gt;=$D$19,G2991&lt;=$E$19),AND(G2991&gt;=$F$19,G2991&lt;=$G$19),AND(G2991&gt;=$H$19,G2991&lt;=$I$19),AND(G2991&gt;=$J$19,G2991&lt;=$K$19),AND(G2991&gt;=$L$19,G2991&lt;=$M$19),AND(G2991&gt;=$N$19,G2991&lt;=$O$19),AND(G2991&gt;=$P$19,G2991&lt;=$Q$19),AND(G2991&gt;=$R$19,G2991&lt;=$S$19),AND(G2991&gt;=$T$19,G2991&lt;=$U$19)),IF(COUNTIF(I2627:I2990,"Plein traitement")=90,"Demi-traitement","Plein traitement"),IF(OR(AND(G2991&gt;=$D$8,G2991&lt;=$E$8),AND(G2991&gt;=$F$8,G2991&lt;=$G$8),AND(G2991&gt;=$H$8,G2991&lt;=$I$8),AND(G2991&gt;=$J$8,G2991&lt;=$K$8),AND(G2991&gt;=$L$8,G2991&lt;=$M$8),AND(G2991&gt;=$N$8,G2991&lt;=$O$8),AND(G2991&gt;=$P$8,G2991&lt;=$Q$8),AND(G2991&gt;=$R$8,G2991&lt;=$S$8),AND(G2991&gt;=$T$8,G2991&lt;=$U$8)),IF(COUNTIF($H$537:H2991,"CMO")&gt;90,"Demi-traitement","Plein traitement"),""))</f>
        <v/>
      </c>
    </row>
    <row r="2992" spans="7:9" x14ac:dyDescent="0.25">
      <c r="G2992" s="1">
        <v>45556</v>
      </c>
      <c r="H2992" t="str">
        <f t="shared" si="50"/>
        <v/>
      </c>
      <c r="I2992" s="2" t="str">
        <f>IF(OR(AND(G2992&gt;=$D$19,G2992&lt;=$E$19),AND(G2992&gt;=$F$19,G2992&lt;=$G$19),AND(G2992&gt;=$H$19,G2992&lt;=$I$19),AND(G2992&gt;=$J$19,G2992&lt;=$K$19),AND(G2992&gt;=$L$19,G2992&lt;=$M$19),AND(G2992&gt;=$N$19,G2992&lt;=$O$19),AND(G2992&gt;=$P$19,G2992&lt;=$Q$19),AND(G2992&gt;=$R$19,G2992&lt;=$S$19),AND(G2992&gt;=$T$19,G2992&lt;=$U$19)),IF(COUNTIF(I2628:I2991,"Plein traitement")=90,"Demi-traitement","Plein traitement"),IF(OR(AND(G2992&gt;=$D$8,G2992&lt;=$E$8),AND(G2992&gt;=$F$8,G2992&lt;=$G$8),AND(G2992&gt;=$H$8,G2992&lt;=$I$8),AND(G2992&gt;=$J$8,G2992&lt;=$K$8),AND(G2992&gt;=$L$8,G2992&lt;=$M$8),AND(G2992&gt;=$N$8,G2992&lt;=$O$8),AND(G2992&gt;=$P$8,G2992&lt;=$Q$8),AND(G2992&gt;=$R$8,G2992&lt;=$S$8),AND(G2992&gt;=$T$8,G2992&lt;=$U$8)),IF(COUNTIF($H$537:H2992,"CMO")&gt;90,"Demi-traitement","Plein traitement"),""))</f>
        <v/>
      </c>
    </row>
    <row r="2993" spans="7:9" x14ac:dyDescent="0.25">
      <c r="G2993" s="1">
        <v>45557</v>
      </c>
      <c r="H2993" t="str">
        <f t="shared" si="50"/>
        <v/>
      </c>
      <c r="I2993" s="2" t="str">
        <f>IF(OR(AND(G2993&gt;=$D$19,G2993&lt;=$E$19),AND(G2993&gt;=$F$19,G2993&lt;=$G$19),AND(G2993&gt;=$H$19,G2993&lt;=$I$19),AND(G2993&gt;=$J$19,G2993&lt;=$K$19),AND(G2993&gt;=$L$19,G2993&lt;=$M$19),AND(G2993&gt;=$N$19,G2993&lt;=$O$19),AND(G2993&gt;=$P$19,G2993&lt;=$Q$19),AND(G2993&gt;=$R$19,G2993&lt;=$S$19),AND(G2993&gt;=$T$19,G2993&lt;=$U$19)),IF(COUNTIF(I2629:I2992,"Plein traitement")=90,"Demi-traitement","Plein traitement"),IF(OR(AND(G2993&gt;=$D$8,G2993&lt;=$E$8),AND(G2993&gt;=$F$8,G2993&lt;=$G$8),AND(G2993&gt;=$H$8,G2993&lt;=$I$8),AND(G2993&gt;=$J$8,G2993&lt;=$K$8),AND(G2993&gt;=$L$8,G2993&lt;=$M$8),AND(G2993&gt;=$N$8,G2993&lt;=$O$8),AND(G2993&gt;=$P$8,G2993&lt;=$Q$8),AND(G2993&gt;=$R$8,G2993&lt;=$S$8),AND(G2993&gt;=$T$8,G2993&lt;=$U$8)),IF(COUNTIF($H$537:H2993,"CMO")&gt;90,"Demi-traitement","Plein traitement"),""))</f>
        <v/>
      </c>
    </row>
    <row r="2994" spans="7:9" x14ac:dyDescent="0.25">
      <c r="G2994" s="1">
        <v>45558</v>
      </c>
      <c r="H2994" t="str">
        <f t="shared" si="50"/>
        <v/>
      </c>
      <c r="I2994" s="2" t="str">
        <f>IF(OR(AND(G2994&gt;=$D$19,G2994&lt;=$E$19),AND(G2994&gt;=$F$19,G2994&lt;=$G$19),AND(G2994&gt;=$H$19,G2994&lt;=$I$19),AND(G2994&gt;=$J$19,G2994&lt;=$K$19),AND(G2994&gt;=$L$19,G2994&lt;=$M$19),AND(G2994&gt;=$N$19,G2994&lt;=$O$19),AND(G2994&gt;=$P$19,G2994&lt;=$Q$19),AND(G2994&gt;=$R$19,G2994&lt;=$S$19),AND(G2994&gt;=$T$19,G2994&lt;=$U$19)),IF(COUNTIF(I2630:I2993,"Plein traitement")=90,"Demi-traitement","Plein traitement"),IF(OR(AND(G2994&gt;=$D$8,G2994&lt;=$E$8),AND(G2994&gt;=$F$8,G2994&lt;=$G$8),AND(G2994&gt;=$H$8,G2994&lt;=$I$8),AND(G2994&gt;=$J$8,G2994&lt;=$K$8),AND(G2994&gt;=$L$8,G2994&lt;=$M$8),AND(G2994&gt;=$N$8,G2994&lt;=$O$8),AND(G2994&gt;=$P$8,G2994&lt;=$Q$8),AND(G2994&gt;=$R$8,G2994&lt;=$S$8),AND(G2994&gt;=$T$8,G2994&lt;=$U$8)),IF(COUNTIF($H$537:H2994,"CMO")&gt;90,"Demi-traitement","Plein traitement"),""))</f>
        <v/>
      </c>
    </row>
    <row r="2995" spans="7:9" x14ac:dyDescent="0.25">
      <c r="G2995" s="1">
        <v>45559</v>
      </c>
      <c r="H2995" t="str">
        <f t="shared" si="50"/>
        <v/>
      </c>
      <c r="I2995" s="2" t="str">
        <f>IF(OR(AND(G2995&gt;=$D$19,G2995&lt;=$E$19),AND(G2995&gt;=$F$19,G2995&lt;=$G$19),AND(G2995&gt;=$H$19,G2995&lt;=$I$19),AND(G2995&gt;=$J$19,G2995&lt;=$K$19),AND(G2995&gt;=$L$19,G2995&lt;=$M$19),AND(G2995&gt;=$N$19,G2995&lt;=$O$19),AND(G2995&gt;=$P$19,G2995&lt;=$Q$19),AND(G2995&gt;=$R$19,G2995&lt;=$S$19),AND(G2995&gt;=$T$19,G2995&lt;=$U$19)),IF(COUNTIF(I2631:I2994,"Plein traitement")=90,"Demi-traitement","Plein traitement"),IF(OR(AND(G2995&gt;=$D$8,G2995&lt;=$E$8),AND(G2995&gt;=$F$8,G2995&lt;=$G$8),AND(G2995&gt;=$H$8,G2995&lt;=$I$8),AND(G2995&gt;=$J$8,G2995&lt;=$K$8),AND(G2995&gt;=$L$8,G2995&lt;=$M$8),AND(G2995&gt;=$N$8,G2995&lt;=$O$8),AND(G2995&gt;=$P$8,G2995&lt;=$Q$8),AND(G2995&gt;=$R$8,G2995&lt;=$S$8),AND(G2995&gt;=$T$8,G2995&lt;=$U$8)),IF(COUNTIF($H$537:H2995,"CMO")&gt;90,"Demi-traitement","Plein traitement"),""))</f>
        <v/>
      </c>
    </row>
    <row r="2996" spans="7:9" x14ac:dyDescent="0.25">
      <c r="G2996" s="1">
        <v>45560</v>
      </c>
      <c r="H2996" t="str">
        <f t="shared" si="50"/>
        <v/>
      </c>
      <c r="I2996" s="2" t="str">
        <f>IF(OR(AND(G2996&gt;=$D$19,G2996&lt;=$E$19),AND(G2996&gt;=$F$19,G2996&lt;=$G$19),AND(G2996&gt;=$H$19,G2996&lt;=$I$19),AND(G2996&gt;=$J$19,G2996&lt;=$K$19),AND(G2996&gt;=$L$19,G2996&lt;=$M$19),AND(G2996&gt;=$N$19,G2996&lt;=$O$19),AND(G2996&gt;=$P$19,G2996&lt;=$Q$19),AND(G2996&gt;=$R$19,G2996&lt;=$S$19),AND(G2996&gt;=$T$19,G2996&lt;=$U$19)),IF(COUNTIF(I2632:I2995,"Plein traitement")=90,"Demi-traitement","Plein traitement"),IF(OR(AND(G2996&gt;=$D$8,G2996&lt;=$E$8),AND(G2996&gt;=$F$8,G2996&lt;=$G$8),AND(G2996&gt;=$H$8,G2996&lt;=$I$8),AND(G2996&gt;=$J$8,G2996&lt;=$K$8),AND(G2996&gt;=$L$8,G2996&lt;=$M$8),AND(G2996&gt;=$N$8,G2996&lt;=$O$8),AND(G2996&gt;=$P$8,G2996&lt;=$Q$8),AND(G2996&gt;=$R$8,G2996&lt;=$S$8),AND(G2996&gt;=$T$8,G2996&lt;=$U$8)),IF(COUNTIF($H$537:H2996,"CMO")&gt;90,"Demi-traitement","Plein traitement"),""))</f>
        <v/>
      </c>
    </row>
    <row r="2997" spans="7:9" x14ac:dyDescent="0.25">
      <c r="G2997" s="1">
        <v>45561</v>
      </c>
      <c r="H2997" t="str">
        <f t="shared" ref="H2997:H3060" si="51">IF(OR(AND(G2997&gt;=$D$8,G2997&lt;=$E$8),AND(G2997&gt;=$F$8,G2997&lt;=$G$8),AND(G2997&gt;=$H$8,G2997&lt;=$I$8),AND(G2997&gt;=$J$8,G2997&lt;=$K$8),AND(G2997&gt;=$L$8,G2997&lt;=$M$8),AND(G2997&gt;=$N$8,G2997&lt;=$O$8),AND(G2997&gt;=$P$8,G2997&lt;=$Q$8),AND(G2997&gt;=$R$8,G2997&lt;=$S$8),AND(G2997&gt;=$T$8,G2997&lt;=$U$8)),"CMO","")</f>
        <v/>
      </c>
      <c r="I2997" s="2" t="str">
        <f>IF(OR(AND(G2997&gt;=$D$19,G2997&lt;=$E$19),AND(G2997&gt;=$F$19,G2997&lt;=$G$19),AND(G2997&gt;=$H$19,G2997&lt;=$I$19),AND(G2997&gt;=$J$19,G2997&lt;=$K$19),AND(G2997&gt;=$L$19,G2997&lt;=$M$19),AND(G2997&gt;=$N$19,G2997&lt;=$O$19),AND(G2997&gt;=$P$19,G2997&lt;=$Q$19),AND(G2997&gt;=$R$19,G2997&lt;=$S$19),AND(G2997&gt;=$T$19,G2997&lt;=$U$19)),IF(COUNTIF(I2633:I2996,"Plein traitement")=90,"Demi-traitement","Plein traitement"),IF(OR(AND(G2997&gt;=$D$8,G2997&lt;=$E$8),AND(G2997&gt;=$F$8,G2997&lt;=$G$8),AND(G2997&gt;=$H$8,G2997&lt;=$I$8),AND(G2997&gt;=$J$8,G2997&lt;=$K$8),AND(G2997&gt;=$L$8,G2997&lt;=$M$8),AND(G2997&gt;=$N$8,G2997&lt;=$O$8),AND(G2997&gt;=$P$8,G2997&lt;=$Q$8),AND(G2997&gt;=$R$8,G2997&lt;=$S$8),AND(G2997&gt;=$T$8,G2997&lt;=$U$8)),IF(COUNTIF($H$537:H2997,"CMO")&gt;90,"Demi-traitement","Plein traitement"),""))</f>
        <v/>
      </c>
    </row>
    <row r="2998" spans="7:9" x14ac:dyDescent="0.25">
      <c r="G2998" s="1">
        <v>45562</v>
      </c>
      <c r="H2998" t="str">
        <f t="shared" si="51"/>
        <v/>
      </c>
      <c r="I2998" s="2" t="str">
        <f>IF(OR(AND(G2998&gt;=$D$19,G2998&lt;=$E$19),AND(G2998&gt;=$F$19,G2998&lt;=$G$19),AND(G2998&gt;=$H$19,G2998&lt;=$I$19),AND(G2998&gt;=$J$19,G2998&lt;=$K$19),AND(G2998&gt;=$L$19,G2998&lt;=$M$19),AND(G2998&gt;=$N$19,G2998&lt;=$O$19),AND(G2998&gt;=$P$19,G2998&lt;=$Q$19),AND(G2998&gt;=$R$19,G2998&lt;=$S$19),AND(G2998&gt;=$T$19,G2998&lt;=$U$19)),IF(COUNTIF(I2634:I2997,"Plein traitement")=90,"Demi-traitement","Plein traitement"),IF(OR(AND(G2998&gt;=$D$8,G2998&lt;=$E$8),AND(G2998&gt;=$F$8,G2998&lt;=$G$8),AND(G2998&gt;=$H$8,G2998&lt;=$I$8),AND(G2998&gt;=$J$8,G2998&lt;=$K$8),AND(G2998&gt;=$L$8,G2998&lt;=$M$8),AND(G2998&gt;=$N$8,G2998&lt;=$O$8),AND(G2998&gt;=$P$8,G2998&lt;=$Q$8),AND(G2998&gt;=$R$8,G2998&lt;=$S$8),AND(G2998&gt;=$T$8,G2998&lt;=$U$8)),IF(COUNTIF($H$537:H2998,"CMO")&gt;90,"Demi-traitement","Plein traitement"),""))</f>
        <v/>
      </c>
    </row>
    <row r="2999" spans="7:9" x14ac:dyDescent="0.25">
      <c r="G2999" s="1">
        <v>45563</v>
      </c>
      <c r="H2999" t="str">
        <f t="shared" si="51"/>
        <v/>
      </c>
      <c r="I2999" s="2" t="str">
        <f>IF(OR(AND(G2999&gt;=$D$19,G2999&lt;=$E$19),AND(G2999&gt;=$F$19,G2999&lt;=$G$19),AND(G2999&gt;=$H$19,G2999&lt;=$I$19),AND(G2999&gt;=$J$19,G2999&lt;=$K$19),AND(G2999&gt;=$L$19,G2999&lt;=$M$19),AND(G2999&gt;=$N$19,G2999&lt;=$O$19),AND(G2999&gt;=$P$19,G2999&lt;=$Q$19),AND(G2999&gt;=$R$19,G2999&lt;=$S$19),AND(G2999&gt;=$T$19,G2999&lt;=$U$19)),IF(COUNTIF(I2635:I2998,"Plein traitement")=90,"Demi-traitement","Plein traitement"),IF(OR(AND(G2999&gt;=$D$8,G2999&lt;=$E$8),AND(G2999&gt;=$F$8,G2999&lt;=$G$8),AND(G2999&gt;=$H$8,G2999&lt;=$I$8),AND(G2999&gt;=$J$8,G2999&lt;=$K$8),AND(G2999&gt;=$L$8,G2999&lt;=$M$8),AND(G2999&gt;=$N$8,G2999&lt;=$O$8),AND(G2999&gt;=$P$8,G2999&lt;=$Q$8),AND(G2999&gt;=$R$8,G2999&lt;=$S$8),AND(G2999&gt;=$T$8,G2999&lt;=$U$8)),IF(COUNTIF($H$537:H2999,"CMO")&gt;90,"Demi-traitement","Plein traitement"),""))</f>
        <v/>
      </c>
    </row>
    <row r="3000" spans="7:9" x14ac:dyDescent="0.25">
      <c r="G3000" s="1">
        <v>45564</v>
      </c>
      <c r="H3000" t="str">
        <f t="shared" si="51"/>
        <v/>
      </c>
      <c r="I3000" s="2" t="str">
        <f>IF(OR(AND(G3000&gt;=$D$19,G3000&lt;=$E$19),AND(G3000&gt;=$F$19,G3000&lt;=$G$19),AND(G3000&gt;=$H$19,G3000&lt;=$I$19),AND(G3000&gt;=$J$19,G3000&lt;=$K$19),AND(G3000&gt;=$L$19,G3000&lt;=$M$19),AND(G3000&gt;=$N$19,G3000&lt;=$O$19),AND(G3000&gt;=$P$19,G3000&lt;=$Q$19),AND(G3000&gt;=$R$19,G3000&lt;=$S$19),AND(G3000&gt;=$T$19,G3000&lt;=$U$19)),IF(COUNTIF(I2636:I2999,"Plein traitement")=90,"Demi-traitement","Plein traitement"),IF(OR(AND(G3000&gt;=$D$8,G3000&lt;=$E$8),AND(G3000&gt;=$F$8,G3000&lt;=$G$8),AND(G3000&gt;=$H$8,G3000&lt;=$I$8),AND(G3000&gt;=$J$8,G3000&lt;=$K$8),AND(G3000&gt;=$L$8,G3000&lt;=$M$8),AND(G3000&gt;=$N$8,G3000&lt;=$O$8),AND(G3000&gt;=$P$8,G3000&lt;=$Q$8),AND(G3000&gt;=$R$8,G3000&lt;=$S$8),AND(G3000&gt;=$T$8,G3000&lt;=$U$8)),IF(COUNTIF($H$537:H3000,"CMO")&gt;90,"Demi-traitement","Plein traitement"),""))</f>
        <v/>
      </c>
    </row>
    <row r="3001" spans="7:9" x14ac:dyDescent="0.25">
      <c r="G3001" s="1">
        <v>45565</v>
      </c>
      <c r="H3001" t="str">
        <f t="shared" si="51"/>
        <v/>
      </c>
      <c r="I3001" s="2" t="str">
        <f>IF(OR(AND(G3001&gt;=$D$19,G3001&lt;=$E$19),AND(G3001&gt;=$F$19,G3001&lt;=$G$19),AND(G3001&gt;=$H$19,G3001&lt;=$I$19),AND(G3001&gt;=$J$19,G3001&lt;=$K$19),AND(G3001&gt;=$L$19,G3001&lt;=$M$19),AND(G3001&gt;=$N$19,G3001&lt;=$O$19),AND(G3001&gt;=$P$19,G3001&lt;=$Q$19),AND(G3001&gt;=$R$19,G3001&lt;=$S$19),AND(G3001&gt;=$T$19,G3001&lt;=$U$19)),IF(COUNTIF(I2637:I3000,"Plein traitement")=90,"Demi-traitement","Plein traitement"),IF(OR(AND(G3001&gt;=$D$8,G3001&lt;=$E$8),AND(G3001&gt;=$F$8,G3001&lt;=$G$8),AND(G3001&gt;=$H$8,G3001&lt;=$I$8),AND(G3001&gt;=$J$8,G3001&lt;=$K$8),AND(G3001&gt;=$L$8,G3001&lt;=$M$8),AND(G3001&gt;=$N$8,G3001&lt;=$O$8),AND(G3001&gt;=$P$8,G3001&lt;=$Q$8),AND(G3001&gt;=$R$8,G3001&lt;=$S$8),AND(G3001&gt;=$T$8,G3001&lt;=$U$8)),IF(COUNTIF($H$537:H3001,"CMO")&gt;90,"Demi-traitement","Plein traitement"),""))</f>
        <v/>
      </c>
    </row>
    <row r="3002" spans="7:9" x14ac:dyDescent="0.25">
      <c r="G3002" s="1">
        <v>45566</v>
      </c>
      <c r="H3002" t="str">
        <f t="shared" si="51"/>
        <v/>
      </c>
      <c r="I3002" s="2" t="str">
        <f>IF(OR(AND(G3002&gt;=$D$19,G3002&lt;=$E$19),AND(G3002&gt;=$F$19,G3002&lt;=$G$19),AND(G3002&gt;=$H$19,G3002&lt;=$I$19),AND(G3002&gt;=$J$19,G3002&lt;=$K$19),AND(G3002&gt;=$L$19,G3002&lt;=$M$19),AND(G3002&gt;=$N$19,G3002&lt;=$O$19),AND(G3002&gt;=$P$19,G3002&lt;=$Q$19),AND(G3002&gt;=$R$19,G3002&lt;=$S$19),AND(G3002&gt;=$T$19,G3002&lt;=$U$19)),IF(COUNTIF(I2638:I3001,"Plein traitement")=90,"Demi-traitement","Plein traitement"),IF(OR(AND(G3002&gt;=$D$8,G3002&lt;=$E$8),AND(G3002&gt;=$F$8,G3002&lt;=$G$8),AND(G3002&gt;=$H$8,G3002&lt;=$I$8),AND(G3002&gt;=$J$8,G3002&lt;=$K$8),AND(G3002&gt;=$L$8,G3002&lt;=$M$8),AND(G3002&gt;=$N$8,G3002&lt;=$O$8),AND(G3002&gt;=$P$8,G3002&lt;=$Q$8),AND(G3002&gt;=$R$8,G3002&lt;=$S$8),AND(G3002&gt;=$T$8,G3002&lt;=$U$8)),IF(COUNTIF($H$537:H3002,"CMO")&gt;90,"Demi-traitement","Plein traitement"),""))</f>
        <v/>
      </c>
    </row>
    <row r="3003" spans="7:9" x14ac:dyDescent="0.25">
      <c r="G3003" s="1">
        <v>45567</v>
      </c>
      <c r="H3003" t="str">
        <f t="shared" si="51"/>
        <v/>
      </c>
      <c r="I3003" s="2" t="str">
        <f>IF(OR(AND(G3003&gt;=$D$19,G3003&lt;=$E$19),AND(G3003&gt;=$F$19,G3003&lt;=$G$19),AND(G3003&gt;=$H$19,G3003&lt;=$I$19),AND(G3003&gt;=$J$19,G3003&lt;=$K$19),AND(G3003&gt;=$L$19,G3003&lt;=$M$19),AND(G3003&gt;=$N$19,G3003&lt;=$O$19),AND(G3003&gt;=$P$19,G3003&lt;=$Q$19),AND(G3003&gt;=$R$19,G3003&lt;=$S$19),AND(G3003&gt;=$T$19,G3003&lt;=$U$19)),IF(COUNTIF(I2639:I3002,"Plein traitement")=90,"Demi-traitement","Plein traitement"),IF(OR(AND(G3003&gt;=$D$8,G3003&lt;=$E$8),AND(G3003&gt;=$F$8,G3003&lt;=$G$8),AND(G3003&gt;=$H$8,G3003&lt;=$I$8),AND(G3003&gt;=$J$8,G3003&lt;=$K$8),AND(G3003&gt;=$L$8,G3003&lt;=$M$8),AND(G3003&gt;=$N$8,G3003&lt;=$O$8),AND(G3003&gt;=$P$8,G3003&lt;=$Q$8),AND(G3003&gt;=$R$8,G3003&lt;=$S$8),AND(G3003&gt;=$T$8,G3003&lt;=$U$8)),IF(COUNTIF($H$537:H3003,"CMO")&gt;90,"Demi-traitement","Plein traitement"),""))</f>
        <v/>
      </c>
    </row>
    <row r="3004" spans="7:9" x14ac:dyDescent="0.25">
      <c r="G3004" s="1">
        <v>45568</v>
      </c>
      <c r="H3004" t="str">
        <f t="shared" si="51"/>
        <v/>
      </c>
      <c r="I3004" s="2" t="str">
        <f>IF(OR(AND(G3004&gt;=$D$19,G3004&lt;=$E$19),AND(G3004&gt;=$F$19,G3004&lt;=$G$19),AND(G3004&gt;=$H$19,G3004&lt;=$I$19),AND(G3004&gt;=$J$19,G3004&lt;=$K$19),AND(G3004&gt;=$L$19,G3004&lt;=$M$19),AND(G3004&gt;=$N$19,G3004&lt;=$O$19),AND(G3004&gt;=$P$19,G3004&lt;=$Q$19),AND(G3004&gt;=$R$19,G3004&lt;=$S$19),AND(G3004&gt;=$T$19,G3004&lt;=$U$19)),IF(COUNTIF(I2640:I3003,"Plein traitement")=90,"Demi-traitement","Plein traitement"),IF(OR(AND(G3004&gt;=$D$8,G3004&lt;=$E$8),AND(G3004&gt;=$F$8,G3004&lt;=$G$8),AND(G3004&gt;=$H$8,G3004&lt;=$I$8),AND(G3004&gt;=$J$8,G3004&lt;=$K$8),AND(G3004&gt;=$L$8,G3004&lt;=$M$8),AND(G3004&gt;=$N$8,G3004&lt;=$O$8),AND(G3004&gt;=$P$8,G3004&lt;=$Q$8),AND(G3004&gt;=$R$8,G3004&lt;=$S$8),AND(G3004&gt;=$T$8,G3004&lt;=$U$8)),IF(COUNTIF($H$537:H3004,"CMO")&gt;90,"Demi-traitement","Plein traitement"),""))</f>
        <v/>
      </c>
    </row>
    <row r="3005" spans="7:9" x14ac:dyDescent="0.25">
      <c r="G3005" s="1">
        <v>45569</v>
      </c>
      <c r="H3005" t="str">
        <f t="shared" si="51"/>
        <v/>
      </c>
      <c r="I3005" s="2" t="str">
        <f>IF(OR(AND(G3005&gt;=$D$19,G3005&lt;=$E$19),AND(G3005&gt;=$F$19,G3005&lt;=$G$19),AND(G3005&gt;=$H$19,G3005&lt;=$I$19),AND(G3005&gt;=$J$19,G3005&lt;=$K$19),AND(G3005&gt;=$L$19,G3005&lt;=$M$19),AND(G3005&gt;=$N$19,G3005&lt;=$O$19),AND(G3005&gt;=$P$19,G3005&lt;=$Q$19),AND(G3005&gt;=$R$19,G3005&lt;=$S$19),AND(G3005&gt;=$T$19,G3005&lt;=$U$19)),IF(COUNTIF(I2641:I3004,"Plein traitement")=90,"Demi-traitement","Plein traitement"),IF(OR(AND(G3005&gt;=$D$8,G3005&lt;=$E$8),AND(G3005&gt;=$F$8,G3005&lt;=$G$8),AND(G3005&gt;=$H$8,G3005&lt;=$I$8),AND(G3005&gt;=$J$8,G3005&lt;=$K$8),AND(G3005&gt;=$L$8,G3005&lt;=$M$8),AND(G3005&gt;=$N$8,G3005&lt;=$O$8),AND(G3005&gt;=$P$8,G3005&lt;=$Q$8),AND(G3005&gt;=$R$8,G3005&lt;=$S$8),AND(G3005&gt;=$T$8,G3005&lt;=$U$8)),IF(COUNTIF($H$537:H3005,"CMO")&gt;90,"Demi-traitement","Plein traitement"),""))</f>
        <v/>
      </c>
    </row>
    <row r="3006" spans="7:9" x14ac:dyDescent="0.25">
      <c r="G3006" s="1">
        <v>45570</v>
      </c>
      <c r="H3006" t="str">
        <f t="shared" si="51"/>
        <v/>
      </c>
      <c r="I3006" s="2" t="str">
        <f>IF(OR(AND(G3006&gt;=$D$19,G3006&lt;=$E$19),AND(G3006&gt;=$F$19,G3006&lt;=$G$19),AND(G3006&gt;=$H$19,G3006&lt;=$I$19),AND(G3006&gt;=$J$19,G3006&lt;=$K$19),AND(G3006&gt;=$L$19,G3006&lt;=$M$19),AND(G3006&gt;=$N$19,G3006&lt;=$O$19),AND(G3006&gt;=$P$19,G3006&lt;=$Q$19),AND(G3006&gt;=$R$19,G3006&lt;=$S$19),AND(G3006&gt;=$T$19,G3006&lt;=$U$19)),IF(COUNTIF(I2642:I3005,"Plein traitement")=90,"Demi-traitement","Plein traitement"),IF(OR(AND(G3006&gt;=$D$8,G3006&lt;=$E$8),AND(G3006&gt;=$F$8,G3006&lt;=$G$8),AND(G3006&gt;=$H$8,G3006&lt;=$I$8),AND(G3006&gt;=$J$8,G3006&lt;=$K$8),AND(G3006&gt;=$L$8,G3006&lt;=$M$8),AND(G3006&gt;=$N$8,G3006&lt;=$O$8),AND(G3006&gt;=$P$8,G3006&lt;=$Q$8),AND(G3006&gt;=$R$8,G3006&lt;=$S$8),AND(G3006&gt;=$T$8,G3006&lt;=$U$8)),IF(COUNTIF($H$537:H3006,"CMO")&gt;90,"Demi-traitement","Plein traitement"),""))</f>
        <v/>
      </c>
    </row>
    <row r="3007" spans="7:9" x14ac:dyDescent="0.25">
      <c r="G3007" s="1">
        <v>45571</v>
      </c>
      <c r="H3007" t="str">
        <f t="shared" si="51"/>
        <v/>
      </c>
      <c r="I3007" s="2" t="str">
        <f>IF(OR(AND(G3007&gt;=$D$19,G3007&lt;=$E$19),AND(G3007&gt;=$F$19,G3007&lt;=$G$19),AND(G3007&gt;=$H$19,G3007&lt;=$I$19),AND(G3007&gt;=$J$19,G3007&lt;=$K$19),AND(G3007&gt;=$L$19,G3007&lt;=$M$19),AND(G3007&gt;=$N$19,G3007&lt;=$O$19),AND(G3007&gt;=$P$19,G3007&lt;=$Q$19),AND(G3007&gt;=$R$19,G3007&lt;=$S$19),AND(G3007&gt;=$T$19,G3007&lt;=$U$19)),IF(COUNTIF(I2643:I3006,"Plein traitement")=90,"Demi-traitement","Plein traitement"),IF(OR(AND(G3007&gt;=$D$8,G3007&lt;=$E$8),AND(G3007&gt;=$F$8,G3007&lt;=$G$8),AND(G3007&gt;=$H$8,G3007&lt;=$I$8),AND(G3007&gt;=$J$8,G3007&lt;=$K$8),AND(G3007&gt;=$L$8,G3007&lt;=$M$8),AND(G3007&gt;=$N$8,G3007&lt;=$O$8),AND(G3007&gt;=$P$8,G3007&lt;=$Q$8),AND(G3007&gt;=$R$8,G3007&lt;=$S$8),AND(G3007&gt;=$T$8,G3007&lt;=$U$8)),IF(COUNTIF($H$537:H3007,"CMO")&gt;90,"Demi-traitement","Plein traitement"),""))</f>
        <v/>
      </c>
    </row>
    <row r="3008" spans="7:9" x14ac:dyDescent="0.25">
      <c r="G3008" s="1">
        <v>45572</v>
      </c>
      <c r="H3008" t="str">
        <f t="shared" si="51"/>
        <v/>
      </c>
      <c r="I3008" s="2" t="str">
        <f>IF(OR(AND(G3008&gt;=$D$19,G3008&lt;=$E$19),AND(G3008&gt;=$F$19,G3008&lt;=$G$19),AND(G3008&gt;=$H$19,G3008&lt;=$I$19),AND(G3008&gt;=$J$19,G3008&lt;=$K$19),AND(G3008&gt;=$L$19,G3008&lt;=$M$19),AND(G3008&gt;=$N$19,G3008&lt;=$O$19),AND(G3008&gt;=$P$19,G3008&lt;=$Q$19),AND(G3008&gt;=$R$19,G3008&lt;=$S$19),AND(G3008&gt;=$T$19,G3008&lt;=$U$19)),IF(COUNTIF(I2644:I3007,"Plein traitement")=90,"Demi-traitement","Plein traitement"),IF(OR(AND(G3008&gt;=$D$8,G3008&lt;=$E$8),AND(G3008&gt;=$F$8,G3008&lt;=$G$8),AND(G3008&gt;=$H$8,G3008&lt;=$I$8),AND(G3008&gt;=$J$8,G3008&lt;=$K$8),AND(G3008&gt;=$L$8,G3008&lt;=$M$8),AND(G3008&gt;=$N$8,G3008&lt;=$O$8),AND(G3008&gt;=$P$8,G3008&lt;=$Q$8),AND(G3008&gt;=$R$8,G3008&lt;=$S$8),AND(G3008&gt;=$T$8,G3008&lt;=$U$8)),IF(COUNTIF($H$537:H3008,"CMO")&gt;90,"Demi-traitement","Plein traitement"),""))</f>
        <v/>
      </c>
    </row>
    <row r="3009" spans="7:9" x14ac:dyDescent="0.25">
      <c r="G3009" s="1">
        <v>45573</v>
      </c>
      <c r="H3009" t="str">
        <f t="shared" si="51"/>
        <v/>
      </c>
      <c r="I3009" s="2" t="str">
        <f>IF(OR(AND(G3009&gt;=$D$19,G3009&lt;=$E$19),AND(G3009&gt;=$F$19,G3009&lt;=$G$19),AND(G3009&gt;=$H$19,G3009&lt;=$I$19),AND(G3009&gt;=$J$19,G3009&lt;=$K$19),AND(G3009&gt;=$L$19,G3009&lt;=$M$19),AND(G3009&gt;=$N$19,G3009&lt;=$O$19),AND(G3009&gt;=$P$19,G3009&lt;=$Q$19),AND(G3009&gt;=$R$19,G3009&lt;=$S$19),AND(G3009&gt;=$T$19,G3009&lt;=$U$19)),IF(COUNTIF(I2645:I3008,"Plein traitement")=90,"Demi-traitement","Plein traitement"),IF(OR(AND(G3009&gt;=$D$8,G3009&lt;=$E$8),AND(G3009&gt;=$F$8,G3009&lt;=$G$8),AND(G3009&gt;=$H$8,G3009&lt;=$I$8),AND(G3009&gt;=$J$8,G3009&lt;=$K$8),AND(G3009&gt;=$L$8,G3009&lt;=$M$8),AND(G3009&gt;=$N$8,G3009&lt;=$O$8),AND(G3009&gt;=$P$8,G3009&lt;=$Q$8),AND(G3009&gt;=$R$8,G3009&lt;=$S$8),AND(G3009&gt;=$T$8,G3009&lt;=$U$8)),IF(COUNTIF($H$537:H3009,"CMO")&gt;90,"Demi-traitement","Plein traitement"),""))</f>
        <v/>
      </c>
    </row>
    <row r="3010" spans="7:9" x14ac:dyDescent="0.25">
      <c r="G3010" s="1">
        <v>45574</v>
      </c>
      <c r="H3010" t="str">
        <f t="shared" si="51"/>
        <v/>
      </c>
      <c r="I3010" s="2" t="str">
        <f>IF(OR(AND(G3010&gt;=$D$19,G3010&lt;=$E$19),AND(G3010&gt;=$F$19,G3010&lt;=$G$19),AND(G3010&gt;=$H$19,G3010&lt;=$I$19),AND(G3010&gt;=$J$19,G3010&lt;=$K$19),AND(G3010&gt;=$L$19,G3010&lt;=$M$19),AND(G3010&gt;=$N$19,G3010&lt;=$O$19),AND(G3010&gt;=$P$19,G3010&lt;=$Q$19),AND(G3010&gt;=$R$19,G3010&lt;=$S$19),AND(G3010&gt;=$T$19,G3010&lt;=$U$19)),IF(COUNTIF(I2646:I3009,"Plein traitement")=90,"Demi-traitement","Plein traitement"),IF(OR(AND(G3010&gt;=$D$8,G3010&lt;=$E$8),AND(G3010&gt;=$F$8,G3010&lt;=$G$8),AND(G3010&gt;=$H$8,G3010&lt;=$I$8),AND(G3010&gt;=$J$8,G3010&lt;=$K$8),AND(G3010&gt;=$L$8,G3010&lt;=$M$8),AND(G3010&gt;=$N$8,G3010&lt;=$O$8),AND(G3010&gt;=$P$8,G3010&lt;=$Q$8),AND(G3010&gt;=$R$8,G3010&lt;=$S$8),AND(G3010&gt;=$T$8,G3010&lt;=$U$8)),IF(COUNTIF($H$537:H3010,"CMO")&gt;90,"Demi-traitement","Plein traitement"),""))</f>
        <v/>
      </c>
    </row>
    <row r="3011" spans="7:9" x14ac:dyDescent="0.25">
      <c r="G3011" s="1">
        <v>45575</v>
      </c>
      <c r="H3011" t="str">
        <f t="shared" si="51"/>
        <v/>
      </c>
      <c r="I3011" s="2" t="str">
        <f>IF(OR(AND(G3011&gt;=$D$19,G3011&lt;=$E$19),AND(G3011&gt;=$F$19,G3011&lt;=$G$19),AND(G3011&gt;=$H$19,G3011&lt;=$I$19),AND(G3011&gt;=$J$19,G3011&lt;=$K$19),AND(G3011&gt;=$L$19,G3011&lt;=$M$19),AND(G3011&gt;=$N$19,G3011&lt;=$O$19),AND(G3011&gt;=$P$19,G3011&lt;=$Q$19),AND(G3011&gt;=$R$19,G3011&lt;=$S$19),AND(G3011&gt;=$T$19,G3011&lt;=$U$19)),IF(COUNTIF(I2647:I3010,"Plein traitement")=90,"Demi-traitement","Plein traitement"),IF(OR(AND(G3011&gt;=$D$8,G3011&lt;=$E$8),AND(G3011&gt;=$F$8,G3011&lt;=$G$8),AND(G3011&gt;=$H$8,G3011&lt;=$I$8),AND(G3011&gt;=$J$8,G3011&lt;=$K$8),AND(G3011&gt;=$L$8,G3011&lt;=$M$8),AND(G3011&gt;=$N$8,G3011&lt;=$O$8),AND(G3011&gt;=$P$8,G3011&lt;=$Q$8),AND(G3011&gt;=$R$8,G3011&lt;=$S$8),AND(G3011&gt;=$T$8,G3011&lt;=$U$8)),IF(COUNTIF($H$537:H3011,"CMO")&gt;90,"Demi-traitement","Plein traitement"),""))</f>
        <v/>
      </c>
    </row>
    <row r="3012" spans="7:9" x14ac:dyDescent="0.25">
      <c r="G3012" s="1">
        <v>45576</v>
      </c>
      <c r="H3012" t="str">
        <f t="shared" si="51"/>
        <v/>
      </c>
      <c r="I3012" s="2" t="str">
        <f>IF(OR(AND(G3012&gt;=$D$19,G3012&lt;=$E$19),AND(G3012&gt;=$F$19,G3012&lt;=$G$19),AND(G3012&gt;=$H$19,G3012&lt;=$I$19),AND(G3012&gt;=$J$19,G3012&lt;=$K$19),AND(G3012&gt;=$L$19,G3012&lt;=$M$19),AND(G3012&gt;=$N$19,G3012&lt;=$O$19),AND(G3012&gt;=$P$19,G3012&lt;=$Q$19),AND(G3012&gt;=$R$19,G3012&lt;=$S$19),AND(G3012&gt;=$T$19,G3012&lt;=$U$19)),IF(COUNTIF(I2648:I3011,"Plein traitement")=90,"Demi-traitement","Plein traitement"),IF(OR(AND(G3012&gt;=$D$8,G3012&lt;=$E$8),AND(G3012&gt;=$F$8,G3012&lt;=$G$8),AND(G3012&gt;=$H$8,G3012&lt;=$I$8),AND(G3012&gt;=$J$8,G3012&lt;=$K$8),AND(G3012&gt;=$L$8,G3012&lt;=$M$8),AND(G3012&gt;=$N$8,G3012&lt;=$O$8),AND(G3012&gt;=$P$8,G3012&lt;=$Q$8),AND(G3012&gt;=$R$8,G3012&lt;=$S$8),AND(G3012&gt;=$T$8,G3012&lt;=$U$8)),IF(COUNTIF($H$537:H3012,"CMO")&gt;90,"Demi-traitement","Plein traitement"),""))</f>
        <v/>
      </c>
    </row>
    <row r="3013" spans="7:9" x14ac:dyDescent="0.25">
      <c r="G3013" s="1">
        <v>45577</v>
      </c>
      <c r="H3013" t="str">
        <f t="shared" si="51"/>
        <v/>
      </c>
      <c r="I3013" s="2" t="str">
        <f>IF(OR(AND(G3013&gt;=$D$19,G3013&lt;=$E$19),AND(G3013&gt;=$F$19,G3013&lt;=$G$19),AND(G3013&gt;=$H$19,G3013&lt;=$I$19),AND(G3013&gt;=$J$19,G3013&lt;=$K$19),AND(G3013&gt;=$L$19,G3013&lt;=$M$19),AND(G3013&gt;=$N$19,G3013&lt;=$O$19),AND(G3013&gt;=$P$19,G3013&lt;=$Q$19),AND(G3013&gt;=$R$19,G3013&lt;=$S$19),AND(G3013&gt;=$T$19,G3013&lt;=$U$19)),IF(COUNTIF(I2649:I3012,"Plein traitement")=90,"Demi-traitement","Plein traitement"),IF(OR(AND(G3013&gt;=$D$8,G3013&lt;=$E$8),AND(G3013&gt;=$F$8,G3013&lt;=$G$8),AND(G3013&gt;=$H$8,G3013&lt;=$I$8),AND(G3013&gt;=$J$8,G3013&lt;=$K$8),AND(G3013&gt;=$L$8,G3013&lt;=$M$8),AND(G3013&gt;=$N$8,G3013&lt;=$O$8),AND(G3013&gt;=$P$8,G3013&lt;=$Q$8),AND(G3013&gt;=$R$8,G3013&lt;=$S$8),AND(G3013&gt;=$T$8,G3013&lt;=$U$8)),IF(COUNTIF($H$537:H3013,"CMO")&gt;90,"Demi-traitement","Plein traitement"),""))</f>
        <v/>
      </c>
    </row>
    <row r="3014" spans="7:9" x14ac:dyDescent="0.25">
      <c r="G3014" s="1">
        <v>45578</v>
      </c>
      <c r="H3014" t="str">
        <f t="shared" si="51"/>
        <v/>
      </c>
      <c r="I3014" s="2" t="str">
        <f>IF(OR(AND(G3014&gt;=$D$19,G3014&lt;=$E$19),AND(G3014&gt;=$F$19,G3014&lt;=$G$19),AND(G3014&gt;=$H$19,G3014&lt;=$I$19),AND(G3014&gt;=$J$19,G3014&lt;=$K$19),AND(G3014&gt;=$L$19,G3014&lt;=$M$19),AND(G3014&gt;=$N$19,G3014&lt;=$O$19),AND(G3014&gt;=$P$19,G3014&lt;=$Q$19),AND(G3014&gt;=$R$19,G3014&lt;=$S$19),AND(G3014&gt;=$T$19,G3014&lt;=$U$19)),IF(COUNTIF(I2650:I3013,"Plein traitement")=90,"Demi-traitement","Plein traitement"),IF(OR(AND(G3014&gt;=$D$8,G3014&lt;=$E$8),AND(G3014&gt;=$F$8,G3014&lt;=$G$8),AND(G3014&gt;=$H$8,G3014&lt;=$I$8),AND(G3014&gt;=$J$8,G3014&lt;=$K$8),AND(G3014&gt;=$L$8,G3014&lt;=$M$8),AND(G3014&gt;=$N$8,G3014&lt;=$O$8),AND(G3014&gt;=$P$8,G3014&lt;=$Q$8),AND(G3014&gt;=$R$8,G3014&lt;=$S$8),AND(G3014&gt;=$T$8,G3014&lt;=$U$8)),IF(COUNTIF($H$537:H3014,"CMO")&gt;90,"Demi-traitement","Plein traitement"),""))</f>
        <v/>
      </c>
    </row>
    <row r="3015" spans="7:9" x14ac:dyDescent="0.25">
      <c r="G3015" s="1">
        <v>45579</v>
      </c>
      <c r="H3015" t="str">
        <f t="shared" si="51"/>
        <v/>
      </c>
      <c r="I3015" s="2" t="str">
        <f>IF(OR(AND(G3015&gt;=$D$19,G3015&lt;=$E$19),AND(G3015&gt;=$F$19,G3015&lt;=$G$19),AND(G3015&gt;=$H$19,G3015&lt;=$I$19),AND(G3015&gt;=$J$19,G3015&lt;=$K$19),AND(G3015&gt;=$L$19,G3015&lt;=$M$19),AND(G3015&gt;=$N$19,G3015&lt;=$O$19),AND(G3015&gt;=$P$19,G3015&lt;=$Q$19),AND(G3015&gt;=$R$19,G3015&lt;=$S$19),AND(G3015&gt;=$T$19,G3015&lt;=$U$19)),IF(COUNTIF(I2651:I3014,"Plein traitement")=90,"Demi-traitement","Plein traitement"),IF(OR(AND(G3015&gt;=$D$8,G3015&lt;=$E$8),AND(G3015&gt;=$F$8,G3015&lt;=$G$8),AND(G3015&gt;=$H$8,G3015&lt;=$I$8),AND(G3015&gt;=$J$8,G3015&lt;=$K$8),AND(G3015&gt;=$L$8,G3015&lt;=$M$8),AND(G3015&gt;=$N$8,G3015&lt;=$O$8),AND(G3015&gt;=$P$8,G3015&lt;=$Q$8),AND(G3015&gt;=$R$8,G3015&lt;=$S$8),AND(G3015&gt;=$T$8,G3015&lt;=$U$8)),IF(COUNTIF($H$537:H3015,"CMO")&gt;90,"Demi-traitement","Plein traitement"),""))</f>
        <v/>
      </c>
    </row>
    <row r="3016" spans="7:9" x14ac:dyDescent="0.25">
      <c r="G3016" s="1">
        <v>45580</v>
      </c>
      <c r="H3016" t="str">
        <f t="shared" si="51"/>
        <v/>
      </c>
      <c r="I3016" s="2" t="str">
        <f>IF(OR(AND(G3016&gt;=$D$19,G3016&lt;=$E$19),AND(G3016&gt;=$F$19,G3016&lt;=$G$19),AND(G3016&gt;=$H$19,G3016&lt;=$I$19),AND(G3016&gt;=$J$19,G3016&lt;=$K$19),AND(G3016&gt;=$L$19,G3016&lt;=$M$19),AND(G3016&gt;=$N$19,G3016&lt;=$O$19),AND(G3016&gt;=$P$19,G3016&lt;=$Q$19),AND(G3016&gt;=$R$19,G3016&lt;=$S$19),AND(G3016&gt;=$T$19,G3016&lt;=$U$19)),IF(COUNTIF(I2652:I3015,"Plein traitement")=90,"Demi-traitement","Plein traitement"),IF(OR(AND(G3016&gt;=$D$8,G3016&lt;=$E$8),AND(G3016&gt;=$F$8,G3016&lt;=$G$8),AND(G3016&gt;=$H$8,G3016&lt;=$I$8),AND(G3016&gt;=$J$8,G3016&lt;=$K$8),AND(G3016&gt;=$L$8,G3016&lt;=$M$8),AND(G3016&gt;=$N$8,G3016&lt;=$O$8),AND(G3016&gt;=$P$8,G3016&lt;=$Q$8),AND(G3016&gt;=$R$8,G3016&lt;=$S$8),AND(G3016&gt;=$T$8,G3016&lt;=$U$8)),IF(COUNTIF($H$537:H3016,"CMO")&gt;90,"Demi-traitement","Plein traitement"),""))</f>
        <v/>
      </c>
    </row>
    <row r="3017" spans="7:9" x14ac:dyDescent="0.25">
      <c r="G3017" s="1">
        <v>45581</v>
      </c>
      <c r="H3017" t="str">
        <f t="shared" si="51"/>
        <v/>
      </c>
      <c r="I3017" s="2" t="str">
        <f>IF(OR(AND(G3017&gt;=$D$19,G3017&lt;=$E$19),AND(G3017&gt;=$F$19,G3017&lt;=$G$19),AND(G3017&gt;=$H$19,G3017&lt;=$I$19),AND(G3017&gt;=$J$19,G3017&lt;=$K$19),AND(G3017&gt;=$L$19,G3017&lt;=$M$19),AND(G3017&gt;=$N$19,G3017&lt;=$O$19),AND(G3017&gt;=$P$19,G3017&lt;=$Q$19),AND(G3017&gt;=$R$19,G3017&lt;=$S$19),AND(G3017&gt;=$T$19,G3017&lt;=$U$19)),IF(COUNTIF(I2653:I3016,"Plein traitement")=90,"Demi-traitement","Plein traitement"),IF(OR(AND(G3017&gt;=$D$8,G3017&lt;=$E$8),AND(G3017&gt;=$F$8,G3017&lt;=$G$8),AND(G3017&gt;=$H$8,G3017&lt;=$I$8),AND(G3017&gt;=$J$8,G3017&lt;=$K$8),AND(G3017&gt;=$L$8,G3017&lt;=$M$8),AND(G3017&gt;=$N$8,G3017&lt;=$O$8),AND(G3017&gt;=$P$8,G3017&lt;=$Q$8),AND(G3017&gt;=$R$8,G3017&lt;=$S$8),AND(G3017&gt;=$T$8,G3017&lt;=$U$8)),IF(COUNTIF($H$537:H3017,"CMO")&gt;90,"Demi-traitement","Plein traitement"),""))</f>
        <v/>
      </c>
    </row>
    <row r="3018" spans="7:9" x14ac:dyDescent="0.25">
      <c r="G3018" s="1">
        <v>45582</v>
      </c>
      <c r="H3018" t="str">
        <f t="shared" si="51"/>
        <v/>
      </c>
      <c r="I3018" s="2" t="str">
        <f>IF(OR(AND(G3018&gt;=$D$19,G3018&lt;=$E$19),AND(G3018&gt;=$F$19,G3018&lt;=$G$19),AND(G3018&gt;=$H$19,G3018&lt;=$I$19),AND(G3018&gt;=$J$19,G3018&lt;=$K$19),AND(G3018&gt;=$L$19,G3018&lt;=$M$19),AND(G3018&gt;=$N$19,G3018&lt;=$O$19),AND(G3018&gt;=$P$19,G3018&lt;=$Q$19),AND(G3018&gt;=$R$19,G3018&lt;=$S$19),AND(G3018&gt;=$T$19,G3018&lt;=$U$19)),IF(COUNTIF(I2654:I3017,"Plein traitement")=90,"Demi-traitement","Plein traitement"),IF(OR(AND(G3018&gt;=$D$8,G3018&lt;=$E$8),AND(G3018&gt;=$F$8,G3018&lt;=$G$8),AND(G3018&gt;=$H$8,G3018&lt;=$I$8),AND(G3018&gt;=$J$8,G3018&lt;=$K$8),AND(G3018&gt;=$L$8,G3018&lt;=$M$8),AND(G3018&gt;=$N$8,G3018&lt;=$O$8),AND(G3018&gt;=$P$8,G3018&lt;=$Q$8),AND(G3018&gt;=$R$8,G3018&lt;=$S$8),AND(G3018&gt;=$T$8,G3018&lt;=$U$8)),IF(COUNTIF($H$537:H3018,"CMO")&gt;90,"Demi-traitement","Plein traitement"),""))</f>
        <v/>
      </c>
    </row>
    <row r="3019" spans="7:9" x14ac:dyDescent="0.25">
      <c r="G3019" s="1">
        <v>45583</v>
      </c>
      <c r="H3019" t="str">
        <f t="shared" si="51"/>
        <v/>
      </c>
      <c r="I3019" s="2" t="str">
        <f>IF(OR(AND(G3019&gt;=$D$19,G3019&lt;=$E$19),AND(G3019&gt;=$F$19,G3019&lt;=$G$19),AND(G3019&gt;=$H$19,G3019&lt;=$I$19),AND(G3019&gt;=$J$19,G3019&lt;=$K$19),AND(G3019&gt;=$L$19,G3019&lt;=$M$19),AND(G3019&gt;=$N$19,G3019&lt;=$O$19),AND(G3019&gt;=$P$19,G3019&lt;=$Q$19),AND(G3019&gt;=$R$19,G3019&lt;=$S$19),AND(G3019&gt;=$T$19,G3019&lt;=$U$19)),IF(COUNTIF(I2655:I3018,"Plein traitement")=90,"Demi-traitement","Plein traitement"),IF(OR(AND(G3019&gt;=$D$8,G3019&lt;=$E$8),AND(G3019&gt;=$F$8,G3019&lt;=$G$8),AND(G3019&gt;=$H$8,G3019&lt;=$I$8),AND(G3019&gt;=$J$8,G3019&lt;=$K$8),AND(G3019&gt;=$L$8,G3019&lt;=$M$8),AND(G3019&gt;=$N$8,G3019&lt;=$O$8),AND(G3019&gt;=$P$8,G3019&lt;=$Q$8),AND(G3019&gt;=$R$8,G3019&lt;=$S$8),AND(G3019&gt;=$T$8,G3019&lt;=$U$8)),IF(COUNTIF($H$537:H3019,"CMO")&gt;90,"Demi-traitement","Plein traitement"),""))</f>
        <v/>
      </c>
    </row>
    <row r="3020" spans="7:9" x14ac:dyDescent="0.25">
      <c r="G3020" s="1">
        <v>45584</v>
      </c>
      <c r="H3020" t="str">
        <f t="shared" si="51"/>
        <v/>
      </c>
      <c r="I3020" s="2" t="str">
        <f>IF(OR(AND(G3020&gt;=$D$19,G3020&lt;=$E$19),AND(G3020&gt;=$F$19,G3020&lt;=$G$19),AND(G3020&gt;=$H$19,G3020&lt;=$I$19),AND(G3020&gt;=$J$19,G3020&lt;=$K$19),AND(G3020&gt;=$L$19,G3020&lt;=$M$19),AND(G3020&gt;=$N$19,G3020&lt;=$O$19),AND(G3020&gt;=$P$19,G3020&lt;=$Q$19),AND(G3020&gt;=$R$19,G3020&lt;=$S$19),AND(G3020&gt;=$T$19,G3020&lt;=$U$19)),IF(COUNTIF(I2656:I3019,"Plein traitement")=90,"Demi-traitement","Plein traitement"),IF(OR(AND(G3020&gt;=$D$8,G3020&lt;=$E$8),AND(G3020&gt;=$F$8,G3020&lt;=$G$8),AND(G3020&gt;=$H$8,G3020&lt;=$I$8),AND(G3020&gt;=$J$8,G3020&lt;=$K$8),AND(G3020&gt;=$L$8,G3020&lt;=$M$8),AND(G3020&gt;=$N$8,G3020&lt;=$O$8),AND(G3020&gt;=$P$8,G3020&lt;=$Q$8),AND(G3020&gt;=$R$8,G3020&lt;=$S$8),AND(G3020&gt;=$T$8,G3020&lt;=$U$8)),IF(COUNTIF($H$537:H3020,"CMO")&gt;90,"Demi-traitement","Plein traitement"),""))</f>
        <v/>
      </c>
    </row>
    <row r="3021" spans="7:9" x14ac:dyDescent="0.25">
      <c r="G3021" s="1">
        <v>45585</v>
      </c>
      <c r="H3021" t="str">
        <f t="shared" si="51"/>
        <v/>
      </c>
      <c r="I3021" s="2" t="str">
        <f>IF(OR(AND(G3021&gt;=$D$19,G3021&lt;=$E$19),AND(G3021&gt;=$F$19,G3021&lt;=$G$19),AND(G3021&gt;=$H$19,G3021&lt;=$I$19),AND(G3021&gt;=$J$19,G3021&lt;=$K$19),AND(G3021&gt;=$L$19,G3021&lt;=$M$19),AND(G3021&gt;=$N$19,G3021&lt;=$O$19),AND(G3021&gt;=$P$19,G3021&lt;=$Q$19),AND(G3021&gt;=$R$19,G3021&lt;=$S$19),AND(G3021&gt;=$T$19,G3021&lt;=$U$19)),IF(COUNTIF(I2657:I3020,"Plein traitement")=90,"Demi-traitement","Plein traitement"),IF(OR(AND(G3021&gt;=$D$8,G3021&lt;=$E$8),AND(G3021&gt;=$F$8,G3021&lt;=$G$8),AND(G3021&gt;=$H$8,G3021&lt;=$I$8),AND(G3021&gt;=$J$8,G3021&lt;=$K$8),AND(G3021&gt;=$L$8,G3021&lt;=$M$8),AND(G3021&gt;=$N$8,G3021&lt;=$O$8),AND(G3021&gt;=$P$8,G3021&lt;=$Q$8),AND(G3021&gt;=$R$8,G3021&lt;=$S$8),AND(G3021&gt;=$T$8,G3021&lt;=$U$8)),IF(COUNTIF($H$537:H3021,"CMO")&gt;90,"Demi-traitement","Plein traitement"),""))</f>
        <v/>
      </c>
    </row>
    <row r="3022" spans="7:9" x14ac:dyDescent="0.25">
      <c r="G3022" s="1">
        <v>45586</v>
      </c>
      <c r="H3022" t="str">
        <f t="shared" si="51"/>
        <v/>
      </c>
      <c r="I3022" s="2" t="str">
        <f>IF(OR(AND(G3022&gt;=$D$19,G3022&lt;=$E$19),AND(G3022&gt;=$F$19,G3022&lt;=$G$19),AND(G3022&gt;=$H$19,G3022&lt;=$I$19),AND(G3022&gt;=$J$19,G3022&lt;=$K$19),AND(G3022&gt;=$L$19,G3022&lt;=$M$19),AND(G3022&gt;=$N$19,G3022&lt;=$O$19),AND(G3022&gt;=$P$19,G3022&lt;=$Q$19),AND(G3022&gt;=$R$19,G3022&lt;=$S$19),AND(G3022&gt;=$T$19,G3022&lt;=$U$19)),IF(COUNTIF(I2658:I3021,"Plein traitement")=90,"Demi-traitement","Plein traitement"),IF(OR(AND(G3022&gt;=$D$8,G3022&lt;=$E$8),AND(G3022&gt;=$F$8,G3022&lt;=$G$8),AND(G3022&gt;=$H$8,G3022&lt;=$I$8),AND(G3022&gt;=$J$8,G3022&lt;=$K$8),AND(G3022&gt;=$L$8,G3022&lt;=$M$8),AND(G3022&gt;=$N$8,G3022&lt;=$O$8),AND(G3022&gt;=$P$8,G3022&lt;=$Q$8),AND(G3022&gt;=$R$8,G3022&lt;=$S$8),AND(G3022&gt;=$T$8,G3022&lt;=$U$8)),IF(COUNTIF($H$537:H3022,"CMO")&gt;90,"Demi-traitement","Plein traitement"),""))</f>
        <v/>
      </c>
    </row>
    <row r="3023" spans="7:9" x14ac:dyDescent="0.25">
      <c r="G3023" s="1">
        <v>45587</v>
      </c>
      <c r="H3023" t="str">
        <f t="shared" si="51"/>
        <v/>
      </c>
      <c r="I3023" s="2" t="str">
        <f>IF(OR(AND(G3023&gt;=$D$19,G3023&lt;=$E$19),AND(G3023&gt;=$F$19,G3023&lt;=$G$19),AND(G3023&gt;=$H$19,G3023&lt;=$I$19),AND(G3023&gt;=$J$19,G3023&lt;=$K$19),AND(G3023&gt;=$L$19,G3023&lt;=$M$19),AND(G3023&gt;=$N$19,G3023&lt;=$O$19),AND(G3023&gt;=$P$19,G3023&lt;=$Q$19),AND(G3023&gt;=$R$19,G3023&lt;=$S$19),AND(G3023&gt;=$T$19,G3023&lt;=$U$19)),IF(COUNTIF(I2659:I3022,"Plein traitement")=90,"Demi-traitement","Plein traitement"),IF(OR(AND(G3023&gt;=$D$8,G3023&lt;=$E$8),AND(G3023&gt;=$F$8,G3023&lt;=$G$8),AND(G3023&gt;=$H$8,G3023&lt;=$I$8),AND(G3023&gt;=$J$8,G3023&lt;=$K$8),AND(G3023&gt;=$L$8,G3023&lt;=$M$8),AND(G3023&gt;=$N$8,G3023&lt;=$O$8),AND(G3023&gt;=$P$8,G3023&lt;=$Q$8),AND(G3023&gt;=$R$8,G3023&lt;=$S$8),AND(G3023&gt;=$T$8,G3023&lt;=$U$8)),IF(COUNTIF($H$537:H3023,"CMO")&gt;90,"Demi-traitement","Plein traitement"),""))</f>
        <v/>
      </c>
    </row>
    <row r="3024" spans="7:9" x14ac:dyDescent="0.25">
      <c r="G3024" s="1">
        <v>45588</v>
      </c>
      <c r="H3024" t="str">
        <f t="shared" si="51"/>
        <v/>
      </c>
      <c r="I3024" s="2" t="str">
        <f>IF(OR(AND(G3024&gt;=$D$19,G3024&lt;=$E$19),AND(G3024&gt;=$F$19,G3024&lt;=$G$19),AND(G3024&gt;=$H$19,G3024&lt;=$I$19),AND(G3024&gt;=$J$19,G3024&lt;=$K$19),AND(G3024&gt;=$L$19,G3024&lt;=$M$19),AND(G3024&gt;=$N$19,G3024&lt;=$O$19),AND(G3024&gt;=$P$19,G3024&lt;=$Q$19),AND(G3024&gt;=$R$19,G3024&lt;=$S$19),AND(G3024&gt;=$T$19,G3024&lt;=$U$19)),IF(COUNTIF(I2660:I3023,"Plein traitement")=90,"Demi-traitement","Plein traitement"),IF(OR(AND(G3024&gt;=$D$8,G3024&lt;=$E$8),AND(G3024&gt;=$F$8,G3024&lt;=$G$8),AND(G3024&gt;=$H$8,G3024&lt;=$I$8),AND(G3024&gt;=$J$8,G3024&lt;=$K$8),AND(G3024&gt;=$L$8,G3024&lt;=$M$8),AND(G3024&gt;=$N$8,G3024&lt;=$O$8),AND(G3024&gt;=$P$8,G3024&lt;=$Q$8),AND(G3024&gt;=$R$8,G3024&lt;=$S$8),AND(G3024&gt;=$T$8,G3024&lt;=$U$8)),IF(COUNTIF($H$537:H3024,"CMO")&gt;90,"Demi-traitement","Plein traitement"),""))</f>
        <v/>
      </c>
    </row>
    <row r="3025" spans="7:9" x14ac:dyDescent="0.25">
      <c r="G3025" s="1">
        <v>45589</v>
      </c>
      <c r="H3025" t="str">
        <f t="shared" si="51"/>
        <v/>
      </c>
      <c r="I3025" s="2" t="str">
        <f>IF(OR(AND(G3025&gt;=$D$19,G3025&lt;=$E$19),AND(G3025&gt;=$F$19,G3025&lt;=$G$19),AND(G3025&gt;=$H$19,G3025&lt;=$I$19),AND(G3025&gt;=$J$19,G3025&lt;=$K$19),AND(G3025&gt;=$L$19,G3025&lt;=$M$19),AND(G3025&gt;=$N$19,G3025&lt;=$O$19),AND(G3025&gt;=$P$19,G3025&lt;=$Q$19),AND(G3025&gt;=$R$19,G3025&lt;=$S$19),AND(G3025&gt;=$T$19,G3025&lt;=$U$19)),IF(COUNTIF(I2661:I3024,"Plein traitement")=90,"Demi-traitement","Plein traitement"),IF(OR(AND(G3025&gt;=$D$8,G3025&lt;=$E$8),AND(G3025&gt;=$F$8,G3025&lt;=$G$8),AND(G3025&gt;=$H$8,G3025&lt;=$I$8),AND(G3025&gt;=$J$8,G3025&lt;=$K$8),AND(G3025&gt;=$L$8,G3025&lt;=$M$8),AND(G3025&gt;=$N$8,G3025&lt;=$O$8),AND(G3025&gt;=$P$8,G3025&lt;=$Q$8),AND(G3025&gt;=$R$8,G3025&lt;=$S$8),AND(G3025&gt;=$T$8,G3025&lt;=$U$8)),IF(COUNTIF($H$537:H3025,"CMO")&gt;90,"Demi-traitement","Plein traitement"),""))</f>
        <v/>
      </c>
    </row>
    <row r="3026" spans="7:9" x14ac:dyDescent="0.25">
      <c r="G3026" s="1">
        <v>45590</v>
      </c>
      <c r="H3026" t="str">
        <f t="shared" si="51"/>
        <v/>
      </c>
      <c r="I3026" s="2" t="str">
        <f>IF(OR(AND(G3026&gt;=$D$19,G3026&lt;=$E$19),AND(G3026&gt;=$F$19,G3026&lt;=$G$19),AND(G3026&gt;=$H$19,G3026&lt;=$I$19),AND(G3026&gt;=$J$19,G3026&lt;=$K$19),AND(G3026&gt;=$L$19,G3026&lt;=$M$19),AND(G3026&gt;=$N$19,G3026&lt;=$O$19),AND(G3026&gt;=$P$19,G3026&lt;=$Q$19),AND(G3026&gt;=$R$19,G3026&lt;=$S$19),AND(G3026&gt;=$T$19,G3026&lt;=$U$19)),IF(COUNTIF(I2662:I3025,"Plein traitement")=90,"Demi-traitement","Plein traitement"),IF(OR(AND(G3026&gt;=$D$8,G3026&lt;=$E$8),AND(G3026&gt;=$F$8,G3026&lt;=$G$8),AND(G3026&gt;=$H$8,G3026&lt;=$I$8),AND(G3026&gt;=$J$8,G3026&lt;=$K$8),AND(G3026&gt;=$L$8,G3026&lt;=$M$8),AND(G3026&gt;=$N$8,G3026&lt;=$O$8),AND(G3026&gt;=$P$8,G3026&lt;=$Q$8),AND(G3026&gt;=$R$8,G3026&lt;=$S$8),AND(G3026&gt;=$T$8,G3026&lt;=$U$8)),IF(COUNTIF($H$537:H3026,"CMO")&gt;90,"Demi-traitement","Plein traitement"),""))</f>
        <v/>
      </c>
    </row>
    <row r="3027" spans="7:9" x14ac:dyDescent="0.25">
      <c r="G3027" s="1">
        <v>45591</v>
      </c>
      <c r="H3027" t="str">
        <f t="shared" si="51"/>
        <v/>
      </c>
      <c r="I3027" s="2" t="str">
        <f>IF(OR(AND(G3027&gt;=$D$19,G3027&lt;=$E$19),AND(G3027&gt;=$F$19,G3027&lt;=$G$19),AND(G3027&gt;=$H$19,G3027&lt;=$I$19),AND(G3027&gt;=$J$19,G3027&lt;=$K$19),AND(G3027&gt;=$L$19,G3027&lt;=$M$19),AND(G3027&gt;=$N$19,G3027&lt;=$O$19),AND(G3027&gt;=$P$19,G3027&lt;=$Q$19),AND(G3027&gt;=$R$19,G3027&lt;=$S$19),AND(G3027&gt;=$T$19,G3027&lt;=$U$19)),IF(COUNTIF(I2663:I3026,"Plein traitement")=90,"Demi-traitement","Plein traitement"),IF(OR(AND(G3027&gt;=$D$8,G3027&lt;=$E$8),AND(G3027&gt;=$F$8,G3027&lt;=$G$8),AND(G3027&gt;=$H$8,G3027&lt;=$I$8),AND(G3027&gt;=$J$8,G3027&lt;=$K$8),AND(G3027&gt;=$L$8,G3027&lt;=$M$8),AND(G3027&gt;=$N$8,G3027&lt;=$O$8),AND(G3027&gt;=$P$8,G3027&lt;=$Q$8),AND(G3027&gt;=$R$8,G3027&lt;=$S$8),AND(G3027&gt;=$T$8,G3027&lt;=$U$8)),IF(COUNTIF($H$537:H3027,"CMO")&gt;90,"Demi-traitement","Plein traitement"),""))</f>
        <v/>
      </c>
    </row>
    <row r="3028" spans="7:9" x14ac:dyDescent="0.25">
      <c r="G3028" s="1">
        <v>45592</v>
      </c>
      <c r="H3028" t="str">
        <f t="shared" si="51"/>
        <v/>
      </c>
      <c r="I3028" s="2" t="str">
        <f>IF(OR(AND(G3028&gt;=$D$19,G3028&lt;=$E$19),AND(G3028&gt;=$F$19,G3028&lt;=$G$19),AND(G3028&gt;=$H$19,G3028&lt;=$I$19),AND(G3028&gt;=$J$19,G3028&lt;=$K$19),AND(G3028&gt;=$L$19,G3028&lt;=$M$19),AND(G3028&gt;=$N$19,G3028&lt;=$O$19),AND(G3028&gt;=$P$19,G3028&lt;=$Q$19),AND(G3028&gt;=$R$19,G3028&lt;=$S$19),AND(G3028&gt;=$T$19,G3028&lt;=$U$19)),IF(COUNTIF(I2664:I3027,"Plein traitement")=90,"Demi-traitement","Plein traitement"),IF(OR(AND(G3028&gt;=$D$8,G3028&lt;=$E$8),AND(G3028&gt;=$F$8,G3028&lt;=$G$8),AND(G3028&gt;=$H$8,G3028&lt;=$I$8),AND(G3028&gt;=$J$8,G3028&lt;=$K$8),AND(G3028&gt;=$L$8,G3028&lt;=$M$8),AND(G3028&gt;=$N$8,G3028&lt;=$O$8),AND(G3028&gt;=$P$8,G3028&lt;=$Q$8),AND(G3028&gt;=$R$8,G3028&lt;=$S$8),AND(G3028&gt;=$T$8,G3028&lt;=$U$8)),IF(COUNTIF($H$537:H3028,"CMO")&gt;90,"Demi-traitement","Plein traitement"),""))</f>
        <v/>
      </c>
    </row>
    <row r="3029" spans="7:9" x14ac:dyDescent="0.25">
      <c r="G3029" s="1">
        <v>45593</v>
      </c>
      <c r="H3029" t="str">
        <f t="shared" si="51"/>
        <v/>
      </c>
      <c r="I3029" s="2" t="str">
        <f>IF(OR(AND(G3029&gt;=$D$19,G3029&lt;=$E$19),AND(G3029&gt;=$F$19,G3029&lt;=$G$19),AND(G3029&gt;=$H$19,G3029&lt;=$I$19),AND(G3029&gt;=$J$19,G3029&lt;=$K$19),AND(G3029&gt;=$L$19,G3029&lt;=$M$19),AND(G3029&gt;=$N$19,G3029&lt;=$O$19),AND(G3029&gt;=$P$19,G3029&lt;=$Q$19),AND(G3029&gt;=$R$19,G3029&lt;=$S$19),AND(G3029&gt;=$T$19,G3029&lt;=$U$19)),IF(COUNTIF(I2665:I3028,"Plein traitement")=90,"Demi-traitement","Plein traitement"),IF(OR(AND(G3029&gt;=$D$8,G3029&lt;=$E$8),AND(G3029&gt;=$F$8,G3029&lt;=$G$8),AND(G3029&gt;=$H$8,G3029&lt;=$I$8),AND(G3029&gt;=$J$8,G3029&lt;=$K$8),AND(G3029&gt;=$L$8,G3029&lt;=$M$8),AND(G3029&gt;=$N$8,G3029&lt;=$O$8),AND(G3029&gt;=$P$8,G3029&lt;=$Q$8),AND(G3029&gt;=$R$8,G3029&lt;=$S$8),AND(G3029&gt;=$T$8,G3029&lt;=$U$8)),IF(COUNTIF($H$537:H3029,"CMO")&gt;90,"Demi-traitement","Plein traitement"),""))</f>
        <v/>
      </c>
    </row>
    <row r="3030" spans="7:9" x14ac:dyDescent="0.25">
      <c r="G3030" s="1">
        <v>45594</v>
      </c>
      <c r="H3030" t="str">
        <f t="shared" si="51"/>
        <v/>
      </c>
      <c r="I3030" s="2" t="str">
        <f>IF(OR(AND(G3030&gt;=$D$19,G3030&lt;=$E$19),AND(G3030&gt;=$F$19,G3030&lt;=$G$19),AND(G3030&gt;=$H$19,G3030&lt;=$I$19),AND(G3030&gt;=$J$19,G3030&lt;=$K$19),AND(G3030&gt;=$L$19,G3030&lt;=$M$19),AND(G3030&gt;=$N$19,G3030&lt;=$O$19),AND(G3030&gt;=$P$19,G3030&lt;=$Q$19),AND(G3030&gt;=$R$19,G3030&lt;=$S$19),AND(G3030&gt;=$T$19,G3030&lt;=$U$19)),IF(COUNTIF(I2666:I3029,"Plein traitement")=90,"Demi-traitement","Plein traitement"),IF(OR(AND(G3030&gt;=$D$8,G3030&lt;=$E$8),AND(G3030&gt;=$F$8,G3030&lt;=$G$8),AND(G3030&gt;=$H$8,G3030&lt;=$I$8),AND(G3030&gt;=$J$8,G3030&lt;=$K$8),AND(G3030&gt;=$L$8,G3030&lt;=$M$8),AND(G3030&gt;=$N$8,G3030&lt;=$O$8),AND(G3030&gt;=$P$8,G3030&lt;=$Q$8),AND(G3030&gt;=$R$8,G3030&lt;=$S$8),AND(G3030&gt;=$T$8,G3030&lt;=$U$8)),IF(COUNTIF($H$537:H3030,"CMO")&gt;90,"Demi-traitement","Plein traitement"),""))</f>
        <v/>
      </c>
    </row>
    <row r="3031" spans="7:9" x14ac:dyDescent="0.25">
      <c r="G3031" s="1">
        <v>45595</v>
      </c>
      <c r="H3031" t="str">
        <f t="shared" si="51"/>
        <v/>
      </c>
      <c r="I3031" s="2" t="str">
        <f>IF(OR(AND(G3031&gt;=$D$19,G3031&lt;=$E$19),AND(G3031&gt;=$F$19,G3031&lt;=$G$19),AND(G3031&gt;=$H$19,G3031&lt;=$I$19),AND(G3031&gt;=$J$19,G3031&lt;=$K$19),AND(G3031&gt;=$L$19,G3031&lt;=$M$19),AND(G3031&gt;=$N$19,G3031&lt;=$O$19),AND(G3031&gt;=$P$19,G3031&lt;=$Q$19),AND(G3031&gt;=$R$19,G3031&lt;=$S$19),AND(G3031&gt;=$T$19,G3031&lt;=$U$19)),IF(COUNTIF(I2667:I3030,"Plein traitement")=90,"Demi-traitement","Plein traitement"),IF(OR(AND(G3031&gt;=$D$8,G3031&lt;=$E$8),AND(G3031&gt;=$F$8,G3031&lt;=$G$8),AND(G3031&gt;=$H$8,G3031&lt;=$I$8),AND(G3031&gt;=$J$8,G3031&lt;=$K$8),AND(G3031&gt;=$L$8,G3031&lt;=$M$8),AND(G3031&gt;=$N$8,G3031&lt;=$O$8),AND(G3031&gt;=$P$8,G3031&lt;=$Q$8),AND(G3031&gt;=$R$8,G3031&lt;=$S$8),AND(G3031&gt;=$T$8,G3031&lt;=$U$8)),IF(COUNTIF($H$537:H3031,"CMO")&gt;90,"Demi-traitement","Plein traitement"),""))</f>
        <v/>
      </c>
    </row>
    <row r="3032" spans="7:9" x14ac:dyDescent="0.25">
      <c r="G3032" s="1">
        <v>45596</v>
      </c>
      <c r="H3032" t="str">
        <f t="shared" si="51"/>
        <v/>
      </c>
      <c r="I3032" s="2" t="str">
        <f>IF(OR(AND(G3032&gt;=$D$19,G3032&lt;=$E$19),AND(G3032&gt;=$F$19,G3032&lt;=$G$19),AND(G3032&gt;=$H$19,G3032&lt;=$I$19),AND(G3032&gt;=$J$19,G3032&lt;=$K$19),AND(G3032&gt;=$L$19,G3032&lt;=$M$19),AND(G3032&gt;=$N$19,G3032&lt;=$O$19),AND(G3032&gt;=$P$19,G3032&lt;=$Q$19),AND(G3032&gt;=$R$19,G3032&lt;=$S$19),AND(G3032&gt;=$T$19,G3032&lt;=$U$19)),IF(COUNTIF(I2668:I3031,"Plein traitement")=90,"Demi-traitement","Plein traitement"),IF(OR(AND(G3032&gt;=$D$8,G3032&lt;=$E$8),AND(G3032&gt;=$F$8,G3032&lt;=$G$8),AND(G3032&gt;=$H$8,G3032&lt;=$I$8),AND(G3032&gt;=$J$8,G3032&lt;=$K$8),AND(G3032&gt;=$L$8,G3032&lt;=$M$8),AND(G3032&gt;=$N$8,G3032&lt;=$O$8),AND(G3032&gt;=$P$8,G3032&lt;=$Q$8),AND(G3032&gt;=$R$8,G3032&lt;=$S$8),AND(G3032&gt;=$T$8,G3032&lt;=$U$8)),IF(COUNTIF($H$537:H3032,"CMO")&gt;90,"Demi-traitement","Plein traitement"),""))</f>
        <v/>
      </c>
    </row>
    <row r="3033" spans="7:9" x14ac:dyDescent="0.25">
      <c r="G3033" s="1">
        <v>45597</v>
      </c>
      <c r="H3033" t="str">
        <f t="shared" si="51"/>
        <v/>
      </c>
      <c r="I3033" s="2" t="str">
        <f>IF(OR(AND(G3033&gt;=$D$19,G3033&lt;=$E$19),AND(G3033&gt;=$F$19,G3033&lt;=$G$19),AND(G3033&gt;=$H$19,G3033&lt;=$I$19),AND(G3033&gt;=$J$19,G3033&lt;=$K$19),AND(G3033&gt;=$L$19,G3033&lt;=$M$19),AND(G3033&gt;=$N$19,G3033&lt;=$O$19),AND(G3033&gt;=$P$19,G3033&lt;=$Q$19),AND(G3033&gt;=$R$19,G3033&lt;=$S$19),AND(G3033&gt;=$T$19,G3033&lt;=$U$19)),IF(COUNTIF(I2669:I3032,"Plein traitement")=90,"Demi-traitement","Plein traitement"),IF(OR(AND(G3033&gt;=$D$8,G3033&lt;=$E$8),AND(G3033&gt;=$F$8,G3033&lt;=$G$8),AND(G3033&gt;=$H$8,G3033&lt;=$I$8),AND(G3033&gt;=$J$8,G3033&lt;=$K$8),AND(G3033&gt;=$L$8,G3033&lt;=$M$8),AND(G3033&gt;=$N$8,G3033&lt;=$O$8),AND(G3033&gt;=$P$8,G3033&lt;=$Q$8),AND(G3033&gt;=$R$8,G3033&lt;=$S$8),AND(G3033&gt;=$T$8,G3033&lt;=$U$8)),IF(COUNTIF($H$537:H3033,"CMO")&gt;90,"Demi-traitement","Plein traitement"),""))</f>
        <v/>
      </c>
    </row>
    <row r="3034" spans="7:9" x14ac:dyDescent="0.25">
      <c r="G3034" s="1">
        <v>45598</v>
      </c>
      <c r="H3034" t="str">
        <f t="shared" si="51"/>
        <v/>
      </c>
      <c r="I3034" s="2" t="str">
        <f>IF(OR(AND(G3034&gt;=$D$19,G3034&lt;=$E$19),AND(G3034&gt;=$F$19,G3034&lt;=$G$19),AND(G3034&gt;=$H$19,G3034&lt;=$I$19),AND(G3034&gt;=$J$19,G3034&lt;=$K$19),AND(G3034&gt;=$L$19,G3034&lt;=$M$19),AND(G3034&gt;=$N$19,G3034&lt;=$O$19),AND(G3034&gt;=$P$19,G3034&lt;=$Q$19),AND(G3034&gt;=$R$19,G3034&lt;=$S$19),AND(G3034&gt;=$T$19,G3034&lt;=$U$19)),IF(COUNTIF(I2670:I3033,"Plein traitement")=90,"Demi-traitement","Plein traitement"),IF(OR(AND(G3034&gt;=$D$8,G3034&lt;=$E$8),AND(G3034&gt;=$F$8,G3034&lt;=$G$8),AND(G3034&gt;=$H$8,G3034&lt;=$I$8),AND(G3034&gt;=$J$8,G3034&lt;=$K$8),AND(G3034&gt;=$L$8,G3034&lt;=$M$8),AND(G3034&gt;=$N$8,G3034&lt;=$O$8),AND(G3034&gt;=$P$8,G3034&lt;=$Q$8),AND(G3034&gt;=$R$8,G3034&lt;=$S$8),AND(G3034&gt;=$T$8,G3034&lt;=$U$8)),IF(COUNTIF($H$537:H3034,"CMO")&gt;90,"Demi-traitement","Plein traitement"),""))</f>
        <v/>
      </c>
    </row>
    <row r="3035" spans="7:9" x14ac:dyDescent="0.25">
      <c r="G3035" s="1">
        <v>45599</v>
      </c>
      <c r="H3035" t="str">
        <f t="shared" si="51"/>
        <v/>
      </c>
      <c r="I3035" s="2" t="str">
        <f>IF(OR(AND(G3035&gt;=$D$19,G3035&lt;=$E$19),AND(G3035&gt;=$F$19,G3035&lt;=$G$19),AND(G3035&gt;=$H$19,G3035&lt;=$I$19),AND(G3035&gt;=$J$19,G3035&lt;=$K$19),AND(G3035&gt;=$L$19,G3035&lt;=$M$19),AND(G3035&gt;=$N$19,G3035&lt;=$O$19),AND(G3035&gt;=$P$19,G3035&lt;=$Q$19),AND(G3035&gt;=$R$19,G3035&lt;=$S$19),AND(G3035&gt;=$T$19,G3035&lt;=$U$19)),IF(COUNTIF(I2671:I3034,"Plein traitement")=90,"Demi-traitement","Plein traitement"),IF(OR(AND(G3035&gt;=$D$8,G3035&lt;=$E$8),AND(G3035&gt;=$F$8,G3035&lt;=$G$8),AND(G3035&gt;=$H$8,G3035&lt;=$I$8),AND(G3035&gt;=$J$8,G3035&lt;=$K$8),AND(G3035&gt;=$L$8,G3035&lt;=$M$8),AND(G3035&gt;=$N$8,G3035&lt;=$O$8),AND(G3035&gt;=$P$8,G3035&lt;=$Q$8),AND(G3035&gt;=$R$8,G3035&lt;=$S$8),AND(G3035&gt;=$T$8,G3035&lt;=$U$8)),IF(COUNTIF($H$537:H3035,"CMO")&gt;90,"Demi-traitement","Plein traitement"),""))</f>
        <v/>
      </c>
    </row>
    <row r="3036" spans="7:9" x14ac:dyDescent="0.25">
      <c r="G3036" s="1">
        <v>45600</v>
      </c>
      <c r="H3036" t="str">
        <f t="shared" si="51"/>
        <v/>
      </c>
      <c r="I3036" s="2" t="str">
        <f>IF(OR(AND(G3036&gt;=$D$19,G3036&lt;=$E$19),AND(G3036&gt;=$F$19,G3036&lt;=$G$19),AND(G3036&gt;=$H$19,G3036&lt;=$I$19),AND(G3036&gt;=$J$19,G3036&lt;=$K$19),AND(G3036&gt;=$L$19,G3036&lt;=$M$19),AND(G3036&gt;=$N$19,G3036&lt;=$O$19),AND(G3036&gt;=$P$19,G3036&lt;=$Q$19),AND(G3036&gt;=$R$19,G3036&lt;=$S$19),AND(G3036&gt;=$T$19,G3036&lt;=$U$19)),IF(COUNTIF(I2672:I3035,"Plein traitement")=90,"Demi-traitement","Plein traitement"),IF(OR(AND(G3036&gt;=$D$8,G3036&lt;=$E$8),AND(G3036&gt;=$F$8,G3036&lt;=$G$8),AND(G3036&gt;=$H$8,G3036&lt;=$I$8),AND(G3036&gt;=$J$8,G3036&lt;=$K$8),AND(G3036&gt;=$L$8,G3036&lt;=$M$8),AND(G3036&gt;=$N$8,G3036&lt;=$O$8),AND(G3036&gt;=$P$8,G3036&lt;=$Q$8),AND(G3036&gt;=$R$8,G3036&lt;=$S$8),AND(G3036&gt;=$T$8,G3036&lt;=$U$8)),IF(COUNTIF($H$537:H3036,"CMO")&gt;90,"Demi-traitement","Plein traitement"),""))</f>
        <v/>
      </c>
    </row>
    <row r="3037" spans="7:9" x14ac:dyDescent="0.25">
      <c r="G3037" s="1">
        <v>45601</v>
      </c>
      <c r="H3037" t="str">
        <f t="shared" si="51"/>
        <v/>
      </c>
      <c r="I3037" s="2" t="str">
        <f>IF(OR(AND(G3037&gt;=$D$19,G3037&lt;=$E$19),AND(G3037&gt;=$F$19,G3037&lt;=$G$19),AND(G3037&gt;=$H$19,G3037&lt;=$I$19),AND(G3037&gt;=$J$19,G3037&lt;=$K$19),AND(G3037&gt;=$L$19,G3037&lt;=$M$19),AND(G3037&gt;=$N$19,G3037&lt;=$O$19),AND(G3037&gt;=$P$19,G3037&lt;=$Q$19),AND(G3037&gt;=$R$19,G3037&lt;=$S$19),AND(G3037&gt;=$T$19,G3037&lt;=$U$19)),IF(COUNTIF(I2673:I3036,"Plein traitement")=90,"Demi-traitement","Plein traitement"),IF(OR(AND(G3037&gt;=$D$8,G3037&lt;=$E$8),AND(G3037&gt;=$F$8,G3037&lt;=$G$8),AND(G3037&gt;=$H$8,G3037&lt;=$I$8),AND(G3037&gt;=$J$8,G3037&lt;=$K$8),AND(G3037&gt;=$L$8,G3037&lt;=$M$8),AND(G3037&gt;=$N$8,G3037&lt;=$O$8),AND(G3037&gt;=$P$8,G3037&lt;=$Q$8),AND(G3037&gt;=$R$8,G3037&lt;=$S$8),AND(G3037&gt;=$T$8,G3037&lt;=$U$8)),IF(COUNTIF($H$537:H3037,"CMO")&gt;90,"Demi-traitement","Plein traitement"),""))</f>
        <v/>
      </c>
    </row>
    <row r="3038" spans="7:9" x14ac:dyDescent="0.25">
      <c r="G3038" s="1">
        <v>45602</v>
      </c>
      <c r="H3038" t="str">
        <f t="shared" si="51"/>
        <v/>
      </c>
      <c r="I3038" s="2" t="str">
        <f>IF(OR(AND(G3038&gt;=$D$19,G3038&lt;=$E$19),AND(G3038&gt;=$F$19,G3038&lt;=$G$19),AND(G3038&gt;=$H$19,G3038&lt;=$I$19),AND(G3038&gt;=$J$19,G3038&lt;=$K$19),AND(G3038&gt;=$L$19,G3038&lt;=$M$19),AND(G3038&gt;=$N$19,G3038&lt;=$O$19),AND(G3038&gt;=$P$19,G3038&lt;=$Q$19),AND(G3038&gt;=$R$19,G3038&lt;=$S$19),AND(G3038&gt;=$T$19,G3038&lt;=$U$19)),IF(COUNTIF(I2674:I3037,"Plein traitement")=90,"Demi-traitement","Plein traitement"),IF(OR(AND(G3038&gt;=$D$8,G3038&lt;=$E$8),AND(G3038&gt;=$F$8,G3038&lt;=$G$8),AND(G3038&gt;=$H$8,G3038&lt;=$I$8),AND(G3038&gt;=$J$8,G3038&lt;=$K$8),AND(G3038&gt;=$L$8,G3038&lt;=$M$8),AND(G3038&gt;=$N$8,G3038&lt;=$O$8),AND(G3038&gt;=$P$8,G3038&lt;=$Q$8),AND(G3038&gt;=$R$8,G3038&lt;=$S$8),AND(G3038&gt;=$T$8,G3038&lt;=$U$8)),IF(COUNTIF($H$537:H3038,"CMO")&gt;90,"Demi-traitement","Plein traitement"),""))</f>
        <v/>
      </c>
    </row>
    <row r="3039" spans="7:9" x14ac:dyDescent="0.25">
      <c r="G3039" s="1">
        <v>45603</v>
      </c>
      <c r="H3039" t="str">
        <f t="shared" si="51"/>
        <v/>
      </c>
      <c r="I3039" s="2" t="str">
        <f>IF(OR(AND(G3039&gt;=$D$19,G3039&lt;=$E$19),AND(G3039&gt;=$F$19,G3039&lt;=$G$19),AND(G3039&gt;=$H$19,G3039&lt;=$I$19),AND(G3039&gt;=$J$19,G3039&lt;=$K$19),AND(G3039&gt;=$L$19,G3039&lt;=$M$19),AND(G3039&gt;=$N$19,G3039&lt;=$O$19),AND(G3039&gt;=$P$19,G3039&lt;=$Q$19),AND(G3039&gt;=$R$19,G3039&lt;=$S$19),AND(G3039&gt;=$T$19,G3039&lt;=$U$19)),IF(COUNTIF(I2675:I3038,"Plein traitement")=90,"Demi-traitement","Plein traitement"),IF(OR(AND(G3039&gt;=$D$8,G3039&lt;=$E$8),AND(G3039&gt;=$F$8,G3039&lt;=$G$8),AND(G3039&gt;=$H$8,G3039&lt;=$I$8),AND(G3039&gt;=$J$8,G3039&lt;=$K$8),AND(G3039&gt;=$L$8,G3039&lt;=$M$8),AND(G3039&gt;=$N$8,G3039&lt;=$O$8),AND(G3039&gt;=$P$8,G3039&lt;=$Q$8),AND(G3039&gt;=$R$8,G3039&lt;=$S$8),AND(G3039&gt;=$T$8,G3039&lt;=$U$8)),IF(COUNTIF($H$537:H3039,"CMO")&gt;90,"Demi-traitement","Plein traitement"),""))</f>
        <v/>
      </c>
    </row>
    <row r="3040" spans="7:9" x14ac:dyDescent="0.25">
      <c r="G3040" s="1">
        <v>45604</v>
      </c>
      <c r="H3040" t="str">
        <f t="shared" si="51"/>
        <v/>
      </c>
      <c r="I3040" s="2" t="str">
        <f>IF(OR(AND(G3040&gt;=$D$19,G3040&lt;=$E$19),AND(G3040&gt;=$F$19,G3040&lt;=$G$19),AND(G3040&gt;=$H$19,G3040&lt;=$I$19),AND(G3040&gt;=$J$19,G3040&lt;=$K$19),AND(G3040&gt;=$L$19,G3040&lt;=$M$19),AND(G3040&gt;=$N$19,G3040&lt;=$O$19),AND(G3040&gt;=$P$19,G3040&lt;=$Q$19),AND(G3040&gt;=$R$19,G3040&lt;=$S$19),AND(G3040&gt;=$T$19,G3040&lt;=$U$19)),IF(COUNTIF(I2676:I3039,"Plein traitement")=90,"Demi-traitement","Plein traitement"),IF(OR(AND(G3040&gt;=$D$8,G3040&lt;=$E$8),AND(G3040&gt;=$F$8,G3040&lt;=$G$8),AND(G3040&gt;=$H$8,G3040&lt;=$I$8),AND(G3040&gt;=$J$8,G3040&lt;=$K$8),AND(G3040&gt;=$L$8,G3040&lt;=$M$8),AND(G3040&gt;=$N$8,G3040&lt;=$O$8),AND(G3040&gt;=$P$8,G3040&lt;=$Q$8),AND(G3040&gt;=$R$8,G3040&lt;=$S$8),AND(G3040&gt;=$T$8,G3040&lt;=$U$8)),IF(COUNTIF($H$537:H3040,"CMO")&gt;90,"Demi-traitement","Plein traitement"),""))</f>
        <v/>
      </c>
    </row>
    <row r="3041" spans="7:9" x14ac:dyDescent="0.25">
      <c r="G3041" s="1">
        <v>45605</v>
      </c>
      <c r="H3041" t="str">
        <f t="shared" si="51"/>
        <v/>
      </c>
      <c r="I3041" s="2" t="str">
        <f>IF(OR(AND(G3041&gt;=$D$19,G3041&lt;=$E$19),AND(G3041&gt;=$F$19,G3041&lt;=$G$19),AND(G3041&gt;=$H$19,G3041&lt;=$I$19),AND(G3041&gt;=$J$19,G3041&lt;=$K$19),AND(G3041&gt;=$L$19,G3041&lt;=$M$19),AND(G3041&gt;=$N$19,G3041&lt;=$O$19),AND(G3041&gt;=$P$19,G3041&lt;=$Q$19),AND(G3041&gt;=$R$19,G3041&lt;=$S$19),AND(G3041&gt;=$T$19,G3041&lt;=$U$19)),IF(COUNTIF(I2677:I3040,"Plein traitement")=90,"Demi-traitement","Plein traitement"),IF(OR(AND(G3041&gt;=$D$8,G3041&lt;=$E$8),AND(G3041&gt;=$F$8,G3041&lt;=$G$8),AND(G3041&gt;=$H$8,G3041&lt;=$I$8),AND(G3041&gt;=$J$8,G3041&lt;=$K$8),AND(G3041&gt;=$L$8,G3041&lt;=$M$8),AND(G3041&gt;=$N$8,G3041&lt;=$O$8),AND(G3041&gt;=$P$8,G3041&lt;=$Q$8),AND(G3041&gt;=$R$8,G3041&lt;=$S$8),AND(G3041&gt;=$T$8,G3041&lt;=$U$8)),IF(COUNTIF($H$537:H3041,"CMO")&gt;90,"Demi-traitement","Plein traitement"),""))</f>
        <v/>
      </c>
    </row>
    <row r="3042" spans="7:9" x14ac:dyDescent="0.25">
      <c r="G3042" s="1">
        <v>45606</v>
      </c>
      <c r="H3042" t="str">
        <f t="shared" si="51"/>
        <v/>
      </c>
      <c r="I3042" s="2" t="str">
        <f>IF(OR(AND(G3042&gt;=$D$19,G3042&lt;=$E$19),AND(G3042&gt;=$F$19,G3042&lt;=$G$19),AND(G3042&gt;=$H$19,G3042&lt;=$I$19),AND(G3042&gt;=$J$19,G3042&lt;=$K$19),AND(G3042&gt;=$L$19,G3042&lt;=$M$19),AND(G3042&gt;=$N$19,G3042&lt;=$O$19),AND(G3042&gt;=$P$19,G3042&lt;=$Q$19),AND(G3042&gt;=$R$19,G3042&lt;=$S$19),AND(G3042&gt;=$T$19,G3042&lt;=$U$19)),IF(COUNTIF(I2678:I3041,"Plein traitement")=90,"Demi-traitement","Plein traitement"),IF(OR(AND(G3042&gt;=$D$8,G3042&lt;=$E$8),AND(G3042&gt;=$F$8,G3042&lt;=$G$8),AND(G3042&gt;=$H$8,G3042&lt;=$I$8),AND(G3042&gt;=$J$8,G3042&lt;=$K$8),AND(G3042&gt;=$L$8,G3042&lt;=$M$8),AND(G3042&gt;=$N$8,G3042&lt;=$O$8),AND(G3042&gt;=$P$8,G3042&lt;=$Q$8),AND(G3042&gt;=$R$8,G3042&lt;=$S$8),AND(G3042&gt;=$T$8,G3042&lt;=$U$8)),IF(COUNTIF($H$537:H3042,"CMO")&gt;90,"Demi-traitement","Plein traitement"),""))</f>
        <v/>
      </c>
    </row>
    <row r="3043" spans="7:9" x14ac:dyDescent="0.25">
      <c r="G3043" s="1">
        <v>45607</v>
      </c>
      <c r="H3043" t="str">
        <f t="shared" si="51"/>
        <v/>
      </c>
      <c r="I3043" s="2" t="str">
        <f>IF(OR(AND(G3043&gt;=$D$19,G3043&lt;=$E$19),AND(G3043&gt;=$F$19,G3043&lt;=$G$19),AND(G3043&gt;=$H$19,G3043&lt;=$I$19),AND(G3043&gt;=$J$19,G3043&lt;=$K$19),AND(G3043&gt;=$L$19,G3043&lt;=$M$19),AND(G3043&gt;=$N$19,G3043&lt;=$O$19),AND(G3043&gt;=$P$19,G3043&lt;=$Q$19),AND(G3043&gt;=$R$19,G3043&lt;=$S$19),AND(G3043&gt;=$T$19,G3043&lt;=$U$19)),IF(COUNTIF(I2679:I3042,"Plein traitement")=90,"Demi-traitement","Plein traitement"),IF(OR(AND(G3043&gt;=$D$8,G3043&lt;=$E$8),AND(G3043&gt;=$F$8,G3043&lt;=$G$8),AND(G3043&gt;=$H$8,G3043&lt;=$I$8),AND(G3043&gt;=$J$8,G3043&lt;=$K$8),AND(G3043&gt;=$L$8,G3043&lt;=$M$8),AND(G3043&gt;=$N$8,G3043&lt;=$O$8),AND(G3043&gt;=$P$8,G3043&lt;=$Q$8),AND(G3043&gt;=$R$8,G3043&lt;=$S$8),AND(G3043&gt;=$T$8,G3043&lt;=$U$8)),IF(COUNTIF($H$537:H3043,"CMO")&gt;90,"Demi-traitement","Plein traitement"),""))</f>
        <v/>
      </c>
    </row>
    <row r="3044" spans="7:9" x14ac:dyDescent="0.25">
      <c r="G3044" s="1">
        <v>45608</v>
      </c>
      <c r="H3044" t="str">
        <f t="shared" si="51"/>
        <v/>
      </c>
      <c r="I3044" s="2" t="str">
        <f>IF(OR(AND(G3044&gt;=$D$19,G3044&lt;=$E$19),AND(G3044&gt;=$F$19,G3044&lt;=$G$19),AND(G3044&gt;=$H$19,G3044&lt;=$I$19),AND(G3044&gt;=$J$19,G3044&lt;=$K$19),AND(G3044&gt;=$L$19,G3044&lt;=$M$19),AND(G3044&gt;=$N$19,G3044&lt;=$O$19),AND(G3044&gt;=$P$19,G3044&lt;=$Q$19),AND(G3044&gt;=$R$19,G3044&lt;=$S$19),AND(G3044&gt;=$T$19,G3044&lt;=$U$19)),IF(COUNTIF(I2680:I3043,"Plein traitement")=90,"Demi-traitement","Plein traitement"),IF(OR(AND(G3044&gt;=$D$8,G3044&lt;=$E$8),AND(G3044&gt;=$F$8,G3044&lt;=$G$8),AND(G3044&gt;=$H$8,G3044&lt;=$I$8),AND(G3044&gt;=$J$8,G3044&lt;=$K$8),AND(G3044&gt;=$L$8,G3044&lt;=$M$8),AND(G3044&gt;=$N$8,G3044&lt;=$O$8),AND(G3044&gt;=$P$8,G3044&lt;=$Q$8),AND(G3044&gt;=$R$8,G3044&lt;=$S$8),AND(G3044&gt;=$T$8,G3044&lt;=$U$8)),IF(COUNTIF($H$537:H3044,"CMO")&gt;90,"Demi-traitement","Plein traitement"),""))</f>
        <v/>
      </c>
    </row>
    <row r="3045" spans="7:9" x14ac:dyDescent="0.25">
      <c r="G3045" s="1">
        <v>45609</v>
      </c>
      <c r="H3045" t="str">
        <f t="shared" si="51"/>
        <v/>
      </c>
      <c r="I3045" s="2" t="str">
        <f>IF(OR(AND(G3045&gt;=$D$19,G3045&lt;=$E$19),AND(G3045&gt;=$F$19,G3045&lt;=$G$19),AND(G3045&gt;=$H$19,G3045&lt;=$I$19),AND(G3045&gt;=$J$19,G3045&lt;=$K$19),AND(G3045&gt;=$L$19,G3045&lt;=$M$19),AND(G3045&gt;=$N$19,G3045&lt;=$O$19),AND(G3045&gt;=$P$19,G3045&lt;=$Q$19),AND(G3045&gt;=$R$19,G3045&lt;=$S$19),AND(G3045&gt;=$T$19,G3045&lt;=$U$19)),IF(COUNTIF(I2681:I3044,"Plein traitement")=90,"Demi-traitement","Plein traitement"),IF(OR(AND(G3045&gt;=$D$8,G3045&lt;=$E$8),AND(G3045&gt;=$F$8,G3045&lt;=$G$8),AND(G3045&gt;=$H$8,G3045&lt;=$I$8),AND(G3045&gt;=$J$8,G3045&lt;=$K$8),AND(G3045&gt;=$L$8,G3045&lt;=$M$8),AND(G3045&gt;=$N$8,G3045&lt;=$O$8),AND(G3045&gt;=$P$8,G3045&lt;=$Q$8),AND(G3045&gt;=$R$8,G3045&lt;=$S$8),AND(G3045&gt;=$T$8,G3045&lt;=$U$8)),IF(COUNTIF($H$537:H3045,"CMO")&gt;90,"Demi-traitement","Plein traitement"),""))</f>
        <v/>
      </c>
    </row>
    <row r="3046" spans="7:9" x14ac:dyDescent="0.25">
      <c r="G3046" s="1">
        <v>45610</v>
      </c>
      <c r="H3046" t="str">
        <f t="shared" si="51"/>
        <v/>
      </c>
      <c r="I3046" s="2" t="str">
        <f>IF(OR(AND(G3046&gt;=$D$19,G3046&lt;=$E$19),AND(G3046&gt;=$F$19,G3046&lt;=$G$19),AND(G3046&gt;=$H$19,G3046&lt;=$I$19),AND(G3046&gt;=$J$19,G3046&lt;=$K$19),AND(G3046&gt;=$L$19,G3046&lt;=$M$19),AND(G3046&gt;=$N$19,G3046&lt;=$O$19),AND(G3046&gt;=$P$19,G3046&lt;=$Q$19),AND(G3046&gt;=$R$19,G3046&lt;=$S$19),AND(G3046&gt;=$T$19,G3046&lt;=$U$19)),IF(COUNTIF(I2682:I3045,"Plein traitement")=90,"Demi-traitement","Plein traitement"),IF(OR(AND(G3046&gt;=$D$8,G3046&lt;=$E$8),AND(G3046&gt;=$F$8,G3046&lt;=$G$8),AND(G3046&gt;=$H$8,G3046&lt;=$I$8),AND(G3046&gt;=$J$8,G3046&lt;=$K$8),AND(G3046&gt;=$L$8,G3046&lt;=$M$8),AND(G3046&gt;=$N$8,G3046&lt;=$O$8),AND(G3046&gt;=$P$8,G3046&lt;=$Q$8),AND(G3046&gt;=$R$8,G3046&lt;=$S$8),AND(G3046&gt;=$T$8,G3046&lt;=$U$8)),IF(COUNTIF($H$537:H3046,"CMO")&gt;90,"Demi-traitement","Plein traitement"),""))</f>
        <v/>
      </c>
    </row>
    <row r="3047" spans="7:9" x14ac:dyDescent="0.25">
      <c r="G3047" s="1">
        <v>45611</v>
      </c>
      <c r="H3047" t="str">
        <f t="shared" si="51"/>
        <v/>
      </c>
      <c r="I3047" s="2" t="str">
        <f>IF(OR(AND(G3047&gt;=$D$19,G3047&lt;=$E$19),AND(G3047&gt;=$F$19,G3047&lt;=$G$19),AND(G3047&gt;=$H$19,G3047&lt;=$I$19),AND(G3047&gt;=$J$19,G3047&lt;=$K$19),AND(G3047&gt;=$L$19,G3047&lt;=$M$19),AND(G3047&gt;=$N$19,G3047&lt;=$O$19),AND(G3047&gt;=$P$19,G3047&lt;=$Q$19),AND(G3047&gt;=$R$19,G3047&lt;=$S$19),AND(G3047&gt;=$T$19,G3047&lt;=$U$19)),IF(COUNTIF(I2683:I3046,"Plein traitement")=90,"Demi-traitement","Plein traitement"),IF(OR(AND(G3047&gt;=$D$8,G3047&lt;=$E$8),AND(G3047&gt;=$F$8,G3047&lt;=$G$8),AND(G3047&gt;=$H$8,G3047&lt;=$I$8),AND(G3047&gt;=$J$8,G3047&lt;=$K$8),AND(G3047&gt;=$L$8,G3047&lt;=$M$8),AND(G3047&gt;=$N$8,G3047&lt;=$O$8),AND(G3047&gt;=$P$8,G3047&lt;=$Q$8),AND(G3047&gt;=$R$8,G3047&lt;=$S$8),AND(G3047&gt;=$T$8,G3047&lt;=$U$8)),IF(COUNTIF($H$537:H3047,"CMO")&gt;90,"Demi-traitement","Plein traitement"),""))</f>
        <v/>
      </c>
    </row>
    <row r="3048" spans="7:9" x14ac:dyDescent="0.25">
      <c r="G3048" s="1">
        <v>45612</v>
      </c>
      <c r="H3048" t="str">
        <f t="shared" si="51"/>
        <v/>
      </c>
      <c r="I3048" s="2" t="str">
        <f>IF(OR(AND(G3048&gt;=$D$19,G3048&lt;=$E$19),AND(G3048&gt;=$F$19,G3048&lt;=$G$19),AND(G3048&gt;=$H$19,G3048&lt;=$I$19),AND(G3048&gt;=$J$19,G3048&lt;=$K$19),AND(G3048&gt;=$L$19,G3048&lt;=$M$19),AND(G3048&gt;=$N$19,G3048&lt;=$O$19),AND(G3048&gt;=$P$19,G3048&lt;=$Q$19),AND(G3048&gt;=$R$19,G3048&lt;=$S$19),AND(G3048&gt;=$T$19,G3048&lt;=$U$19)),IF(COUNTIF(I2684:I3047,"Plein traitement")=90,"Demi-traitement","Plein traitement"),IF(OR(AND(G3048&gt;=$D$8,G3048&lt;=$E$8),AND(G3048&gt;=$F$8,G3048&lt;=$G$8),AND(G3048&gt;=$H$8,G3048&lt;=$I$8),AND(G3048&gt;=$J$8,G3048&lt;=$K$8),AND(G3048&gt;=$L$8,G3048&lt;=$M$8),AND(G3048&gt;=$N$8,G3048&lt;=$O$8),AND(G3048&gt;=$P$8,G3048&lt;=$Q$8),AND(G3048&gt;=$R$8,G3048&lt;=$S$8),AND(G3048&gt;=$T$8,G3048&lt;=$U$8)),IF(COUNTIF($H$537:H3048,"CMO")&gt;90,"Demi-traitement","Plein traitement"),""))</f>
        <v/>
      </c>
    </row>
    <row r="3049" spans="7:9" x14ac:dyDescent="0.25">
      <c r="G3049" s="1">
        <v>45613</v>
      </c>
      <c r="H3049" t="str">
        <f t="shared" si="51"/>
        <v/>
      </c>
      <c r="I3049" s="2" t="str">
        <f>IF(OR(AND(G3049&gt;=$D$19,G3049&lt;=$E$19),AND(G3049&gt;=$F$19,G3049&lt;=$G$19),AND(G3049&gt;=$H$19,G3049&lt;=$I$19),AND(G3049&gt;=$J$19,G3049&lt;=$K$19),AND(G3049&gt;=$L$19,G3049&lt;=$M$19),AND(G3049&gt;=$N$19,G3049&lt;=$O$19),AND(G3049&gt;=$P$19,G3049&lt;=$Q$19),AND(G3049&gt;=$R$19,G3049&lt;=$S$19),AND(G3049&gt;=$T$19,G3049&lt;=$U$19)),IF(COUNTIF(I2685:I3048,"Plein traitement")=90,"Demi-traitement","Plein traitement"),IF(OR(AND(G3049&gt;=$D$8,G3049&lt;=$E$8),AND(G3049&gt;=$F$8,G3049&lt;=$G$8),AND(G3049&gt;=$H$8,G3049&lt;=$I$8),AND(G3049&gt;=$J$8,G3049&lt;=$K$8),AND(G3049&gt;=$L$8,G3049&lt;=$M$8),AND(G3049&gt;=$N$8,G3049&lt;=$O$8),AND(G3049&gt;=$P$8,G3049&lt;=$Q$8),AND(G3049&gt;=$R$8,G3049&lt;=$S$8),AND(G3049&gt;=$T$8,G3049&lt;=$U$8)),IF(COUNTIF($H$537:H3049,"CMO")&gt;90,"Demi-traitement","Plein traitement"),""))</f>
        <v/>
      </c>
    </row>
    <row r="3050" spans="7:9" x14ac:dyDescent="0.25">
      <c r="G3050" s="1">
        <v>45614</v>
      </c>
      <c r="H3050" t="str">
        <f t="shared" si="51"/>
        <v/>
      </c>
      <c r="I3050" s="2" t="str">
        <f>IF(OR(AND(G3050&gt;=$D$19,G3050&lt;=$E$19),AND(G3050&gt;=$F$19,G3050&lt;=$G$19),AND(G3050&gt;=$H$19,G3050&lt;=$I$19),AND(G3050&gt;=$J$19,G3050&lt;=$K$19),AND(G3050&gt;=$L$19,G3050&lt;=$M$19),AND(G3050&gt;=$N$19,G3050&lt;=$O$19),AND(G3050&gt;=$P$19,G3050&lt;=$Q$19),AND(G3050&gt;=$R$19,G3050&lt;=$S$19),AND(G3050&gt;=$T$19,G3050&lt;=$U$19)),IF(COUNTIF(I2686:I3049,"Plein traitement")=90,"Demi-traitement","Plein traitement"),IF(OR(AND(G3050&gt;=$D$8,G3050&lt;=$E$8),AND(G3050&gt;=$F$8,G3050&lt;=$G$8),AND(G3050&gt;=$H$8,G3050&lt;=$I$8),AND(G3050&gt;=$J$8,G3050&lt;=$K$8),AND(G3050&gt;=$L$8,G3050&lt;=$M$8),AND(G3050&gt;=$N$8,G3050&lt;=$O$8),AND(G3050&gt;=$P$8,G3050&lt;=$Q$8),AND(G3050&gt;=$R$8,G3050&lt;=$S$8),AND(G3050&gt;=$T$8,G3050&lt;=$U$8)),IF(COUNTIF($H$537:H3050,"CMO")&gt;90,"Demi-traitement","Plein traitement"),""))</f>
        <v/>
      </c>
    </row>
    <row r="3051" spans="7:9" x14ac:dyDescent="0.25">
      <c r="G3051" s="1">
        <v>45615</v>
      </c>
      <c r="H3051" t="str">
        <f t="shared" si="51"/>
        <v/>
      </c>
      <c r="I3051" s="2" t="str">
        <f>IF(OR(AND(G3051&gt;=$D$19,G3051&lt;=$E$19),AND(G3051&gt;=$F$19,G3051&lt;=$G$19),AND(G3051&gt;=$H$19,G3051&lt;=$I$19),AND(G3051&gt;=$J$19,G3051&lt;=$K$19),AND(G3051&gt;=$L$19,G3051&lt;=$M$19),AND(G3051&gt;=$N$19,G3051&lt;=$O$19),AND(G3051&gt;=$P$19,G3051&lt;=$Q$19),AND(G3051&gt;=$R$19,G3051&lt;=$S$19),AND(G3051&gt;=$T$19,G3051&lt;=$U$19)),IF(COUNTIF(I2687:I3050,"Plein traitement")=90,"Demi-traitement","Plein traitement"),IF(OR(AND(G3051&gt;=$D$8,G3051&lt;=$E$8),AND(G3051&gt;=$F$8,G3051&lt;=$G$8),AND(G3051&gt;=$H$8,G3051&lt;=$I$8),AND(G3051&gt;=$J$8,G3051&lt;=$K$8),AND(G3051&gt;=$L$8,G3051&lt;=$M$8),AND(G3051&gt;=$N$8,G3051&lt;=$O$8),AND(G3051&gt;=$P$8,G3051&lt;=$Q$8),AND(G3051&gt;=$R$8,G3051&lt;=$S$8),AND(G3051&gt;=$T$8,G3051&lt;=$U$8)),IF(COUNTIF($H$537:H3051,"CMO")&gt;90,"Demi-traitement","Plein traitement"),""))</f>
        <v/>
      </c>
    </row>
    <row r="3052" spans="7:9" x14ac:dyDescent="0.25">
      <c r="G3052" s="1">
        <v>45616</v>
      </c>
      <c r="H3052" t="str">
        <f t="shared" si="51"/>
        <v/>
      </c>
      <c r="I3052" s="2" t="str">
        <f>IF(OR(AND(G3052&gt;=$D$19,G3052&lt;=$E$19),AND(G3052&gt;=$F$19,G3052&lt;=$G$19),AND(G3052&gt;=$H$19,G3052&lt;=$I$19),AND(G3052&gt;=$J$19,G3052&lt;=$K$19),AND(G3052&gt;=$L$19,G3052&lt;=$M$19),AND(G3052&gt;=$N$19,G3052&lt;=$O$19),AND(G3052&gt;=$P$19,G3052&lt;=$Q$19),AND(G3052&gt;=$R$19,G3052&lt;=$S$19),AND(G3052&gt;=$T$19,G3052&lt;=$U$19)),IF(COUNTIF(I2688:I3051,"Plein traitement")=90,"Demi-traitement","Plein traitement"),IF(OR(AND(G3052&gt;=$D$8,G3052&lt;=$E$8),AND(G3052&gt;=$F$8,G3052&lt;=$G$8),AND(G3052&gt;=$H$8,G3052&lt;=$I$8),AND(G3052&gt;=$J$8,G3052&lt;=$K$8),AND(G3052&gt;=$L$8,G3052&lt;=$M$8),AND(G3052&gt;=$N$8,G3052&lt;=$O$8),AND(G3052&gt;=$P$8,G3052&lt;=$Q$8),AND(G3052&gt;=$R$8,G3052&lt;=$S$8),AND(G3052&gt;=$T$8,G3052&lt;=$U$8)),IF(COUNTIF($H$537:H3052,"CMO")&gt;90,"Demi-traitement","Plein traitement"),""))</f>
        <v/>
      </c>
    </row>
    <row r="3053" spans="7:9" x14ac:dyDescent="0.25">
      <c r="G3053" s="1">
        <v>45617</v>
      </c>
      <c r="H3053" t="str">
        <f t="shared" si="51"/>
        <v/>
      </c>
      <c r="I3053" s="2" t="str">
        <f>IF(OR(AND(G3053&gt;=$D$19,G3053&lt;=$E$19),AND(G3053&gt;=$F$19,G3053&lt;=$G$19),AND(G3053&gt;=$H$19,G3053&lt;=$I$19),AND(G3053&gt;=$J$19,G3053&lt;=$K$19),AND(G3053&gt;=$L$19,G3053&lt;=$M$19),AND(G3053&gt;=$N$19,G3053&lt;=$O$19),AND(G3053&gt;=$P$19,G3053&lt;=$Q$19),AND(G3053&gt;=$R$19,G3053&lt;=$S$19),AND(G3053&gt;=$T$19,G3053&lt;=$U$19)),IF(COUNTIF(I2689:I3052,"Plein traitement")=90,"Demi-traitement","Plein traitement"),IF(OR(AND(G3053&gt;=$D$8,G3053&lt;=$E$8),AND(G3053&gt;=$F$8,G3053&lt;=$G$8),AND(G3053&gt;=$H$8,G3053&lt;=$I$8),AND(G3053&gt;=$J$8,G3053&lt;=$K$8),AND(G3053&gt;=$L$8,G3053&lt;=$M$8),AND(G3053&gt;=$N$8,G3053&lt;=$O$8),AND(G3053&gt;=$P$8,G3053&lt;=$Q$8),AND(G3053&gt;=$R$8,G3053&lt;=$S$8),AND(G3053&gt;=$T$8,G3053&lt;=$U$8)),IF(COUNTIF($H$537:H3053,"CMO")&gt;90,"Demi-traitement","Plein traitement"),""))</f>
        <v/>
      </c>
    </row>
    <row r="3054" spans="7:9" x14ac:dyDescent="0.25">
      <c r="G3054" s="1">
        <v>45618</v>
      </c>
      <c r="H3054" t="str">
        <f t="shared" si="51"/>
        <v/>
      </c>
      <c r="I3054" s="2" t="str">
        <f>IF(OR(AND(G3054&gt;=$D$19,G3054&lt;=$E$19),AND(G3054&gt;=$F$19,G3054&lt;=$G$19),AND(G3054&gt;=$H$19,G3054&lt;=$I$19),AND(G3054&gt;=$J$19,G3054&lt;=$K$19),AND(G3054&gt;=$L$19,G3054&lt;=$M$19),AND(G3054&gt;=$N$19,G3054&lt;=$O$19),AND(G3054&gt;=$P$19,G3054&lt;=$Q$19),AND(G3054&gt;=$R$19,G3054&lt;=$S$19),AND(G3054&gt;=$T$19,G3054&lt;=$U$19)),IF(COUNTIF(I2690:I3053,"Plein traitement")=90,"Demi-traitement","Plein traitement"),IF(OR(AND(G3054&gt;=$D$8,G3054&lt;=$E$8),AND(G3054&gt;=$F$8,G3054&lt;=$G$8),AND(G3054&gt;=$H$8,G3054&lt;=$I$8),AND(G3054&gt;=$J$8,G3054&lt;=$K$8),AND(G3054&gt;=$L$8,G3054&lt;=$M$8),AND(G3054&gt;=$N$8,G3054&lt;=$O$8),AND(G3054&gt;=$P$8,G3054&lt;=$Q$8),AND(G3054&gt;=$R$8,G3054&lt;=$S$8),AND(G3054&gt;=$T$8,G3054&lt;=$U$8)),IF(COUNTIF($H$537:H3054,"CMO")&gt;90,"Demi-traitement","Plein traitement"),""))</f>
        <v/>
      </c>
    </row>
    <row r="3055" spans="7:9" x14ac:dyDescent="0.25">
      <c r="G3055" s="1">
        <v>45619</v>
      </c>
      <c r="H3055" t="str">
        <f t="shared" si="51"/>
        <v/>
      </c>
      <c r="I3055" s="2" t="str">
        <f>IF(OR(AND(G3055&gt;=$D$19,G3055&lt;=$E$19),AND(G3055&gt;=$F$19,G3055&lt;=$G$19),AND(G3055&gt;=$H$19,G3055&lt;=$I$19),AND(G3055&gt;=$J$19,G3055&lt;=$K$19),AND(G3055&gt;=$L$19,G3055&lt;=$M$19),AND(G3055&gt;=$N$19,G3055&lt;=$O$19),AND(G3055&gt;=$P$19,G3055&lt;=$Q$19),AND(G3055&gt;=$R$19,G3055&lt;=$S$19),AND(G3055&gt;=$T$19,G3055&lt;=$U$19)),IF(COUNTIF(I2691:I3054,"Plein traitement")=90,"Demi-traitement","Plein traitement"),IF(OR(AND(G3055&gt;=$D$8,G3055&lt;=$E$8),AND(G3055&gt;=$F$8,G3055&lt;=$G$8),AND(G3055&gt;=$H$8,G3055&lt;=$I$8),AND(G3055&gt;=$J$8,G3055&lt;=$K$8),AND(G3055&gt;=$L$8,G3055&lt;=$M$8),AND(G3055&gt;=$N$8,G3055&lt;=$O$8),AND(G3055&gt;=$P$8,G3055&lt;=$Q$8),AND(G3055&gt;=$R$8,G3055&lt;=$S$8),AND(G3055&gt;=$T$8,G3055&lt;=$U$8)),IF(COUNTIF($H$537:H3055,"CMO")&gt;90,"Demi-traitement","Plein traitement"),""))</f>
        <v/>
      </c>
    </row>
    <row r="3056" spans="7:9" x14ac:dyDescent="0.25">
      <c r="G3056" s="1">
        <v>45620</v>
      </c>
      <c r="H3056" t="str">
        <f t="shared" si="51"/>
        <v/>
      </c>
      <c r="I3056" s="2" t="str">
        <f>IF(OR(AND(G3056&gt;=$D$19,G3056&lt;=$E$19),AND(G3056&gt;=$F$19,G3056&lt;=$G$19),AND(G3056&gt;=$H$19,G3056&lt;=$I$19),AND(G3056&gt;=$J$19,G3056&lt;=$K$19),AND(G3056&gt;=$L$19,G3056&lt;=$M$19),AND(G3056&gt;=$N$19,G3056&lt;=$O$19),AND(G3056&gt;=$P$19,G3056&lt;=$Q$19),AND(G3056&gt;=$R$19,G3056&lt;=$S$19),AND(G3056&gt;=$T$19,G3056&lt;=$U$19)),IF(COUNTIF(I2692:I3055,"Plein traitement")=90,"Demi-traitement","Plein traitement"),IF(OR(AND(G3056&gt;=$D$8,G3056&lt;=$E$8),AND(G3056&gt;=$F$8,G3056&lt;=$G$8),AND(G3056&gt;=$H$8,G3056&lt;=$I$8),AND(G3056&gt;=$J$8,G3056&lt;=$K$8),AND(G3056&gt;=$L$8,G3056&lt;=$M$8),AND(G3056&gt;=$N$8,G3056&lt;=$O$8),AND(G3056&gt;=$P$8,G3056&lt;=$Q$8),AND(G3056&gt;=$R$8,G3056&lt;=$S$8),AND(G3056&gt;=$T$8,G3056&lt;=$U$8)),IF(COUNTIF($H$537:H3056,"CMO")&gt;90,"Demi-traitement","Plein traitement"),""))</f>
        <v/>
      </c>
    </row>
    <row r="3057" spans="7:9" x14ac:dyDescent="0.25">
      <c r="G3057" s="1">
        <v>45621</v>
      </c>
      <c r="H3057" t="str">
        <f t="shared" si="51"/>
        <v/>
      </c>
      <c r="I3057" s="2" t="str">
        <f>IF(OR(AND(G3057&gt;=$D$19,G3057&lt;=$E$19),AND(G3057&gt;=$F$19,G3057&lt;=$G$19),AND(G3057&gt;=$H$19,G3057&lt;=$I$19),AND(G3057&gt;=$J$19,G3057&lt;=$K$19),AND(G3057&gt;=$L$19,G3057&lt;=$M$19),AND(G3057&gt;=$N$19,G3057&lt;=$O$19),AND(G3057&gt;=$P$19,G3057&lt;=$Q$19),AND(G3057&gt;=$R$19,G3057&lt;=$S$19),AND(G3057&gt;=$T$19,G3057&lt;=$U$19)),IF(COUNTIF(I2693:I3056,"Plein traitement")=90,"Demi-traitement","Plein traitement"),IF(OR(AND(G3057&gt;=$D$8,G3057&lt;=$E$8),AND(G3057&gt;=$F$8,G3057&lt;=$G$8),AND(G3057&gt;=$H$8,G3057&lt;=$I$8),AND(G3057&gt;=$J$8,G3057&lt;=$K$8),AND(G3057&gt;=$L$8,G3057&lt;=$M$8),AND(G3057&gt;=$N$8,G3057&lt;=$O$8),AND(G3057&gt;=$P$8,G3057&lt;=$Q$8),AND(G3057&gt;=$R$8,G3057&lt;=$S$8),AND(G3057&gt;=$T$8,G3057&lt;=$U$8)),IF(COUNTIF($H$537:H3057,"CMO")&gt;90,"Demi-traitement","Plein traitement"),""))</f>
        <v/>
      </c>
    </row>
    <row r="3058" spans="7:9" x14ac:dyDescent="0.25">
      <c r="G3058" s="1">
        <v>45622</v>
      </c>
      <c r="H3058" t="str">
        <f t="shared" si="51"/>
        <v/>
      </c>
      <c r="I3058" s="2" t="str">
        <f>IF(OR(AND(G3058&gt;=$D$19,G3058&lt;=$E$19),AND(G3058&gt;=$F$19,G3058&lt;=$G$19),AND(G3058&gt;=$H$19,G3058&lt;=$I$19),AND(G3058&gt;=$J$19,G3058&lt;=$K$19),AND(G3058&gt;=$L$19,G3058&lt;=$M$19),AND(G3058&gt;=$N$19,G3058&lt;=$O$19),AND(G3058&gt;=$P$19,G3058&lt;=$Q$19),AND(G3058&gt;=$R$19,G3058&lt;=$S$19),AND(G3058&gt;=$T$19,G3058&lt;=$U$19)),IF(COUNTIF(I2694:I3057,"Plein traitement")=90,"Demi-traitement","Plein traitement"),IF(OR(AND(G3058&gt;=$D$8,G3058&lt;=$E$8),AND(G3058&gt;=$F$8,G3058&lt;=$G$8),AND(G3058&gt;=$H$8,G3058&lt;=$I$8),AND(G3058&gt;=$J$8,G3058&lt;=$K$8),AND(G3058&gt;=$L$8,G3058&lt;=$M$8),AND(G3058&gt;=$N$8,G3058&lt;=$O$8),AND(G3058&gt;=$P$8,G3058&lt;=$Q$8),AND(G3058&gt;=$R$8,G3058&lt;=$S$8),AND(G3058&gt;=$T$8,G3058&lt;=$U$8)),IF(COUNTIF($H$537:H3058,"CMO")&gt;90,"Demi-traitement","Plein traitement"),""))</f>
        <v/>
      </c>
    </row>
    <row r="3059" spans="7:9" x14ac:dyDescent="0.25">
      <c r="G3059" s="1">
        <v>45623</v>
      </c>
      <c r="H3059" t="str">
        <f t="shared" si="51"/>
        <v/>
      </c>
      <c r="I3059" s="2" t="str">
        <f>IF(OR(AND(G3059&gt;=$D$19,G3059&lt;=$E$19),AND(G3059&gt;=$F$19,G3059&lt;=$G$19),AND(G3059&gt;=$H$19,G3059&lt;=$I$19),AND(G3059&gt;=$J$19,G3059&lt;=$K$19),AND(G3059&gt;=$L$19,G3059&lt;=$M$19),AND(G3059&gt;=$N$19,G3059&lt;=$O$19),AND(G3059&gt;=$P$19,G3059&lt;=$Q$19),AND(G3059&gt;=$R$19,G3059&lt;=$S$19),AND(G3059&gt;=$T$19,G3059&lt;=$U$19)),IF(COUNTIF(I2695:I3058,"Plein traitement")=90,"Demi-traitement","Plein traitement"),IF(OR(AND(G3059&gt;=$D$8,G3059&lt;=$E$8),AND(G3059&gt;=$F$8,G3059&lt;=$G$8),AND(G3059&gt;=$H$8,G3059&lt;=$I$8),AND(G3059&gt;=$J$8,G3059&lt;=$K$8),AND(G3059&gt;=$L$8,G3059&lt;=$M$8),AND(G3059&gt;=$N$8,G3059&lt;=$O$8),AND(G3059&gt;=$P$8,G3059&lt;=$Q$8),AND(G3059&gt;=$R$8,G3059&lt;=$S$8),AND(G3059&gt;=$T$8,G3059&lt;=$U$8)),IF(COUNTIF($H$537:H3059,"CMO")&gt;90,"Demi-traitement","Plein traitement"),""))</f>
        <v/>
      </c>
    </row>
    <row r="3060" spans="7:9" x14ac:dyDescent="0.25">
      <c r="G3060" s="1">
        <v>45624</v>
      </c>
      <c r="H3060" t="str">
        <f t="shared" si="51"/>
        <v/>
      </c>
      <c r="I3060" s="2" t="str">
        <f>IF(OR(AND(G3060&gt;=$D$19,G3060&lt;=$E$19),AND(G3060&gt;=$F$19,G3060&lt;=$G$19),AND(G3060&gt;=$H$19,G3060&lt;=$I$19),AND(G3060&gt;=$J$19,G3060&lt;=$K$19),AND(G3060&gt;=$L$19,G3060&lt;=$M$19),AND(G3060&gt;=$N$19,G3060&lt;=$O$19),AND(G3060&gt;=$P$19,G3060&lt;=$Q$19),AND(G3060&gt;=$R$19,G3060&lt;=$S$19),AND(G3060&gt;=$T$19,G3060&lt;=$U$19)),IF(COUNTIF(I2696:I3059,"Plein traitement")=90,"Demi-traitement","Plein traitement"),IF(OR(AND(G3060&gt;=$D$8,G3060&lt;=$E$8),AND(G3060&gt;=$F$8,G3060&lt;=$G$8),AND(G3060&gt;=$H$8,G3060&lt;=$I$8),AND(G3060&gt;=$J$8,G3060&lt;=$K$8),AND(G3060&gt;=$L$8,G3060&lt;=$M$8),AND(G3060&gt;=$N$8,G3060&lt;=$O$8),AND(G3060&gt;=$P$8,G3060&lt;=$Q$8),AND(G3060&gt;=$R$8,G3060&lt;=$S$8),AND(G3060&gt;=$T$8,G3060&lt;=$U$8)),IF(COUNTIF($H$537:H3060,"CMO")&gt;90,"Demi-traitement","Plein traitement"),""))</f>
        <v/>
      </c>
    </row>
    <row r="3061" spans="7:9" x14ac:dyDescent="0.25">
      <c r="G3061" s="1">
        <v>45625</v>
      </c>
      <c r="H3061" t="str">
        <f t="shared" ref="H3061:H3124" si="52">IF(OR(AND(G3061&gt;=$D$8,G3061&lt;=$E$8),AND(G3061&gt;=$F$8,G3061&lt;=$G$8),AND(G3061&gt;=$H$8,G3061&lt;=$I$8),AND(G3061&gt;=$J$8,G3061&lt;=$K$8),AND(G3061&gt;=$L$8,G3061&lt;=$M$8),AND(G3061&gt;=$N$8,G3061&lt;=$O$8),AND(G3061&gt;=$P$8,G3061&lt;=$Q$8),AND(G3061&gt;=$R$8,G3061&lt;=$S$8),AND(G3061&gt;=$T$8,G3061&lt;=$U$8)),"CMO","")</f>
        <v/>
      </c>
      <c r="I3061" s="2" t="str">
        <f>IF(OR(AND(G3061&gt;=$D$19,G3061&lt;=$E$19),AND(G3061&gt;=$F$19,G3061&lt;=$G$19),AND(G3061&gt;=$H$19,G3061&lt;=$I$19),AND(G3061&gt;=$J$19,G3061&lt;=$K$19),AND(G3061&gt;=$L$19,G3061&lt;=$M$19),AND(G3061&gt;=$N$19,G3061&lt;=$O$19),AND(G3061&gt;=$P$19,G3061&lt;=$Q$19),AND(G3061&gt;=$R$19,G3061&lt;=$S$19),AND(G3061&gt;=$T$19,G3061&lt;=$U$19)),IF(COUNTIF(I2697:I3060,"Plein traitement")=90,"Demi-traitement","Plein traitement"),IF(OR(AND(G3061&gt;=$D$8,G3061&lt;=$E$8),AND(G3061&gt;=$F$8,G3061&lt;=$G$8),AND(G3061&gt;=$H$8,G3061&lt;=$I$8),AND(G3061&gt;=$J$8,G3061&lt;=$K$8),AND(G3061&gt;=$L$8,G3061&lt;=$M$8),AND(G3061&gt;=$N$8,G3061&lt;=$O$8),AND(G3061&gt;=$P$8,G3061&lt;=$Q$8),AND(G3061&gt;=$R$8,G3061&lt;=$S$8),AND(G3061&gt;=$T$8,G3061&lt;=$U$8)),IF(COUNTIF($H$537:H3061,"CMO")&gt;90,"Demi-traitement","Plein traitement"),""))</f>
        <v/>
      </c>
    </row>
    <row r="3062" spans="7:9" x14ac:dyDescent="0.25">
      <c r="G3062" s="1">
        <v>45626</v>
      </c>
      <c r="H3062" t="str">
        <f t="shared" si="52"/>
        <v/>
      </c>
      <c r="I3062" s="2" t="str">
        <f>IF(OR(AND(G3062&gt;=$D$19,G3062&lt;=$E$19),AND(G3062&gt;=$F$19,G3062&lt;=$G$19),AND(G3062&gt;=$H$19,G3062&lt;=$I$19),AND(G3062&gt;=$J$19,G3062&lt;=$K$19),AND(G3062&gt;=$L$19,G3062&lt;=$M$19),AND(G3062&gt;=$N$19,G3062&lt;=$O$19),AND(G3062&gt;=$P$19,G3062&lt;=$Q$19),AND(G3062&gt;=$R$19,G3062&lt;=$S$19),AND(G3062&gt;=$T$19,G3062&lt;=$U$19)),IF(COUNTIF(I2698:I3061,"Plein traitement")=90,"Demi-traitement","Plein traitement"),IF(OR(AND(G3062&gt;=$D$8,G3062&lt;=$E$8),AND(G3062&gt;=$F$8,G3062&lt;=$G$8),AND(G3062&gt;=$H$8,G3062&lt;=$I$8),AND(G3062&gt;=$J$8,G3062&lt;=$K$8),AND(G3062&gt;=$L$8,G3062&lt;=$M$8),AND(G3062&gt;=$N$8,G3062&lt;=$O$8),AND(G3062&gt;=$P$8,G3062&lt;=$Q$8),AND(G3062&gt;=$R$8,G3062&lt;=$S$8),AND(G3062&gt;=$T$8,G3062&lt;=$U$8)),IF(COUNTIF($H$537:H3062,"CMO")&gt;90,"Demi-traitement","Plein traitement"),""))</f>
        <v/>
      </c>
    </row>
    <row r="3063" spans="7:9" x14ac:dyDescent="0.25">
      <c r="G3063" s="1">
        <v>45627</v>
      </c>
      <c r="H3063" t="str">
        <f t="shared" si="52"/>
        <v/>
      </c>
      <c r="I3063" s="2" t="str">
        <f>IF(OR(AND(G3063&gt;=$D$19,G3063&lt;=$E$19),AND(G3063&gt;=$F$19,G3063&lt;=$G$19),AND(G3063&gt;=$H$19,G3063&lt;=$I$19),AND(G3063&gt;=$J$19,G3063&lt;=$K$19),AND(G3063&gt;=$L$19,G3063&lt;=$M$19),AND(G3063&gt;=$N$19,G3063&lt;=$O$19),AND(G3063&gt;=$P$19,G3063&lt;=$Q$19),AND(G3063&gt;=$R$19,G3063&lt;=$S$19),AND(G3063&gt;=$T$19,G3063&lt;=$U$19)),IF(COUNTIF(I2699:I3062,"Plein traitement")=90,"Demi-traitement","Plein traitement"),IF(OR(AND(G3063&gt;=$D$8,G3063&lt;=$E$8),AND(G3063&gt;=$F$8,G3063&lt;=$G$8),AND(G3063&gt;=$H$8,G3063&lt;=$I$8),AND(G3063&gt;=$J$8,G3063&lt;=$K$8),AND(G3063&gt;=$L$8,G3063&lt;=$M$8),AND(G3063&gt;=$N$8,G3063&lt;=$O$8),AND(G3063&gt;=$P$8,G3063&lt;=$Q$8),AND(G3063&gt;=$R$8,G3063&lt;=$S$8),AND(G3063&gt;=$T$8,G3063&lt;=$U$8)),IF(COUNTIF($H$537:H3063,"CMO")&gt;90,"Demi-traitement","Plein traitement"),""))</f>
        <v/>
      </c>
    </row>
    <row r="3064" spans="7:9" x14ac:dyDescent="0.25">
      <c r="G3064" s="1">
        <v>45628</v>
      </c>
      <c r="H3064" t="str">
        <f t="shared" si="52"/>
        <v/>
      </c>
      <c r="I3064" s="2" t="str">
        <f>IF(OR(AND(G3064&gt;=$D$19,G3064&lt;=$E$19),AND(G3064&gt;=$F$19,G3064&lt;=$G$19),AND(G3064&gt;=$H$19,G3064&lt;=$I$19),AND(G3064&gt;=$J$19,G3064&lt;=$K$19),AND(G3064&gt;=$L$19,G3064&lt;=$M$19),AND(G3064&gt;=$N$19,G3064&lt;=$O$19),AND(G3064&gt;=$P$19,G3064&lt;=$Q$19),AND(G3064&gt;=$R$19,G3064&lt;=$S$19),AND(G3064&gt;=$T$19,G3064&lt;=$U$19)),IF(COUNTIF(I2700:I3063,"Plein traitement")=90,"Demi-traitement","Plein traitement"),IF(OR(AND(G3064&gt;=$D$8,G3064&lt;=$E$8),AND(G3064&gt;=$F$8,G3064&lt;=$G$8),AND(G3064&gt;=$H$8,G3064&lt;=$I$8),AND(G3064&gt;=$J$8,G3064&lt;=$K$8),AND(G3064&gt;=$L$8,G3064&lt;=$M$8),AND(G3064&gt;=$N$8,G3064&lt;=$O$8),AND(G3064&gt;=$P$8,G3064&lt;=$Q$8),AND(G3064&gt;=$R$8,G3064&lt;=$S$8),AND(G3064&gt;=$T$8,G3064&lt;=$U$8)),IF(COUNTIF($H$537:H3064,"CMO")&gt;90,"Demi-traitement","Plein traitement"),""))</f>
        <v/>
      </c>
    </row>
    <row r="3065" spans="7:9" x14ac:dyDescent="0.25">
      <c r="G3065" s="1">
        <v>45629</v>
      </c>
      <c r="H3065" t="str">
        <f t="shared" si="52"/>
        <v/>
      </c>
      <c r="I3065" s="2" t="str">
        <f>IF(OR(AND(G3065&gt;=$D$19,G3065&lt;=$E$19),AND(G3065&gt;=$F$19,G3065&lt;=$G$19),AND(G3065&gt;=$H$19,G3065&lt;=$I$19),AND(G3065&gt;=$J$19,G3065&lt;=$K$19),AND(G3065&gt;=$L$19,G3065&lt;=$M$19),AND(G3065&gt;=$N$19,G3065&lt;=$O$19),AND(G3065&gt;=$P$19,G3065&lt;=$Q$19),AND(G3065&gt;=$R$19,G3065&lt;=$S$19),AND(G3065&gt;=$T$19,G3065&lt;=$U$19)),IF(COUNTIF(I2701:I3064,"Plein traitement")=90,"Demi-traitement","Plein traitement"),IF(OR(AND(G3065&gt;=$D$8,G3065&lt;=$E$8),AND(G3065&gt;=$F$8,G3065&lt;=$G$8),AND(G3065&gt;=$H$8,G3065&lt;=$I$8),AND(G3065&gt;=$J$8,G3065&lt;=$K$8),AND(G3065&gt;=$L$8,G3065&lt;=$M$8),AND(G3065&gt;=$N$8,G3065&lt;=$O$8),AND(G3065&gt;=$P$8,G3065&lt;=$Q$8),AND(G3065&gt;=$R$8,G3065&lt;=$S$8),AND(G3065&gt;=$T$8,G3065&lt;=$U$8)),IF(COUNTIF($H$537:H3065,"CMO")&gt;90,"Demi-traitement","Plein traitement"),""))</f>
        <v/>
      </c>
    </row>
    <row r="3066" spans="7:9" x14ac:dyDescent="0.25">
      <c r="G3066" s="1">
        <v>45630</v>
      </c>
      <c r="H3066" t="str">
        <f t="shared" si="52"/>
        <v/>
      </c>
      <c r="I3066" s="2" t="str">
        <f>IF(OR(AND(G3066&gt;=$D$19,G3066&lt;=$E$19),AND(G3066&gt;=$F$19,G3066&lt;=$G$19),AND(G3066&gt;=$H$19,G3066&lt;=$I$19),AND(G3066&gt;=$J$19,G3066&lt;=$K$19),AND(G3066&gt;=$L$19,G3066&lt;=$M$19),AND(G3066&gt;=$N$19,G3066&lt;=$O$19),AND(G3066&gt;=$P$19,G3066&lt;=$Q$19),AND(G3066&gt;=$R$19,G3066&lt;=$S$19),AND(G3066&gt;=$T$19,G3066&lt;=$U$19)),IF(COUNTIF(I2702:I3065,"Plein traitement")=90,"Demi-traitement","Plein traitement"),IF(OR(AND(G3066&gt;=$D$8,G3066&lt;=$E$8),AND(G3066&gt;=$F$8,G3066&lt;=$G$8),AND(G3066&gt;=$H$8,G3066&lt;=$I$8),AND(G3066&gt;=$J$8,G3066&lt;=$K$8),AND(G3066&gt;=$L$8,G3066&lt;=$M$8),AND(G3066&gt;=$N$8,G3066&lt;=$O$8),AND(G3066&gt;=$P$8,G3066&lt;=$Q$8),AND(G3066&gt;=$R$8,G3066&lt;=$S$8),AND(G3066&gt;=$T$8,G3066&lt;=$U$8)),IF(COUNTIF($H$537:H3066,"CMO")&gt;90,"Demi-traitement","Plein traitement"),""))</f>
        <v/>
      </c>
    </row>
    <row r="3067" spans="7:9" x14ac:dyDescent="0.25">
      <c r="G3067" s="1">
        <v>45631</v>
      </c>
      <c r="H3067" t="str">
        <f t="shared" si="52"/>
        <v/>
      </c>
      <c r="I3067" s="2" t="str">
        <f>IF(OR(AND(G3067&gt;=$D$19,G3067&lt;=$E$19),AND(G3067&gt;=$F$19,G3067&lt;=$G$19),AND(G3067&gt;=$H$19,G3067&lt;=$I$19),AND(G3067&gt;=$J$19,G3067&lt;=$K$19),AND(G3067&gt;=$L$19,G3067&lt;=$M$19),AND(G3067&gt;=$N$19,G3067&lt;=$O$19),AND(G3067&gt;=$P$19,G3067&lt;=$Q$19),AND(G3067&gt;=$R$19,G3067&lt;=$S$19),AND(G3067&gt;=$T$19,G3067&lt;=$U$19)),IF(COUNTIF(I2703:I3066,"Plein traitement")=90,"Demi-traitement","Plein traitement"),IF(OR(AND(G3067&gt;=$D$8,G3067&lt;=$E$8),AND(G3067&gt;=$F$8,G3067&lt;=$G$8),AND(G3067&gt;=$H$8,G3067&lt;=$I$8),AND(G3067&gt;=$J$8,G3067&lt;=$K$8),AND(G3067&gt;=$L$8,G3067&lt;=$M$8),AND(G3067&gt;=$N$8,G3067&lt;=$O$8),AND(G3067&gt;=$P$8,G3067&lt;=$Q$8),AND(G3067&gt;=$R$8,G3067&lt;=$S$8),AND(G3067&gt;=$T$8,G3067&lt;=$U$8)),IF(COUNTIF($H$537:H3067,"CMO")&gt;90,"Demi-traitement","Plein traitement"),""))</f>
        <v/>
      </c>
    </row>
    <row r="3068" spans="7:9" x14ac:dyDescent="0.25">
      <c r="G3068" s="1">
        <v>45632</v>
      </c>
      <c r="H3068" t="str">
        <f t="shared" si="52"/>
        <v/>
      </c>
      <c r="I3068" s="2" t="str">
        <f>IF(OR(AND(G3068&gt;=$D$19,G3068&lt;=$E$19),AND(G3068&gt;=$F$19,G3068&lt;=$G$19),AND(G3068&gt;=$H$19,G3068&lt;=$I$19),AND(G3068&gt;=$J$19,G3068&lt;=$K$19),AND(G3068&gt;=$L$19,G3068&lt;=$M$19),AND(G3068&gt;=$N$19,G3068&lt;=$O$19),AND(G3068&gt;=$P$19,G3068&lt;=$Q$19),AND(G3068&gt;=$R$19,G3068&lt;=$S$19),AND(G3068&gt;=$T$19,G3068&lt;=$U$19)),IF(COUNTIF(I2704:I3067,"Plein traitement")=90,"Demi-traitement","Plein traitement"),IF(OR(AND(G3068&gt;=$D$8,G3068&lt;=$E$8),AND(G3068&gt;=$F$8,G3068&lt;=$G$8),AND(G3068&gt;=$H$8,G3068&lt;=$I$8),AND(G3068&gt;=$J$8,G3068&lt;=$K$8),AND(G3068&gt;=$L$8,G3068&lt;=$M$8),AND(G3068&gt;=$N$8,G3068&lt;=$O$8),AND(G3068&gt;=$P$8,G3068&lt;=$Q$8),AND(G3068&gt;=$R$8,G3068&lt;=$S$8),AND(G3068&gt;=$T$8,G3068&lt;=$U$8)),IF(COUNTIF($H$537:H3068,"CMO")&gt;90,"Demi-traitement","Plein traitement"),""))</f>
        <v/>
      </c>
    </row>
    <row r="3069" spans="7:9" x14ac:dyDescent="0.25">
      <c r="G3069" s="1">
        <v>45633</v>
      </c>
      <c r="H3069" t="str">
        <f t="shared" si="52"/>
        <v/>
      </c>
      <c r="I3069" s="2" t="str">
        <f>IF(OR(AND(G3069&gt;=$D$19,G3069&lt;=$E$19),AND(G3069&gt;=$F$19,G3069&lt;=$G$19),AND(G3069&gt;=$H$19,G3069&lt;=$I$19),AND(G3069&gt;=$J$19,G3069&lt;=$K$19),AND(G3069&gt;=$L$19,G3069&lt;=$M$19),AND(G3069&gt;=$N$19,G3069&lt;=$O$19),AND(G3069&gt;=$P$19,G3069&lt;=$Q$19),AND(G3069&gt;=$R$19,G3069&lt;=$S$19),AND(G3069&gt;=$T$19,G3069&lt;=$U$19)),IF(COUNTIF(I2705:I3068,"Plein traitement")=90,"Demi-traitement","Plein traitement"),IF(OR(AND(G3069&gt;=$D$8,G3069&lt;=$E$8),AND(G3069&gt;=$F$8,G3069&lt;=$G$8),AND(G3069&gt;=$H$8,G3069&lt;=$I$8),AND(G3069&gt;=$J$8,G3069&lt;=$K$8),AND(G3069&gt;=$L$8,G3069&lt;=$M$8),AND(G3069&gt;=$N$8,G3069&lt;=$O$8),AND(G3069&gt;=$P$8,G3069&lt;=$Q$8),AND(G3069&gt;=$R$8,G3069&lt;=$S$8),AND(G3069&gt;=$T$8,G3069&lt;=$U$8)),IF(COUNTIF($H$537:H3069,"CMO")&gt;90,"Demi-traitement","Plein traitement"),""))</f>
        <v/>
      </c>
    </row>
    <row r="3070" spans="7:9" x14ac:dyDescent="0.25">
      <c r="G3070" s="1">
        <v>45634</v>
      </c>
      <c r="H3070" t="str">
        <f t="shared" si="52"/>
        <v/>
      </c>
      <c r="I3070" s="2" t="str">
        <f>IF(OR(AND(G3070&gt;=$D$19,G3070&lt;=$E$19),AND(G3070&gt;=$F$19,G3070&lt;=$G$19),AND(G3070&gt;=$H$19,G3070&lt;=$I$19),AND(G3070&gt;=$J$19,G3070&lt;=$K$19),AND(G3070&gt;=$L$19,G3070&lt;=$M$19),AND(G3070&gt;=$N$19,G3070&lt;=$O$19),AND(G3070&gt;=$P$19,G3070&lt;=$Q$19),AND(G3070&gt;=$R$19,G3070&lt;=$S$19),AND(G3070&gt;=$T$19,G3070&lt;=$U$19)),IF(COUNTIF(I2706:I3069,"Plein traitement")=90,"Demi-traitement","Plein traitement"),IF(OR(AND(G3070&gt;=$D$8,G3070&lt;=$E$8),AND(G3070&gt;=$F$8,G3070&lt;=$G$8),AND(G3070&gt;=$H$8,G3070&lt;=$I$8),AND(G3070&gt;=$J$8,G3070&lt;=$K$8),AND(G3070&gt;=$L$8,G3070&lt;=$M$8),AND(G3070&gt;=$N$8,G3070&lt;=$O$8),AND(G3070&gt;=$P$8,G3070&lt;=$Q$8),AND(G3070&gt;=$R$8,G3070&lt;=$S$8),AND(G3070&gt;=$T$8,G3070&lt;=$U$8)),IF(COUNTIF($H$537:H3070,"CMO")&gt;90,"Demi-traitement","Plein traitement"),""))</f>
        <v/>
      </c>
    </row>
    <row r="3071" spans="7:9" x14ac:dyDescent="0.25">
      <c r="G3071" s="1">
        <v>45635</v>
      </c>
      <c r="H3071" t="str">
        <f t="shared" si="52"/>
        <v/>
      </c>
      <c r="I3071" s="2" t="str">
        <f>IF(OR(AND(G3071&gt;=$D$19,G3071&lt;=$E$19),AND(G3071&gt;=$F$19,G3071&lt;=$G$19),AND(G3071&gt;=$H$19,G3071&lt;=$I$19),AND(G3071&gt;=$J$19,G3071&lt;=$K$19),AND(G3071&gt;=$L$19,G3071&lt;=$M$19),AND(G3071&gt;=$N$19,G3071&lt;=$O$19),AND(G3071&gt;=$P$19,G3071&lt;=$Q$19),AND(G3071&gt;=$R$19,G3071&lt;=$S$19),AND(G3071&gt;=$T$19,G3071&lt;=$U$19)),IF(COUNTIF(I2707:I3070,"Plein traitement")=90,"Demi-traitement","Plein traitement"),IF(OR(AND(G3071&gt;=$D$8,G3071&lt;=$E$8),AND(G3071&gt;=$F$8,G3071&lt;=$G$8),AND(G3071&gt;=$H$8,G3071&lt;=$I$8),AND(G3071&gt;=$J$8,G3071&lt;=$K$8),AND(G3071&gt;=$L$8,G3071&lt;=$M$8),AND(G3071&gt;=$N$8,G3071&lt;=$O$8),AND(G3071&gt;=$P$8,G3071&lt;=$Q$8),AND(G3071&gt;=$R$8,G3071&lt;=$S$8),AND(G3071&gt;=$T$8,G3071&lt;=$U$8)),IF(COUNTIF($H$537:H3071,"CMO")&gt;90,"Demi-traitement","Plein traitement"),""))</f>
        <v/>
      </c>
    </row>
    <row r="3072" spans="7:9" x14ac:dyDescent="0.25">
      <c r="G3072" s="1">
        <v>45636</v>
      </c>
      <c r="H3072" t="str">
        <f t="shared" si="52"/>
        <v/>
      </c>
      <c r="I3072" s="2" t="str">
        <f>IF(OR(AND(G3072&gt;=$D$19,G3072&lt;=$E$19),AND(G3072&gt;=$F$19,G3072&lt;=$G$19),AND(G3072&gt;=$H$19,G3072&lt;=$I$19),AND(G3072&gt;=$J$19,G3072&lt;=$K$19),AND(G3072&gt;=$L$19,G3072&lt;=$M$19),AND(G3072&gt;=$N$19,G3072&lt;=$O$19),AND(G3072&gt;=$P$19,G3072&lt;=$Q$19),AND(G3072&gt;=$R$19,G3072&lt;=$S$19),AND(G3072&gt;=$T$19,G3072&lt;=$U$19)),IF(COUNTIF(I2708:I3071,"Plein traitement")=90,"Demi-traitement","Plein traitement"),IF(OR(AND(G3072&gt;=$D$8,G3072&lt;=$E$8),AND(G3072&gt;=$F$8,G3072&lt;=$G$8),AND(G3072&gt;=$H$8,G3072&lt;=$I$8),AND(G3072&gt;=$J$8,G3072&lt;=$K$8),AND(G3072&gt;=$L$8,G3072&lt;=$M$8),AND(G3072&gt;=$N$8,G3072&lt;=$O$8),AND(G3072&gt;=$P$8,G3072&lt;=$Q$8),AND(G3072&gt;=$R$8,G3072&lt;=$S$8),AND(G3072&gt;=$T$8,G3072&lt;=$U$8)),IF(COUNTIF($H$537:H3072,"CMO")&gt;90,"Demi-traitement","Plein traitement"),""))</f>
        <v/>
      </c>
    </row>
    <row r="3073" spans="7:9" x14ac:dyDescent="0.25">
      <c r="G3073" s="1">
        <v>45637</v>
      </c>
      <c r="H3073" t="str">
        <f t="shared" si="52"/>
        <v/>
      </c>
      <c r="I3073" s="2" t="str">
        <f>IF(OR(AND(G3073&gt;=$D$19,G3073&lt;=$E$19),AND(G3073&gt;=$F$19,G3073&lt;=$G$19),AND(G3073&gt;=$H$19,G3073&lt;=$I$19),AND(G3073&gt;=$J$19,G3073&lt;=$K$19),AND(G3073&gt;=$L$19,G3073&lt;=$M$19),AND(G3073&gt;=$N$19,G3073&lt;=$O$19),AND(G3073&gt;=$P$19,G3073&lt;=$Q$19),AND(G3073&gt;=$R$19,G3073&lt;=$S$19),AND(G3073&gt;=$T$19,G3073&lt;=$U$19)),IF(COUNTIF(I2709:I3072,"Plein traitement")=90,"Demi-traitement","Plein traitement"),IF(OR(AND(G3073&gt;=$D$8,G3073&lt;=$E$8),AND(G3073&gt;=$F$8,G3073&lt;=$G$8),AND(G3073&gt;=$H$8,G3073&lt;=$I$8),AND(G3073&gt;=$J$8,G3073&lt;=$K$8),AND(G3073&gt;=$L$8,G3073&lt;=$M$8),AND(G3073&gt;=$N$8,G3073&lt;=$O$8),AND(G3073&gt;=$P$8,G3073&lt;=$Q$8),AND(G3073&gt;=$R$8,G3073&lt;=$S$8),AND(G3073&gt;=$T$8,G3073&lt;=$U$8)),IF(COUNTIF($H$537:H3073,"CMO")&gt;90,"Demi-traitement","Plein traitement"),""))</f>
        <v/>
      </c>
    </row>
    <row r="3074" spans="7:9" x14ac:dyDescent="0.25">
      <c r="G3074" s="1">
        <v>45638</v>
      </c>
      <c r="H3074" t="str">
        <f t="shared" si="52"/>
        <v/>
      </c>
      <c r="I3074" s="2" t="str">
        <f>IF(OR(AND(G3074&gt;=$D$19,G3074&lt;=$E$19),AND(G3074&gt;=$F$19,G3074&lt;=$G$19),AND(G3074&gt;=$H$19,G3074&lt;=$I$19),AND(G3074&gt;=$J$19,G3074&lt;=$K$19),AND(G3074&gt;=$L$19,G3074&lt;=$M$19),AND(G3074&gt;=$N$19,G3074&lt;=$O$19),AND(G3074&gt;=$P$19,G3074&lt;=$Q$19),AND(G3074&gt;=$R$19,G3074&lt;=$S$19),AND(G3074&gt;=$T$19,G3074&lt;=$U$19)),IF(COUNTIF(I2710:I3073,"Plein traitement")=90,"Demi-traitement","Plein traitement"),IF(OR(AND(G3074&gt;=$D$8,G3074&lt;=$E$8),AND(G3074&gt;=$F$8,G3074&lt;=$G$8),AND(G3074&gt;=$H$8,G3074&lt;=$I$8),AND(G3074&gt;=$J$8,G3074&lt;=$K$8),AND(G3074&gt;=$L$8,G3074&lt;=$M$8),AND(G3074&gt;=$N$8,G3074&lt;=$O$8),AND(G3074&gt;=$P$8,G3074&lt;=$Q$8),AND(G3074&gt;=$R$8,G3074&lt;=$S$8),AND(G3074&gt;=$T$8,G3074&lt;=$U$8)),IF(COUNTIF($H$537:H3074,"CMO")&gt;90,"Demi-traitement","Plein traitement"),""))</f>
        <v/>
      </c>
    </row>
    <row r="3075" spans="7:9" x14ac:dyDescent="0.25">
      <c r="G3075" s="1">
        <v>45639</v>
      </c>
      <c r="H3075" t="str">
        <f t="shared" si="52"/>
        <v/>
      </c>
      <c r="I3075" s="2" t="str">
        <f>IF(OR(AND(G3075&gt;=$D$19,G3075&lt;=$E$19),AND(G3075&gt;=$F$19,G3075&lt;=$G$19),AND(G3075&gt;=$H$19,G3075&lt;=$I$19),AND(G3075&gt;=$J$19,G3075&lt;=$K$19),AND(G3075&gt;=$L$19,G3075&lt;=$M$19),AND(G3075&gt;=$N$19,G3075&lt;=$O$19),AND(G3075&gt;=$P$19,G3075&lt;=$Q$19),AND(G3075&gt;=$R$19,G3075&lt;=$S$19),AND(G3075&gt;=$T$19,G3075&lt;=$U$19)),IF(COUNTIF(I2711:I3074,"Plein traitement")=90,"Demi-traitement","Plein traitement"),IF(OR(AND(G3075&gt;=$D$8,G3075&lt;=$E$8),AND(G3075&gt;=$F$8,G3075&lt;=$G$8),AND(G3075&gt;=$H$8,G3075&lt;=$I$8),AND(G3075&gt;=$J$8,G3075&lt;=$K$8),AND(G3075&gt;=$L$8,G3075&lt;=$M$8),AND(G3075&gt;=$N$8,G3075&lt;=$O$8),AND(G3075&gt;=$P$8,G3075&lt;=$Q$8),AND(G3075&gt;=$R$8,G3075&lt;=$S$8),AND(G3075&gt;=$T$8,G3075&lt;=$U$8)),IF(COUNTIF($H$537:H3075,"CMO")&gt;90,"Demi-traitement","Plein traitement"),""))</f>
        <v/>
      </c>
    </row>
    <row r="3076" spans="7:9" x14ac:dyDescent="0.25">
      <c r="G3076" s="1">
        <v>45640</v>
      </c>
      <c r="H3076" t="str">
        <f t="shared" si="52"/>
        <v/>
      </c>
      <c r="I3076" s="2" t="str">
        <f>IF(OR(AND(G3076&gt;=$D$19,G3076&lt;=$E$19),AND(G3076&gt;=$F$19,G3076&lt;=$G$19),AND(G3076&gt;=$H$19,G3076&lt;=$I$19),AND(G3076&gt;=$J$19,G3076&lt;=$K$19),AND(G3076&gt;=$L$19,G3076&lt;=$M$19),AND(G3076&gt;=$N$19,G3076&lt;=$O$19),AND(G3076&gt;=$P$19,G3076&lt;=$Q$19),AND(G3076&gt;=$R$19,G3076&lt;=$S$19),AND(G3076&gt;=$T$19,G3076&lt;=$U$19)),IF(COUNTIF(I2712:I3075,"Plein traitement")=90,"Demi-traitement","Plein traitement"),IF(OR(AND(G3076&gt;=$D$8,G3076&lt;=$E$8),AND(G3076&gt;=$F$8,G3076&lt;=$G$8),AND(G3076&gt;=$H$8,G3076&lt;=$I$8),AND(G3076&gt;=$J$8,G3076&lt;=$K$8),AND(G3076&gt;=$L$8,G3076&lt;=$M$8),AND(G3076&gt;=$N$8,G3076&lt;=$O$8),AND(G3076&gt;=$P$8,G3076&lt;=$Q$8),AND(G3076&gt;=$R$8,G3076&lt;=$S$8),AND(G3076&gt;=$T$8,G3076&lt;=$U$8)),IF(COUNTIF($H$537:H3076,"CMO")&gt;90,"Demi-traitement","Plein traitement"),""))</f>
        <v/>
      </c>
    </row>
    <row r="3077" spans="7:9" x14ac:dyDescent="0.25">
      <c r="G3077" s="1">
        <v>45641</v>
      </c>
      <c r="H3077" t="str">
        <f t="shared" si="52"/>
        <v/>
      </c>
      <c r="I3077" s="2" t="str">
        <f>IF(OR(AND(G3077&gt;=$D$19,G3077&lt;=$E$19),AND(G3077&gt;=$F$19,G3077&lt;=$G$19),AND(G3077&gt;=$H$19,G3077&lt;=$I$19),AND(G3077&gt;=$J$19,G3077&lt;=$K$19),AND(G3077&gt;=$L$19,G3077&lt;=$M$19),AND(G3077&gt;=$N$19,G3077&lt;=$O$19),AND(G3077&gt;=$P$19,G3077&lt;=$Q$19),AND(G3077&gt;=$R$19,G3077&lt;=$S$19),AND(G3077&gt;=$T$19,G3077&lt;=$U$19)),IF(COUNTIF(I2713:I3076,"Plein traitement")=90,"Demi-traitement","Plein traitement"),IF(OR(AND(G3077&gt;=$D$8,G3077&lt;=$E$8),AND(G3077&gt;=$F$8,G3077&lt;=$G$8),AND(G3077&gt;=$H$8,G3077&lt;=$I$8),AND(G3077&gt;=$J$8,G3077&lt;=$K$8),AND(G3077&gt;=$L$8,G3077&lt;=$M$8),AND(G3077&gt;=$N$8,G3077&lt;=$O$8),AND(G3077&gt;=$P$8,G3077&lt;=$Q$8),AND(G3077&gt;=$R$8,G3077&lt;=$S$8),AND(G3077&gt;=$T$8,G3077&lt;=$U$8)),IF(COUNTIF($H$537:H3077,"CMO")&gt;90,"Demi-traitement","Plein traitement"),""))</f>
        <v/>
      </c>
    </row>
    <row r="3078" spans="7:9" x14ac:dyDescent="0.25">
      <c r="G3078" s="1">
        <v>45642</v>
      </c>
      <c r="H3078" t="str">
        <f t="shared" si="52"/>
        <v/>
      </c>
      <c r="I3078" s="2" t="str">
        <f>IF(OR(AND(G3078&gt;=$D$19,G3078&lt;=$E$19),AND(G3078&gt;=$F$19,G3078&lt;=$G$19),AND(G3078&gt;=$H$19,G3078&lt;=$I$19),AND(G3078&gt;=$J$19,G3078&lt;=$K$19),AND(G3078&gt;=$L$19,G3078&lt;=$M$19),AND(G3078&gt;=$N$19,G3078&lt;=$O$19),AND(G3078&gt;=$P$19,G3078&lt;=$Q$19),AND(G3078&gt;=$R$19,G3078&lt;=$S$19),AND(G3078&gt;=$T$19,G3078&lt;=$U$19)),IF(COUNTIF(I2714:I3077,"Plein traitement")=90,"Demi-traitement","Plein traitement"),IF(OR(AND(G3078&gt;=$D$8,G3078&lt;=$E$8),AND(G3078&gt;=$F$8,G3078&lt;=$G$8),AND(G3078&gt;=$H$8,G3078&lt;=$I$8),AND(G3078&gt;=$J$8,G3078&lt;=$K$8),AND(G3078&gt;=$L$8,G3078&lt;=$M$8),AND(G3078&gt;=$N$8,G3078&lt;=$O$8),AND(G3078&gt;=$P$8,G3078&lt;=$Q$8),AND(G3078&gt;=$R$8,G3078&lt;=$S$8),AND(G3078&gt;=$T$8,G3078&lt;=$U$8)),IF(COUNTIF($H$537:H3078,"CMO")&gt;90,"Demi-traitement","Plein traitement"),""))</f>
        <v/>
      </c>
    </row>
    <row r="3079" spans="7:9" x14ac:dyDescent="0.25">
      <c r="G3079" s="1">
        <v>45643</v>
      </c>
      <c r="H3079" t="str">
        <f t="shared" si="52"/>
        <v/>
      </c>
      <c r="I3079" s="2" t="str">
        <f>IF(OR(AND(G3079&gt;=$D$19,G3079&lt;=$E$19),AND(G3079&gt;=$F$19,G3079&lt;=$G$19),AND(G3079&gt;=$H$19,G3079&lt;=$I$19),AND(G3079&gt;=$J$19,G3079&lt;=$K$19),AND(G3079&gt;=$L$19,G3079&lt;=$M$19),AND(G3079&gt;=$N$19,G3079&lt;=$O$19),AND(G3079&gt;=$P$19,G3079&lt;=$Q$19),AND(G3079&gt;=$R$19,G3079&lt;=$S$19),AND(G3079&gt;=$T$19,G3079&lt;=$U$19)),IF(COUNTIF(I2715:I3078,"Plein traitement")=90,"Demi-traitement","Plein traitement"),IF(OR(AND(G3079&gt;=$D$8,G3079&lt;=$E$8),AND(G3079&gt;=$F$8,G3079&lt;=$G$8),AND(G3079&gt;=$H$8,G3079&lt;=$I$8),AND(G3079&gt;=$J$8,G3079&lt;=$K$8),AND(G3079&gt;=$L$8,G3079&lt;=$M$8),AND(G3079&gt;=$N$8,G3079&lt;=$O$8),AND(G3079&gt;=$P$8,G3079&lt;=$Q$8),AND(G3079&gt;=$R$8,G3079&lt;=$S$8),AND(G3079&gt;=$T$8,G3079&lt;=$U$8)),IF(COUNTIF($H$537:H3079,"CMO")&gt;90,"Demi-traitement","Plein traitement"),""))</f>
        <v/>
      </c>
    </row>
    <row r="3080" spans="7:9" x14ac:dyDescent="0.25">
      <c r="G3080" s="1">
        <v>45644</v>
      </c>
      <c r="H3080" t="str">
        <f t="shared" si="52"/>
        <v/>
      </c>
      <c r="I3080" s="2" t="str">
        <f>IF(OR(AND(G3080&gt;=$D$19,G3080&lt;=$E$19),AND(G3080&gt;=$F$19,G3080&lt;=$G$19),AND(G3080&gt;=$H$19,G3080&lt;=$I$19),AND(G3080&gt;=$J$19,G3080&lt;=$K$19),AND(G3080&gt;=$L$19,G3080&lt;=$M$19),AND(G3080&gt;=$N$19,G3080&lt;=$O$19),AND(G3080&gt;=$P$19,G3080&lt;=$Q$19),AND(G3080&gt;=$R$19,G3080&lt;=$S$19),AND(G3080&gt;=$T$19,G3080&lt;=$U$19)),IF(COUNTIF(I2716:I3079,"Plein traitement")=90,"Demi-traitement","Plein traitement"),IF(OR(AND(G3080&gt;=$D$8,G3080&lt;=$E$8),AND(G3080&gt;=$F$8,G3080&lt;=$G$8),AND(G3080&gt;=$H$8,G3080&lt;=$I$8),AND(G3080&gt;=$J$8,G3080&lt;=$K$8),AND(G3080&gt;=$L$8,G3080&lt;=$M$8),AND(G3080&gt;=$N$8,G3080&lt;=$O$8),AND(G3080&gt;=$P$8,G3080&lt;=$Q$8),AND(G3080&gt;=$R$8,G3080&lt;=$S$8),AND(G3080&gt;=$T$8,G3080&lt;=$U$8)),IF(COUNTIF($H$537:H3080,"CMO")&gt;90,"Demi-traitement","Plein traitement"),""))</f>
        <v/>
      </c>
    </row>
    <row r="3081" spans="7:9" x14ac:dyDescent="0.25">
      <c r="G3081" s="1">
        <v>45645</v>
      </c>
      <c r="H3081" t="str">
        <f t="shared" si="52"/>
        <v/>
      </c>
      <c r="I3081" s="2" t="str">
        <f>IF(OR(AND(G3081&gt;=$D$19,G3081&lt;=$E$19),AND(G3081&gt;=$F$19,G3081&lt;=$G$19),AND(G3081&gt;=$H$19,G3081&lt;=$I$19),AND(G3081&gt;=$J$19,G3081&lt;=$K$19),AND(G3081&gt;=$L$19,G3081&lt;=$M$19),AND(G3081&gt;=$N$19,G3081&lt;=$O$19),AND(G3081&gt;=$P$19,G3081&lt;=$Q$19),AND(G3081&gt;=$R$19,G3081&lt;=$S$19),AND(G3081&gt;=$T$19,G3081&lt;=$U$19)),IF(COUNTIF(I2717:I3080,"Plein traitement")=90,"Demi-traitement","Plein traitement"),IF(OR(AND(G3081&gt;=$D$8,G3081&lt;=$E$8),AND(G3081&gt;=$F$8,G3081&lt;=$G$8),AND(G3081&gt;=$H$8,G3081&lt;=$I$8),AND(G3081&gt;=$J$8,G3081&lt;=$K$8),AND(G3081&gt;=$L$8,G3081&lt;=$M$8),AND(G3081&gt;=$N$8,G3081&lt;=$O$8),AND(G3081&gt;=$P$8,G3081&lt;=$Q$8),AND(G3081&gt;=$R$8,G3081&lt;=$S$8),AND(G3081&gt;=$T$8,G3081&lt;=$U$8)),IF(COUNTIF($H$537:H3081,"CMO")&gt;90,"Demi-traitement","Plein traitement"),""))</f>
        <v/>
      </c>
    </row>
    <row r="3082" spans="7:9" x14ac:dyDescent="0.25">
      <c r="G3082" s="1">
        <v>45646</v>
      </c>
      <c r="H3082" t="str">
        <f t="shared" si="52"/>
        <v/>
      </c>
      <c r="I3082" s="2" t="str">
        <f>IF(OR(AND(G3082&gt;=$D$19,G3082&lt;=$E$19),AND(G3082&gt;=$F$19,G3082&lt;=$G$19),AND(G3082&gt;=$H$19,G3082&lt;=$I$19),AND(G3082&gt;=$J$19,G3082&lt;=$K$19),AND(G3082&gt;=$L$19,G3082&lt;=$M$19),AND(G3082&gt;=$N$19,G3082&lt;=$O$19),AND(G3082&gt;=$P$19,G3082&lt;=$Q$19),AND(G3082&gt;=$R$19,G3082&lt;=$S$19),AND(G3082&gt;=$T$19,G3082&lt;=$U$19)),IF(COUNTIF(I2718:I3081,"Plein traitement")=90,"Demi-traitement","Plein traitement"),IF(OR(AND(G3082&gt;=$D$8,G3082&lt;=$E$8),AND(G3082&gt;=$F$8,G3082&lt;=$G$8),AND(G3082&gt;=$H$8,G3082&lt;=$I$8),AND(G3082&gt;=$J$8,G3082&lt;=$K$8),AND(G3082&gt;=$L$8,G3082&lt;=$M$8),AND(G3082&gt;=$N$8,G3082&lt;=$O$8),AND(G3082&gt;=$P$8,G3082&lt;=$Q$8),AND(G3082&gt;=$R$8,G3082&lt;=$S$8),AND(G3082&gt;=$T$8,G3082&lt;=$U$8)),IF(COUNTIF($H$537:H3082,"CMO")&gt;90,"Demi-traitement","Plein traitement"),""))</f>
        <v/>
      </c>
    </row>
    <row r="3083" spans="7:9" x14ac:dyDescent="0.25">
      <c r="G3083" s="1">
        <v>45647</v>
      </c>
      <c r="H3083" t="str">
        <f t="shared" si="52"/>
        <v/>
      </c>
      <c r="I3083" s="2" t="str">
        <f>IF(OR(AND(G3083&gt;=$D$19,G3083&lt;=$E$19),AND(G3083&gt;=$F$19,G3083&lt;=$G$19),AND(G3083&gt;=$H$19,G3083&lt;=$I$19),AND(G3083&gt;=$J$19,G3083&lt;=$K$19),AND(G3083&gt;=$L$19,G3083&lt;=$M$19),AND(G3083&gt;=$N$19,G3083&lt;=$O$19),AND(G3083&gt;=$P$19,G3083&lt;=$Q$19),AND(G3083&gt;=$R$19,G3083&lt;=$S$19),AND(G3083&gt;=$T$19,G3083&lt;=$U$19)),IF(COUNTIF(I2719:I3082,"Plein traitement")=90,"Demi-traitement","Plein traitement"),IF(OR(AND(G3083&gt;=$D$8,G3083&lt;=$E$8),AND(G3083&gt;=$F$8,G3083&lt;=$G$8),AND(G3083&gt;=$H$8,G3083&lt;=$I$8),AND(G3083&gt;=$J$8,G3083&lt;=$K$8),AND(G3083&gt;=$L$8,G3083&lt;=$M$8),AND(G3083&gt;=$N$8,G3083&lt;=$O$8),AND(G3083&gt;=$P$8,G3083&lt;=$Q$8),AND(G3083&gt;=$R$8,G3083&lt;=$S$8),AND(G3083&gt;=$T$8,G3083&lt;=$U$8)),IF(COUNTIF($H$537:H3083,"CMO")&gt;90,"Demi-traitement","Plein traitement"),""))</f>
        <v/>
      </c>
    </row>
    <row r="3084" spans="7:9" x14ac:dyDescent="0.25">
      <c r="G3084" s="1">
        <v>45648</v>
      </c>
      <c r="H3084" t="str">
        <f t="shared" si="52"/>
        <v/>
      </c>
      <c r="I3084" s="2" t="str">
        <f>IF(OR(AND(G3084&gt;=$D$19,G3084&lt;=$E$19),AND(G3084&gt;=$F$19,G3084&lt;=$G$19),AND(G3084&gt;=$H$19,G3084&lt;=$I$19),AND(G3084&gt;=$J$19,G3084&lt;=$K$19),AND(G3084&gt;=$L$19,G3084&lt;=$M$19),AND(G3084&gt;=$N$19,G3084&lt;=$O$19),AND(G3084&gt;=$P$19,G3084&lt;=$Q$19),AND(G3084&gt;=$R$19,G3084&lt;=$S$19),AND(G3084&gt;=$T$19,G3084&lt;=$U$19)),IF(COUNTIF(I2720:I3083,"Plein traitement")=90,"Demi-traitement","Plein traitement"),IF(OR(AND(G3084&gt;=$D$8,G3084&lt;=$E$8),AND(G3084&gt;=$F$8,G3084&lt;=$G$8),AND(G3084&gt;=$H$8,G3084&lt;=$I$8),AND(G3084&gt;=$J$8,G3084&lt;=$K$8),AND(G3084&gt;=$L$8,G3084&lt;=$M$8),AND(G3084&gt;=$N$8,G3084&lt;=$O$8),AND(G3084&gt;=$P$8,G3084&lt;=$Q$8),AND(G3084&gt;=$R$8,G3084&lt;=$S$8),AND(G3084&gt;=$T$8,G3084&lt;=$U$8)),IF(COUNTIF($H$537:H3084,"CMO")&gt;90,"Demi-traitement","Plein traitement"),""))</f>
        <v/>
      </c>
    </row>
    <row r="3085" spans="7:9" x14ac:dyDescent="0.25">
      <c r="G3085" s="1">
        <v>45649</v>
      </c>
      <c r="H3085" t="str">
        <f t="shared" si="52"/>
        <v/>
      </c>
      <c r="I3085" s="2" t="str">
        <f>IF(OR(AND(G3085&gt;=$D$19,G3085&lt;=$E$19),AND(G3085&gt;=$F$19,G3085&lt;=$G$19),AND(G3085&gt;=$H$19,G3085&lt;=$I$19),AND(G3085&gt;=$J$19,G3085&lt;=$K$19),AND(G3085&gt;=$L$19,G3085&lt;=$M$19),AND(G3085&gt;=$N$19,G3085&lt;=$O$19),AND(G3085&gt;=$P$19,G3085&lt;=$Q$19),AND(G3085&gt;=$R$19,G3085&lt;=$S$19),AND(G3085&gt;=$T$19,G3085&lt;=$U$19)),IF(COUNTIF(I2721:I3084,"Plein traitement")=90,"Demi-traitement","Plein traitement"),IF(OR(AND(G3085&gt;=$D$8,G3085&lt;=$E$8),AND(G3085&gt;=$F$8,G3085&lt;=$G$8),AND(G3085&gt;=$H$8,G3085&lt;=$I$8),AND(G3085&gt;=$J$8,G3085&lt;=$K$8),AND(G3085&gt;=$L$8,G3085&lt;=$M$8),AND(G3085&gt;=$N$8,G3085&lt;=$O$8),AND(G3085&gt;=$P$8,G3085&lt;=$Q$8),AND(G3085&gt;=$R$8,G3085&lt;=$S$8),AND(G3085&gt;=$T$8,G3085&lt;=$U$8)),IF(COUNTIF($H$537:H3085,"CMO")&gt;90,"Demi-traitement","Plein traitement"),""))</f>
        <v/>
      </c>
    </row>
    <row r="3086" spans="7:9" x14ac:dyDescent="0.25">
      <c r="G3086" s="1">
        <v>45650</v>
      </c>
      <c r="H3086" t="str">
        <f t="shared" si="52"/>
        <v/>
      </c>
      <c r="I3086" s="2" t="str">
        <f>IF(OR(AND(G3086&gt;=$D$19,G3086&lt;=$E$19),AND(G3086&gt;=$F$19,G3086&lt;=$G$19),AND(G3086&gt;=$H$19,G3086&lt;=$I$19),AND(G3086&gt;=$J$19,G3086&lt;=$K$19),AND(G3086&gt;=$L$19,G3086&lt;=$M$19),AND(G3086&gt;=$N$19,G3086&lt;=$O$19),AND(G3086&gt;=$P$19,G3086&lt;=$Q$19),AND(G3086&gt;=$R$19,G3086&lt;=$S$19),AND(G3086&gt;=$T$19,G3086&lt;=$U$19)),IF(COUNTIF(I2722:I3085,"Plein traitement")=90,"Demi-traitement","Plein traitement"),IF(OR(AND(G3086&gt;=$D$8,G3086&lt;=$E$8),AND(G3086&gt;=$F$8,G3086&lt;=$G$8),AND(G3086&gt;=$H$8,G3086&lt;=$I$8),AND(G3086&gt;=$J$8,G3086&lt;=$K$8),AND(G3086&gt;=$L$8,G3086&lt;=$M$8),AND(G3086&gt;=$N$8,G3086&lt;=$O$8),AND(G3086&gt;=$P$8,G3086&lt;=$Q$8),AND(G3086&gt;=$R$8,G3086&lt;=$S$8),AND(G3086&gt;=$T$8,G3086&lt;=$U$8)),IF(COUNTIF($H$537:H3086,"CMO")&gt;90,"Demi-traitement","Plein traitement"),""))</f>
        <v/>
      </c>
    </row>
    <row r="3087" spans="7:9" x14ac:dyDescent="0.25">
      <c r="G3087" s="1">
        <v>45651</v>
      </c>
      <c r="H3087" t="str">
        <f t="shared" si="52"/>
        <v/>
      </c>
      <c r="I3087" s="2" t="str">
        <f>IF(OR(AND(G3087&gt;=$D$19,G3087&lt;=$E$19),AND(G3087&gt;=$F$19,G3087&lt;=$G$19),AND(G3087&gt;=$H$19,G3087&lt;=$I$19),AND(G3087&gt;=$J$19,G3087&lt;=$K$19),AND(G3087&gt;=$L$19,G3087&lt;=$M$19),AND(G3087&gt;=$N$19,G3087&lt;=$O$19),AND(G3087&gt;=$P$19,G3087&lt;=$Q$19),AND(G3087&gt;=$R$19,G3087&lt;=$S$19),AND(G3087&gt;=$T$19,G3087&lt;=$U$19)),IF(COUNTIF(I2723:I3086,"Plein traitement")=90,"Demi-traitement","Plein traitement"),IF(OR(AND(G3087&gt;=$D$8,G3087&lt;=$E$8),AND(G3087&gt;=$F$8,G3087&lt;=$G$8),AND(G3087&gt;=$H$8,G3087&lt;=$I$8),AND(G3087&gt;=$J$8,G3087&lt;=$K$8),AND(G3087&gt;=$L$8,G3087&lt;=$M$8),AND(G3087&gt;=$N$8,G3087&lt;=$O$8),AND(G3087&gt;=$P$8,G3087&lt;=$Q$8),AND(G3087&gt;=$R$8,G3087&lt;=$S$8),AND(G3087&gt;=$T$8,G3087&lt;=$U$8)),IF(COUNTIF($H$537:H3087,"CMO")&gt;90,"Demi-traitement","Plein traitement"),""))</f>
        <v/>
      </c>
    </row>
    <row r="3088" spans="7:9" x14ac:dyDescent="0.25">
      <c r="G3088" s="1">
        <v>45652</v>
      </c>
      <c r="H3088" t="str">
        <f t="shared" si="52"/>
        <v/>
      </c>
      <c r="I3088" s="2" t="str">
        <f>IF(OR(AND(G3088&gt;=$D$19,G3088&lt;=$E$19),AND(G3088&gt;=$F$19,G3088&lt;=$G$19),AND(G3088&gt;=$H$19,G3088&lt;=$I$19),AND(G3088&gt;=$J$19,G3088&lt;=$K$19),AND(G3088&gt;=$L$19,G3088&lt;=$M$19),AND(G3088&gt;=$N$19,G3088&lt;=$O$19),AND(G3088&gt;=$P$19,G3088&lt;=$Q$19),AND(G3088&gt;=$R$19,G3088&lt;=$S$19),AND(G3088&gt;=$T$19,G3088&lt;=$U$19)),IF(COUNTIF(I2724:I3087,"Plein traitement")=90,"Demi-traitement","Plein traitement"),IF(OR(AND(G3088&gt;=$D$8,G3088&lt;=$E$8),AND(G3088&gt;=$F$8,G3088&lt;=$G$8),AND(G3088&gt;=$H$8,G3088&lt;=$I$8),AND(G3088&gt;=$J$8,G3088&lt;=$K$8),AND(G3088&gt;=$L$8,G3088&lt;=$M$8),AND(G3088&gt;=$N$8,G3088&lt;=$O$8),AND(G3088&gt;=$P$8,G3088&lt;=$Q$8),AND(G3088&gt;=$R$8,G3088&lt;=$S$8),AND(G3088&gt;=$T$8,G3088&lt;=$U$8)),IF(COUNTIF($H$537:H3088,"CMO")&gt;90,"Demi-traitement","Plein traitement"),""))</f>
        <v/>
      </c>
    </row>
    <row r="3089" spans="7:9" x14ac:dyDescent="0.25">
      <c r="G3089" s="1">
        <v>45653</v>
      </c>
      <c r="H3089" t="str">
        <f t="shared" si="52"/>
        <v/>
      </c>
      <c r="I3089" s="2" t="str">
        <f>IF(OR(AND(G3089&gt;=$D$19,G3089&lt;=$E$19),AND(G3089&gt;=$F$19,G3089&lt;=$G$19),AND(G3089&gt;=$H$19,G3089&lt;=$I$19),AND(G3089&gt;=$J$19,G3089&lt;=$K$19),AND(G3089&gt;=$L$19,G3089&lt;=$M$19),AND(G3089&gt;=$N$19,G3089&lt;=$O$19),AND(G3089&gt;=$P$19,G3089&lt;=$Q$19),AND(G3089&gt;=$R$19,G3089&lt;=$S$19),AND(G3089&gt;=$T$19,G3089&lt;=$U$19)),IF(COUNTIF(I2725:I3088,"Plein traitement")=90,"Demi-traitement","Plein traitement"),IF(OR(AND(G3089&gt;=$D$8,G3089&lt;=$E$8),AND(G3089&gt;=$F$8,G3089&lt;=$G$8),AND(G3089&gt;=$H$8,G3089&lt;=$I$8),AND(G3089&gt;=$J$8,G3089&lt;=$K$8),AND(G3089&gt;=$L$8,G3089&lt;=$M$8),AND(G3089&gt;=$N$8,G3089&lt;=$O$8),AND(G3089&gt;=$P$8,G3089&lt;=$Q$8),AND(G3089&gt;=$R$8,G3089&lt;=$S$8),AND(G3089&gt;=$T$8,G3089&lt;=$U$8)),IF(COUNTIF($H$537:H3089,"CMO")&gt;90,"Demi-traitement","Plein traitement"),""))</f>
        <v/>
      </c>
    </row>
    <row r="3090" spans="7:9" x14ac:dyDescent="0.25">
      <c r="G3090" s="1">
        <v>45654</v>
      </c>
      <c r="H3090" t="str">
        <f t="shared" si="52"/>
        <v/>
      </c>
      <c r="I3090" s="2" t="str">
        <f>IF(OR(AND(G3090&gt;=$D$19,G3090&lt;=$E$19),AND(G3090&gt;=$F$19,G3090&lt;=$G$19),AND(G3090&gt;=$H$19,G3090&lt;=$I$19),AND(G3090&gt;=$J$19,G3090&lt;=$K$19),AND(G3090&gt;=$L$19,G3090&lt;=$M$19),AND(G3090&gt;=$N$19,G3090&lt;=$O$19),AND(G3090&gt;=$P$19,G3090&lt;=$Q$19),AND(G3090&gt;=$R$19,G3090&lt;=$S$19),AND(G3090&gt;=$T$19,G3090&lt;=$U$19)),IF(COUNTIF(I2726:I3089,"Plein traitement")=90,"Demi-traitement","Plein traitement"),IF(OR(AND(G3090&gt;=$D$8,G3090&lt;=$E$8),AND(G3090&gt;=$F$8,G3090&lt;=$G$8),AND(G3090&gt;=$H$8,G3090&lt;=$I$8),AND(G3090&gt;=$J$8,G3090&lt;=$K$8),AND(G3090&gt;=$L$8,G3090&lt;=$M$8),AND(G3090&gt;=$N$8,G3090&lt;=$O$8),AND(G3090&gt;=$P$8,G3090&lt;=$Q$8),AND(G3090&gt;=$R$8,G3090&lt;=$S$8),AND(G3090&gt;=$T$8,G3090&lt;=$U$8)),IF(COUNTIF($H$537:H3090,"CMO")&gt;90,"Demi-traitement","Plein traitement"),""))</f>
        <v/>
      </c>
    </row>
    <row r="3091" spans="7:9" x14ac:dyDescent="0.25">
      <c r="G3091" s="1">
        <v>45655</v>
      </c>
      <c r="H3091" t="str">
        <f t="shared" si="52"/>
        <v/>
      </c>
      <c r="I3091" s="2" t="str">
        <f>IF(OR(AND(G3091&gt;=$D$19,G3091&lt;=$E$19),AND(G3091&gt;=$F$19,G3091&lt;=$G$19),AND(G3091&gt;=$H$19,G3091&lt;=$I$19),AND(G3091&gt;=$J$19,G3091&lt;=$K$19),AND(G3091&gt;=$L$19,G3091&lt;=$M$19),AND(G3091&gt;=$N$19,G3091&lt;=$O$19),AND(G3091&gt;=$P$19,G3091&lt;=$Q$19),AND(G3091&gt;=$R$19,G3091&lt;=$S$19),AND(G3091&gt;=$T$19,G3091&lt;=$U$19)),IF(COUNTIF(I2727:I3090,"Plein traitement")=90,"Demi-traitement","Plein traitement"),IF(OR(AND(G3091&gt;=$D$8,G3091&lt;=$E$8),AND(G3091&gt;=$F$8,G3091&lt;=$G$8),AND(G3091&gt;=$H$8,G3091&lt;=$I$8),AND(G3091&gt;=$J$8,G3091&lt;=$K$8),AND(G3091&gt;=$L$8,G3091&lt;=$M$8),AND(G3091&gt;=$N$8,G3091&lt;=$O$8),AND(G3091&gt;=$P$8,G3091&lt;=$Q$8),AND(G3091&gt;=$R$8,G3091&lt;=$S$8),AND(G3091&gt;=$T$8,G3091&lt;=$U$8)),IF(COUNTIF($H$537:H3091,"CMO")&gt;90,"Demi-traitement","Plein traitement"),""))</f>
        <v/>
      </c>
    </row>
    <row r="3092" spans="7:9" x14ac:dyDescent="0.25">
      <c r="G3092" s="1">
        <v>45656</v>
      </c>
      <c r="H3092" t="str">
        <f t="shared" si="52"/>
        <v/>
      </c>
      <c r="I3092" s="2" t="str">
        <f>IF(OR(AND(G3092&gt;=$D$19,G3092&lt;=$E$19),AND(G3092&gt;=$F$19,G3092&lt;=$G$19),AND(G3092&gt;=$H$19,G3092&lt;=$I$19),AND(G3092&gt;=$J$19,G3092&lt;=$K$19),AND(G3092&gt;=$L$19,G3092&lt;=$M$19),AND(G3092&gt;=$N$19,G3092&lt;=$O$19),AND(G3092&gt;=$P$19,G3092&lt;=$Q$19),AND(G3092&gt;=$R$19,G3092&lt;=$S$19),AND(G3092&gt;=$T$19,G3092&lt;=$U$19)),IF(COUNTIF(I2728:I3091,"Plein traitement")=90,"Demi-traitement","Plein traitement"),IF(OR(AND(G3092&gt;=$D$8,G3092&lt;=$E$8),AND(G3092&gt;=$F$8,G3092&lt;=$G$8),AND(G3092&gt;=$H$8,G3092&lt;=$I$8),AND(G3092&gt;=$J$8,G3092&lt;=$K$8),AND(G3092&gt;=$L$8,G3092&lt;=$M$8),AND(G3092&gt;=$N$8,G3092&lt;=$O$8),AND(G3092&gt;=$P$8,G3092&lt;=$Q$8),AND(G3092&gt;=$R$8,G3092&lt;=$S$8),AND(G3092&gt;=$T$8,G3092&lt;=$U$8)),IF(COUNTIF($H$537:H3092,"CMO")&gt;90,"Demi-traitement","Plein traitement"),""))</f>
        <v/>
      </c>
    </row>
    <row r="3093" spans="7:9" x14ac:dyDescent="0.25">
      <c r="G3093" s="1">
        <v>45657</v>
      </c>
      <c r="H3093" t="str">
        <f t="shared" si="52"/>
        <v/>
      </c>
      <c r="I3093" s="2" t="str">
        <f>IF(OR(AND(G3093&gt;=$D$19,G3093&lt;=$E$19),AND(G3093&gt;=$F$19,G3093&lt;=$G$19),AND(G3093&gt;=$H$19,G3093&lt;=$I$19),AND(G3093&gt;=$J$19,G3093&lt;=$K$19),AND(G3093&gt;=$L$19,G3093&lt;=$M$19),AND(G3093&gt;=$N$19,G3093&lt;=$O$19),AND(G3093&gt;=$P$19,G3093&lt;=$Q$19),AND(G3093&gt;=$R$19,G3093&lt;=$S$19),AND(G3093&gt;=$T$19,G3093&lt;=$U$19)),IF(COUNTIF(I2729:I3092,"Plein traitement")=90,"Demi-traitement","Plein traitement"),IF(OR(AND(G3093&gt;=$D$8,G3093&lt;=$E$8),AND(G3093&gt;=$F$8,G3093&lt;=$G$8),AND(G3093&gt;=$H$8,G3093&lt;=$I$8),AND(G3093&gt;=$J$8,G3093&lt;=$K$8),AND(G3093&gt;=$L$8,G3093&lt;=$M$8),AND(G3093&gt;=$N$8,G3093&lt;=$O$8),AND(G3093&gt;=$P$8,G3093&lt;=$Q$8),AND(G3093&gt;=$R$8,G3093&lt;=$S$8),AND(G3093&gt;=$T$8,G3093&lt;=$U$8)),IF(COUNTIF($H$537:H3093,"CMO")&gt;90,"Demi-traitement","Plein traitement"),""))</f>
        <v/>
      </c>
    </row>
    <row r="3094" spans="7:9" x14ac:dyDescent="0.25">
      <c r="G3094" s="1">
        <v>45658</v>
      </c>
      <c r="H3094" t="str">
        <f t="shared" si="52"/>
        <v/>
      </c>
      <c r="I3094" s="2" t="str">
        <f>IF(OR(AND(G3094&gt;=$D$19,G3094&lt;=$E$19),AND(G3094&gt;=$F$19,G3094&lt;=$G$19),AND(G3094&gt;=$H$19,G3094&lt;=$I$19),AND(G3094&gt;=$J$19,G3094&lt;=$K$19),AND(G3094&gt;=$L$19,G3094&lt;=$M$19),AND(G3094&gt;=$N$19,G3094&lt;=$O$19),AND(G3094&gt;=$P$19,G3094&lt;=$Q$19),AND(G3094&gt;=$R$19,G3094&lt;=$S$19),AND(G3094&gt;=$T$19,G3094&lt;=$U$19)),IF(COUNTIF(I2730:I3093,"Plein traitement")=90,"Demi-traitement","Plein traitement"),IF(OR(AND(G3094&gt;=$D$8,G3094&lt;=$E$8),AND(G3094&gt;=$F$8,G3094&lt;=$G$8),AND(G3094&gt;=$H$8,G3094&lt;=$I$8),AND(G3094&gt;=$J$8,G3094&lt;=$K$8),AND(G3094&gt;=$L$8,G3094&lt;=$M$8),AND(G3094&gt;=$N$8,G3094&lt;=$O$8),AND(G3094&gt;=$P$8,G3094&lt;=$Q$8),AND(G3094&gt;=$R$8,G3094&lt;=$S$8),AND(G3094&gt;=$T$8,G3094&lt;=$U$8)),IF(COUNTIF($H$537:H3094,"CMO")&gt;90,"Demi-traitement","Plein traitement"),""))</f>
        <v/>
      </c>
    </row>
    <row r="3095" spans="7:9" x14ac:dyDescent="0.25">
      <c r="G3095" s="1">
        <v>45659</v>
      </c>
      <c r="H3095" t="str">
        <f t="shared" si="52"/>
        <v/>
      </c>
      <c r="I3095" s="2" t="str">
        <f>IF(OR(AND(G3095&gt;=$D$19,G3095&lt;=$E$19),AND(G3095&gt;=$F$19,G3095&lt;=$G$19),AND(G3095&gt;=$H$19,G3095&lt;=$I$19),AND(G3095&gt;=$J$19,G3095&lt;=$K$19),AND(G3095&gt;=$L$19,G3095&lt;=$M$19),AND(G3095&gt;=$N$19,G3095&lt;=$O$19),AND(G3095&gt;=$P$19,G3095&lt;=$Q$19),AND(G3095&gt;=$R$19,G3095&lt;=$S$19),AND(G3095&gt;=$T$19,G3095&lt;=$U$19)),IF(COUNTIF(I2731:I3094,"Plein traitement")=90,"Demi-traitement","Plein traitement"),IF(OR(AND(G3095&gt;=$D$8,G3095&lt;=$E$8),AND(G3095&gt;=$F$8,G3095&lt;=$G$8),AND(G3095&gt;=$H$8,G3095&lt;=$I$8),AND(G3095&gt;=$J$8,G3095&lt;=$K$8),AND(G3095&gt;=$L$8,G3095&lt;=$M$8),AND(G3095&gt;=$N$8,G3095&lt;=$O$8),AND(G3095&gt;=$P$8,G3095&lt;=$Q$8),AND(G3095&gt;=$R$8,G3095&lt;=$S$8),AND(G3095&gt;=$T$8,G3095&lt;=$U$8)),IF(COUNTIF($H$537:H3095,"CMO")&gt;90,"Demi-traitement","Plein traitement"),""))</f>
        <v/>
      </c>
    </row>
    <row r="3096" spans="7:9" x14ac:dyDescent="0.25">
      <c r="G3096" s="1">
        <v>45660</v>
      </c>
      <c r="H3096" t="str">
        <f t="shared" si="52"/>
        <v/>
      </c>
      <c r="I3096" s="2" t="str">
        <f>IF(OR(AND(G3096&gt;=$D$19,G3096&lt;=$E$19),AND(G3096&gt;=$F$19,G3096&lt;=$G$19),AND(G3096&gt;=$H$19,G3096&lt;=$I$19),AND(G3096&gt;=$J$19,G3096&lt;=$K$19),AND(G3096&gt;=$L$19,G3096&lt;=$M$19),AND(G3096&gt;=$N$19,G3096&lt;=$O$19),AND(G3096&gt;=$P$19,G3096&lt;=$Q$19),AND(G3096&gt;=$R$19,G3096&lt;=$S$19),AND(G3096&gt;=$T$19,G3096&lt;=$U$19)),IF(COUNTIF(I2732:I3095,"Plein traitement")=90,"Demi-traitement","Plein traitement"),IF(OR(AND(G3096&gt;=$D$8,G3096&lt;=$E$8),AND(G3096&gt;=$F$8,G3096&lt;=$G$8),AND(G3096&gt;=$H$8,G3096&lt;=$I$8),AND(G3096&gt;=$J$8,G3096&lt;=$K$8),AND(G3096&gt;=$L$8,G3096&lt;=$M$8),AND(G3096&gt;=$N$8,G3096&lt;=$O$8),AND(G3096&gt;=$P$8,G3096&lt;=$Q$8),AND(G3096&gt;=$R$8,G3096&lt;=$S$8),AND(G3096&gt;=$T$8,G3096&lt;=$U$8)),IF(COUNTIF($H$537:H3096,"CMO")&gt;90,"Demi-traitement","Plein traitement"),""))</f>
        <v/>
      </c>
    </row>
    <row r="3097" spans="7:9" x14ac:dyDescent="0.25">
      <c r="G3097" s="1">
        <v>45661</v>
      </c>
      <c r="H3097" t="str">
        <f t="shared" si="52"/>
        <v/>
      </c>
      <c r="I3097" s="2" t="str">
        <f>IF(OR(AND(G3097&gt;=$D$19,G3097&lt;=$E$19),AND(G3097&gt;=$F$19,G3097&lt;=$G$19),AND(G3097&gt;=$H$19,G3097&lt;=$I$19),AND(G3097&gt;=$J$19,G3097&lt;=$K$19),AND(G3097&gt;=$L$19,G3097&lt;=$M$19),AND(G3097&gt;=$N$19,G3097&lt;=$O$19),AND(G3097&gt;=$P$19,G3097&lt;=$Q$19),AND(G3097&gt;=$R$19,G3097&lt;=$S$19),AND(G3097&gt;=$T$19,G3097&lt;=$U$19)),IF(COUNTIF(I2733:I3096,"Plein traitement")=90,"Demi-traitement","Plein traitement"),IF(OR(AND(G3097&gt;=$D$8,G3097&lt;=$E$8),AND(G3097&gt;=$F$8,G3097&lt;=$G$8),AND(G3097&gt;=$H$8,G3097&lt;=$I$8),AND(G3097&gt;=$J$8,G3097&lt;=$K$8),AND(G3097&gt;=$L$8,G3097&lt;=$M$8),AND(G3097&gt;=$N$8,G3097&lt;=$O$8),AND(G3097&gt;=$P$8,G3097&lt;=$Q$8),AND(G3097&gt;=$R$8,G3097&lt;=$S$8),AND(G3097&gt;=$T$8,G3097&lt;=$U$8)),IF(COUNTIF($H$537:H3097,"CMO")&gt;90,"Demi-traitement","Plein traitement"),""))</f>
        <v/>
      </c>
    </row>
    <row r="3098" spans="7:9" x14ac:dyDescent="0.25">
      <c r="G3098" s="1">
        <v>45662</v>
      </c>
      <c r="H3098" t="str">
        <f t="shared" si="52"/>
        <v/>
      </c>
      <c r="I3098" s="2" t="str">
        <f>IF(OR(AND(G3098&gt;=$D$19,G3098&lt;=$E$19),AND(G3098&gt;=$F$19,G3098&lt;=$G$19),AND(G3098&gt;=$H$19,G3098&lt;=$I$19),AND(G3098&gt;=$J$19,G3098&lt;=$K$19),AND(G3098&gt;=$L$19,G3098&lt;=$M$19),AND(G3098&gt;=$N$19,G3098&lt;=$O$19),AND(G3098&gt;=$P$19,G3098&lt;=$Q$19),AND(G3098&gt;=$R$19,G3098&lt;=$S$19),AND(G3098&gt;=$T$19,G3098&lt;=$U$19)),IF(COUNTIF(I2734:I3097,"Plein traitement")=90,"Demi-traitement","Plein traitement"),IF(OR(AND(G3098&gt;=$D$8,G3098&lt;=$E$8),AND(G3098&gt;=$F$8,G3098&lt;=$G$8),AND(G3098&gt;=$H$8,G3098&lt;=$I$8),AND(G3098&gt;=$J$8,G3098&lt;=$K$8),AND(G3098&gt;=$L$8,G3098&lt;=$M$8),AND(G3098&gt;=$N$8,G3098&lt;=$O$8),AND(G3098&gt;=$P$8,G3098&lt;=$Q$8),AND(G3098&gt;=$R$8,G3098&lt;=$S$8),AND(G3098&gt;=$T$8,G3098&lt;=$U$8)),IF(COUNTIF($H$537:H3098,"CMO")&gt;90,"Demi-traitement","Plein traitement"),""))</f>
        <v/>
      </c>
    </row>
    <row r="3099" spans="7:9" x14ac:dyDescent="0.25">
      <c r="G3099" s="1">
        <v>45663</v>
      </c>
      <c r="H3099" t="str">
        <f t="shared" si="52"/>
        <v/>
      </c>
      <c r="I3099" s="2" t="str">
        <f>IF(OR(AND(G3099&gt;=$D$19,G3099&lt;=$E$19),AND(G3099&gt;=$F$19,G3099&lt;=$G$19),AND(G3099&gt;=$H$19,G3099&lt;=$I$19),AND(G3099&gt;=$J$19,G3099&lt;=$K$19),AND(G3099&gt;=$L$19,G3099&lt;=$M$19),AND(G3099&gt;=$N$19,G3099&lt;=$O$19),AND(G3099&gt;=$P$19,G3099&lt;=$Q$19),AND(G3099&gt;=$R$19,G3099&lt;=$S$19),AND(G3099&gt;=$T$19,G3099&lt;=$U$19)),IF(COUNTIF(I2735:I3098,"Plein traitement")=90,"Demi-traitement","Plein traitement"),IF(OR(AND(G3099&gt;=$D$8,G3099&lt;=$E$8),AND(G3099&gt;=$F$8,G3099&lt;=$G$8),AND(G3099&gt;=$H$8,G3099&lt;=$I$8),AND(G3099&gt;=$J$8,G3099&lt;=$K$8),AND(G3099&gt;=$L$8,G3099&lt;=$M$8),AND(G3099&gt;=$N$8,G3099&lt;=$O$8),AND(G3099&gt;=$P$8,G3099&lt;=$Q$8),AND(G3099&gt;=$R$8,G3099&lt;=$S$8),AND(G3099&gt;=$T$8,G3099&lt;=$U$8)),IF(COUNTIF($H$537:H3099,"CMO")&gt;90,"Demi-traitement","Plein traitement"),""))</f>
        <v/>
      </c>
    </row>
    <row r="3100" spans="7:9" x14ac:dyDescent="0.25">
      <c r="G3100" s="1">
        <v>45664</v>
      </c>
      <c r="H3100" t="str">
        <f t="shared" si="52"/>
        <v/>
      </c>
      <c r="I3100" s="2" t="str">
        <f>IF(OR(AND(G3100&gt;=$D$19,G3100&lt;=$E$19),AND(G3100&gt;=$F$19,G3100&lt;=$G$19),AND(G3100&gt;=$H$19,G3100&lt;=$I$19),AND(G3100&gt;=$J$19,G3100&lt;=$K$19),AND(G3100&gt;=$L$19,G3100&lt;=$M$19),AND(G3100&gt;=$N$19,G3100&lt;=$O$19),AND(G3100&gt;=$P$19,G3100&lt;=$Q$19),AND(G3100&gt;=$R$19,G3100&lt;=$S$19),AND(G3100&gt;=$T$19,G3100&lt;=$U$19)),IF(COUNTIF(I2736:I3099,"Plein traitement")=90,"Demi-traitement","Plein traitement"),IF(OR(AND(G3100&gt;=$D$8,G3100&lt;=$E$8),AND(G3100&gt;=$F$8,G3100&lt;=$G$8),AND(G3100&gt;=$H$8,G3100&lt;=$I$8),AND(G3100&gt;=$J$8,G3100&lt;=$K$8),AND(G3100&gt;=$L$8,G3100&lt;=$M$8),AND(G3100&gt;=$N$8,G3100&lt;=$O$8),AND(G3100&gt;=$P$8,G3100&lt;=$Q$8),AND(G3100&gt;=$R$8,G3100&lt;=$S$8),AND(G3100&gt;=$T$8,G3100&lt;=$U$8)),IF(COUNTIF($H$537:H3100,"CMO")&gt;90,"Demi-traitement","Plein traitement"),""))</f>
        <v/>
      </c>
    </row>
    <row r="3101" spans="7:9" x14ac:dyDescent="0.25">
      <c r="G3101" s="1">
        <v>45665</v>
      </c>
      <c r="H3101" t="str">
        <f t="shared" si="52"/>
        <v/>
      </c>
      <c r="I3101" s="2" t="str">
        <f>IF(OR(AND(G3101&gt;=$D$19,G3101&lt;=$E$19),AND(G3101&gt;=$F$19,G3101&lt;=$G$19),AND(G3101&gt;=$H$19,G3101&lt;=$I$19),AND(G3101&gt;=$J$19,G3101&lt;=$K$19),AND(G3101&gt;=$L$19,G3101&lt;=$M$19),AND(G3101&gt;=$N$19,G3101&lt;=$O$19),AND(G3101&gt;=$P$19,G3101&lt;=$Q$19),AND(G3101&gt;=$R$19,G3101&lt;=$S$19),AND(G3101&gt;=$T$19,G3101&lt;=$U$19)),IF(COUNTIF(I2737:I3100,"Plein traitement")=90,"Demi-traitement","Plein traitement"),IF(OR(AND(G3101&gt;=$D$8,G3101&lt;=$E$8),AND(G3101&gt;=$F$8,G3101&lt;=$G$8),AND(G3101&gt;=$H$8,G3101&lt;=$I$8),AND(G3101&gt;=$J$8,G3101&lt;=$K$8),AND(G3101&gt;=$L$8,G3101&lt;=$M$8),AND(G3101&gt;=$N$8,G3101&lt;=$O$8),AND(G3101&gt;=$P$8,G3101&lt;=$Q$8),AND(G3101&gt;=$R$8,G3101&lt;=$S$8),AND(G3101&gt;=$T$8,G3101&lt;=$U$8)),IF(COUNTIF($H$537:H3101,"CMO")&gt;90,"Demi-traitement","Plein traitement"),""))</f>
        <v/>
      </c>
    </row>
    <row r="3102" spans="7:9" x14ac:dyDescent="0.25">
      <c r="G3102" s="1">
        <v>45666</v>
      </c>
      <c r="H3102" t="str">
        <f t="shared" si="52"/>
        <v/>
      </c>
      <c r="I3102" s="2" t="str">
        <f>IF(OR(AND(G3102&gt;=$D$19,G3102&lt;=$E$19),AND(G3102&gt;=$F$19,G3102&lt;=$G$19),AND(G3102&gt;=$H$19,G3102&lt;=$I$19),AND(G3102&gt;=$J$19,G3102&lt;=$K$19),AND(G3102&gt;=$L$19,G3102&lt;=$M$19),AND(G3102&gt;=$N$19,G3102&lt;=$O$19),AND(G3102&gt;=$P$19,G3102&lt;=$Q$19),AND(G3102&gt;=$R$19,G3102&lt;=$S$19),AND(G3102&gt;=$T$19,G3102&lt;=$U$19)),IF(COUNTIF(I2738:I3101,"Plein traitement")=90,"Demi-traitement","Plein traitement"),IF(OR(AND(G3102&gt;=$D$8,G3102&lt;=$E$8),AND(G3102&gt;=$F$8,G3102&lt;=$G$8),AND(G3102&gt;=$H$8,G3102&lt;=$I$8),AND(G3102&gt;=$J$8,G3102&lt;=$K$8),AND(G3102&gt;=$L$8,G3102&lt;=$M$8),AND(G3102&gt;=$N$8,G3102&lt;=$O$8),AND(G3102&gt;=$P$8,G3102&lt;=$Q$8),AND(G3102&gt;=$R$8,G3102&lt;=$S$8),AND(G3102&gt;=$T$8,G3102&lt;=$U$8)),IF(COUNTIF($H$537:H3102,"CMO")&gt;90,"Demi-traitement","Plein traitement"),""))</f>
        <v/>
      </c>
    </row>
    <row r="3103" spans="7:9" x14ac:dyDescent="0.25">
      <c r="G3103" s="1">
        <v>45667</v>
      </c>
      <c r="H3103" t="str">
        <f t="shared" si="52"/>
        <v/>
      </c>
      <c r="I3103" s="2" t="str">
        <f>IF(OR(AND(G3103&gt;=$D$19,G3103&lt;=$E$19),AND(G3103&gt;=$F$19,G3103&lt;=$G$19),AND(G3103&gt;=$H$19,G3103&lt;=$I$19),AND(G3103&gt;=$J$19,G3103&lt;=$K$19),AND(G3103&gt;=$L$19,G3103&lt;=$M$19),AND(G3103&gt;=$N$19,G3103&lt;=$O$19),AND(G3103&gt;=$P$19,G3103&lt;=$Q$19),AND(G3103&gt;=$R$19,G3103&lt;=$S$19),AND(G3103&gt;=$T$19,G3103&lt;=$U$19)),IF(COUNTIF(I2739:I3102,"Plein traitement")=90,"Demi-traitement","Plein traitement"),IF(OR(AND(G3103&gt;=$D$8,G3103&lt;=$E$8),AND(G3103&gt;=$F$8,G3103&lt;=$G$8),AND(G3103&gt;=$H$8,G3103&lt;=$I$8),AND(G3103&gt;=$J$8,G3103&lt;=$K$8),AND(G3103&gt;=$L$8,G3103&lt;=$M$8),AND(G3103&gt;=$N$8,G3103&lt;=$O$8),AND(G3103&gt;=$P$8,G3103&lt;=$Q$8),AND(G3103&gt;=$R$8,G3103&lt;=$S$8),AND(G3103&gt;=$T$8,G3103&lt;=$U$8)),IF(COUNTIF($H$537:H3103,"CMO")&gt;90,"Demi-traitement","Plein traitement"),""))</f>
        <v/>
      </c>
    </row>
    <row r="3104" spans="7:9" x14ac:dyDescent="0.25">
      <c r="G3104" s="1">
        <v>45668</v>
      </c>
      <c r="H3104" t="str">
        <f t="shared" si="52"/>
        <v/>
      </c>
      <c r="I3104" s="2" t="str">
        <f>IF(OR(AND(G3104&gt;=$D$19,G3104&lt;=$E$19),AND(G3104&gt;=$F$19,G3104&lt;=$G$19),AND(G3104&gt;=$H$19,G3104&lt;=$I$19),AND(G3104&gt;=$J$19,G3104&lt;=$K$19),AND(G3104&gt;=$L$19,G3104&lt;=$M$19),AND(G3104&gt;=$N$19,G3104&lt;=$O$19),AND(G3104&gt;=$P$19,G3104&lt;=$Q$19),AND(G3104&gt;=$R$19,G3104&lt;=$S$19),AND(G3104&gt;=$T$19,G3104&lt;=$U$19)),IF(COUNTIF(I2740:I3103,"Plein traitement")=90,"Demi-traitement","Plein traitement"),IF(OR(AND(G3104&gt;=$D$8,G3104&lt;=$E$8),AND(G3104&gt;=$F$8,G3104&lt;=$G$8),AND(G3104&gt;=$H$8,G3104&lt;=$I$8),AND(G3104&gt;=$J$8,G3104&lt;=$K$8),AND(G3104&gt;=$L$8,G3104&lt;=$M$8),AND(G3104&gt;=$N$8,G3104&lt;=$O$8),AND(G3104&gt;=$P$8,G3104&lt;=$Q$8),AND(G3104&gt;=$R$8,G3104&lt;=$S$8),AND(G3104&gt;=$T$8,G3104&lt;=$U$8)),IF(COUNTIF($H$537:H3104,"CMO")&gt;90,"Demi-traitement","Plein traitement"),""))</f>
        <v/>
      </c>
    </row>
    <row r="3105" spans="7:9" x14ac:dyDescent="0.25">
      <c r="G3105" s="1">
        <v>45669</v>
      </c>
      <c r="H3105" t="str">
        <f t="shared" si="52"/>
        <v/>
      </c>
      <c r="I3105" s="2" t="str">
        <f>IF(OR(AND(G3105&gt;=$D$19,G3105&lt;=$E$19),AND(G3105&gt;=$F$19,G3105&lt;=$G$19),AND(G3105&gt;=$H$19,G3105&lt;=$I$19),AND(G3105&gt;=$J$19,G3105&lt;=$K$19),AND(G3105&gt;=$L$19,G3105&lt;=$M$19),AND(G3105&gt;=$N$19,G3105&lt;=$O$19),AND(G3105&gt;=$P$19,G3105&lt;=$Q$19),AND(G3105&gt;=$R$19,G3105&lt;=$S$19),AND(G3105&gt;=$T$19,G3105&lt;=$U$19)),IF(COUNTIF(I2741:I3104,"Plein traitement")=90,"Demi-traitement","Plein traitement"),IF(OR(AND(G3105&gt;=$D$8,G3105&lt;=$E$8),AND(G3105&gt;=$F$8,G3105&lt;=$G$8),AND(G3105&gt;=$H$8,G3105&lt;=$I$8),AND(G3105&gt;=$J$8,G3105&lt;=$K$8),AND(G3105&gt;=$L$8,G3105&lt;=$M$8),AND(G3105&gt;=$N$8,G3105&lt;=$O$8),AND(G3105&gt;=$P$8,G3105&lt;=$Q$8),AND(G3105&gt;=$R$8,G3105&lt;=$S$8),AND(G3105&gt;=$T$8,G3105&lt;=$U$8)),IF(COUNTIF($H$537:H3105,"CMO")&gt;90,"Demi-traitement","Plein traitement"),""))</f>
        <v/>
      </c>
    </row>
    <row r="3106" spans="7:9" x14ac:dyDescent="0.25">
      <c r="G3106" s="1">
        <v>45670</v>
      </c>
      <c r="H3106" t="str">
        <f t="shared" si="52"/>
        <v/>
      </c>
      <c r="I3106" s="2" t="str">
        <f>IF(OR(AND(G3106&gt;=$D$19,G3106&lt;=$E$19),AND(G3106&gt;=$F$19,G3106&lt;=$G$19),AND(G3106&gt;=$H$19,G3106&lt;=$I$19),AND(G3106&gt;=$J$19,G3106&lt;=$K$19),AND(G3106&gt;=$L$19,G3106&lt;=$M$19),AND(G3106&gt;=$N$19,G3106&lt;=$O$19),AND(G3106&gt;=$P$19,G3106&lt;=$Q$19),AND(G3106&gt;=$R$19,G3106&lt;=$S$19),AND(G3106&gt;=$T$19,G3106&lt;=$U$19)),IF(COUNTIF(I2742:I3105,"Plein traitement")=90,"Demi-traitement","Plein traitement"),IF(OR(AND(G3106&gt;=$D$8,G3106&lt;=$E$8),AND(G3106&gt;=$F$8,G3106&lt;=$G$8),AND(G3106&gt;=$H$8,G3106&lt;=$I$8),AND(G3106&gt;=$J$8,G3106&lt;=$K$8),AND(G3106&gt;=$L$8,G3106&lt;=$M$8),AND(G3106&gt;=$N$8,G3106&lt;=$O$8),AND(G3106&gt;=$P$8,G3106&lt;=$Q$8),AND(G3106&gt;=$R$8,G3106&lt;=$S$8),AND(G3106&gt;=$T$8,G3106&lt;=$U$8)),IF(COUNTIF($H$537:H3106,"CMO")&gt;90,"Demi-traitement","Plein traitement"),""))</f>
        <v/>
      </c>
    </row>
    <row r="3107" spans="7:9" x14ac:dyDescent="0.25">
      <c r="G3107" s="1">
        <v>45671</v>
      </c>
      <c r="H3107" t="str">
        <f t="shared" si="52"/>
        <v/>
      </c>
      <c r="I3107" s="2" t="str">
        <f>IF(OR(AND(G3107&gt;=$D$19,G3107&lt;=$E$19),AND(G3107&gt;=$F$19,G3107&lt;=$G$19),AND(G3107&gt;=$H$19,G3107&lt;=$I$19),AND(G3107&gt;=$J$19,G3107&lt;=$K$19),AND(G3107&gt;=$L$19,G3107&lt;=$M$19),AND(G3107&gt;=$N$19,G3107&lt;=$O$19),AND(G3107&gt;=$P$19,G3107&lt;=$Q$19),AND(G3107&gt;=$R$19,G3107&lt;=$S$19),AND(G3107&gt;=$T$19,G3107&lt;=$U$19)),IF(COUNTIF(I2743:I3106,"Plein traitement")=90,"Demi-traitement","Plein traitement"),IF(OR(AND(G3107&gt;=$D$8,G3107&lt;=$E$8),AND(G3107&gt;=$F$8,G3107&lt;=$G$8),AND(G3107&gt;=$H$8,G3107&lt;=$I$8),AND(G3107&gt;=$J$8,G3107&lt;=$K$8),AND(G3107&gt;=$L$8,G3107&lt;=$M$8),AND(G3107&gt;=$N$8,G3107&lt;=$O$8),AND(G3107&gt;=$P$8,G3107&lt;=$Q$8),AND(G3107&gt;=$R$8,G3107&lt;=$S$8),AND(G3107&gt;=$T$8,G3107&lt;=$U$8)),IF(COUNTIF($H$537:H3107,"CMO")&gt;90,"Demi-traitement","Plein traitement"),""))</f>
        <v/>
      </c>
    </row>
    <row r="3108" spans="7:9" x14ac:dyDescent="0.25">
      <c r="G3108" s="1">
        <v>45672</v>
      </c>
      <c r="H3108" t="str">
        <f t="shared" si="52"/>
        <v/>
      </c>
      <c r="I3108" s="2" t="str">
        <f>IF(OR(AND(G3108&gt;=$D$19,G3108&lt;=$E$19),AND(G3108&gt;=$F$19,G3108&lt;=$G$19),AND(G3108&gt;=$H$19,G3108&lt;=$I$19),AND(G3108&gt;=$J$19,G3108&lt;=$K$19),AND(G3108&gt;=$L$19,G3108&lt;=$M$19),AND(G3108&gt;=$N$19,G3108&lt;=$O$19),AND(G3108&gt;=$P$19,G3108&lt;=$Q$19),AND(G3108&gt;=$R$19,G3108&lt;=$S$19),AND(G3108&gt;=$T$19,G3108&lt;=$U$19)),IF(COUNTIF(I2744:I3107,"Plein traitement")=90,"Demi-traitement","Plein traitement"),IF(OR(AND(G3108&gt;=$D$8,G3108&lt;=$E$8),AND(G3108&gt;=$F$8,G3108&lt;=$G$8),AND(G3108&gt;=$H$8,G3108&lt;=$I$8),AND(G3108&gt;=$J$8,G3108&lt;=$K$8),AND(G3108&gt;=$L$8,G3108&lt;=$M$8),AND(G3108&gt;=$N$8,G3108&lt;=$O$8),AND(G3108&gt;=$P$8,G3108&lt;=$Q$8),AND(G3108&gt;=$R$8,G3108&lt;=$S$8),AND(G3108&gt;=$T$8,G3108&lt;=$U$8)),IF(COUNTIF($H$537:H3108,"CMO")&gt;90,"Demi-traitement","Plein traitement"),""))</f>
        <v/>
      </c>
    </row>
    <row r="3109" spans="7:9" x14ac:dyDescent="0.25">
      <c r="G3109" s="1">
        <v>45673</v>
      </c>
      <c r="H3109" t="str">
        <f t="shared" si="52"/>
        <v/>
      </c>
      <c r="I3109" s="2" t="str">
        <f>IF(OR(AND(G3109&gt;=$D$19,G3109&lt;=$E$19),AND(G3109&gt;=$F$19,G3109&lt;=$G$19),AND(G3109&gt;=$H$19,G3109&lt;=$I$19),AND(G3109&gt;=$J$19,G3109&lt;=$K$19),AND(G3109&gt;=$L$19,G3109&lt;=$M$19),AND(G3109&gt;=$N$19,G3109&lt;=$O$19),AND(G3109&gt;=$P$19,G3109&lt;=$Q$19),AND(G3109&gt;=$R$19,G3109&lt;=$S$19),AND(G3109&gt;=$T$19,G3109&lt;=$U$19)),IF(COUNTIF(I2745:I3108,"Plein traitement")=90,"Demi-traitement","Plein traitement"),IF(OR(AND(G3109&gt;=$D$8,G3109&lt;=$E$8),AND(G3109&gt;=$F$8,G3109&lt;=$G$8),AND(G3109&gt;=$H$8,G3109&lt;=$I$8),AND(G3109&gt;=$J$8,G3109&lt;=$K$8),AND(G3109&gt;=$L$8,G3109&lt;=$M$8),AND(G3109&gt;=$N$8,G3109&lt;=$O$8),AND(G3109&gt;=$P$8,G3109&lt;=$Q$8),AND(G3109&gt;=$R$8,G3109&lt;=$S$8),AND(G3109&gt;=$T$8,G3109&lt;=$U$8)),IF(COUNTIF($H$537:H3109,"CMO")&gt;90,"Demi-traitement","Plein traitement"),""))</f>
        <v/>
      </c>
    </row>
    <row r="3110" spans="7:9" x14ac:dyDescent="0.25">
      <c r="G3110" s="1">
        <v>45674</v>
      </c>
      <c r="H3110" t="str">
        <f t="shared" si="52"/>
        <v/>
      </c>
      <c r="I3110" s="2" t="str">
        <f>IF(OR(AND(G3110&gt;=$D$19,G3110&lt;=$E$19),AND(G3110&gt;=$F$19,G3110&lt;=$G$19),AND(G3110&gt;=$H$19,G3110&lt;=$I$19),AND(G3110&gt;=$J$19,G3110&lt;=$K$19),AND(G3110&gt;=$L$19,G3110&lt;=$M$19),AND(G3110&gt;=$N$19,G3110&lt;=$O$19),AND(G3110&gt;=$P$19,G3110&lt;=$Q$19),AND(G3110&gt;=$R$19,G3110&lt;=$S$19),AND(G3110&gt;=$T$19,G3110&lt;=$U$19)),IF(COUNTIF(I2746:I3109,"Plein traitement")=90,"Demi-traitement","Plein traitement"),IF(OR(AND(G3110&gt;=$D$8,G3110&lt;=$E$8),AND(G3110&gt;=$F$8,G3110&lt;=$G$8),AND(G3110&gt;=$H$8,G3110&lt;=$I$8),AND(G3110&gt;=$J$8,G3110&lt;=$K$8),AND(G3110&gt;=$L$8,G3110&lt;=$M$8),AND(G3110&gt;=$N$8,G3110&lt;=$O$8),AND(G3110&gt;=$P$8,G3110&lt;=$Q$8),AND(G3110&gt;=$R$8,G3110&lt;=$S$8),AND(G3110&gt;=$T$8,G3110&lt;=$U$8)),IF(COUNTIF($H$537:H3110,"CMO")&gt;90,"Demi-traitement","Plein traitement"),""))</f>
        <v/>
      </c>
    </row>
    <row r="3111" spans="7:9" x14ac:dyDescent="0.25">
      <c r="G3111" s="1">
        <v>45675</v>
      </c>
      <c r="H3111" t="str">
        <f t="shared" si="52"/>
        <v/>
      </c>
      <c r="I3111" s="2" t="str">
        <f>IF(OR(AND(G3111&gt;=$D$19,G3111&lt;=$E$19),AND(G3111&gt;=$F$19,G3111&lt;=$G$19),AND(G3111&gt;=$H$19,G3111&lt;=$I$19),AND(G3111&gt;=$J$19,G3111&lt;=$K$19),AND(G3111&gt;=$L$19,G3111&lt;=$M$19),AND(G3111&gt;=$N$19,G3111&lt;=$O$19),AND(G3111&gt;=$P$19,G3111&lt;=$Q$19),AND(G3111&gt;=$R$19,G3111&lt;=$S$19),AND(G3111&gt;=$T$19,G3111&lt;=$U$19)),IF(COUNTIF(I2747:I3110,"Plein traitement")=90,"Demi-traitement","Plein traitement"),IF(OR(AND(G3111&gt;=$D$8,G3111&lt;=$E$8),AND(G3111&gt;=$F$8,G3111&lt;=$G$8),AND(G3111&gt;=$H$8,G3111&lt;=$I$8),AND(G3111&gt;=$J$8,G3111&lt;=$K$8),AND(G3111&gt;=$L$8,G3111&lt;=$M$8),AND(G3111&gt;=$N$8,G3111&lt;=$O$8),AND(G3111&gt;=$P$8,G3111&lt;=$Q$8),AND(G3111&gt;=$R$8,G3111&lt;=$S$8),AND(G3111&gt;=$T$8,G3111&lt;=$U$8)),IF(COUNTIF($H$537:H3111,"CMO")&gt;90,"Demi-traitement","Plein traitement"),""))</f>
        <v/>
      </c>
    </row>
    <row r="3112" spans="7:9" x14ac:dyDescent="0.25">
      <c r="G3112" s="1">
        <v>45676</v>
      </c>
      <c r="H3112" t="str">
        <f t="shared" si="52"/>
        <v/>
      </c>
      <c r="I3112" s="2" t="str">
        <f>IF(OR(AND(G3112&gt;=$D$19,G3112&lt;=$E$19),AND(G3112&gt;=$F$19,G3112&lt;=$G$19),AND(G3112&gt;=$H$19,G3112&lt;=$I$19),AND(G3112&gt;=$J$19,G3112&lt;=$K$19),AND(G3112&gt;=$L$19,G3112&lt;=$M$19),AND(G3112&gt;=$N$19,G3112&lt;=$O$19),AND(G3112&gt;=$P$19,G3112&lt;=$Q$19),AND(G3112&gt;=$R$19,G3112&lt;=$S$19),AND(G3112&gt;=$T$19,G3112&lt;=$U$19)),IF(COUNTIF(I2748:I3111,"Plein traitement")=90,"Demi-traitement","Plein traitement"),IF(OR(AND(G3112&gt;=$D$8,G3112&lt;=$E$8),AND(G3112&gt;=$F$8,G3112&lt;=$G$8),AND(G3112&gt;=$H$8,G3112&lt;=$I$8),AND(G3112&gt;=$J$8,G3112&lt;=$K$8),AND(G3112&gt;=$L$8,G3112&lt;=$M$8),AND(G3112&gt;=$N$8,G3112&lt;=$O$8),AND(G3112&gt;=$P$8,G3112&lt;=$Q$8),AND(G3112&gt;=$R$8,G3112&lt;=$S$8),AND(G3112&gt;=$T$8,G3112&lt;=$U$8)),IF(COUNTIF($H$537:H3112,"CMO")&gt;90,"Demi-traitement","Plein traitement"),""))</f>
        <v/>
      </c>
    </row>
    <row r="3113" spans="7:9" x14ac:dyDescent="0.25">
      <c r="G3113" s="1">
        <v>45677</v>
      </c>
      <c r="H3113" t="str">
        <f t="shared" si="52"/>
        <v/>
      </c>
      <c r="I3113" s="2" t="str">
        <f>IF(OR(AND(G3113&gt;=$D$19,G3113&lt;=$E$19),AND(G3113&gt;=$F$19,G3113&lt;=$G$19),AND(G3113&gt;=$H$19,G3113&lt;=$I$19),AND(G3113&gt;=$J$19,G3113&lt;=$K$19),AND(G3113&gt;=$L$19,G3113&lt;=$M$19),AND(G3113&gt;=$N$19,G3113&lt;=$O$19),AND(G3113&gt;=$P$19,G3113&lt;=$Q$19),AND(G3113&gt;=$R$19,G3113&lt;=$S$19),AND(G3113&gt;=$T$19,G3113&lt;=$U$19)),IF(COUNTIF(I2749:I3112,"Plein traitement")=90,"Demi-traitement","Plein traitement"),IF(OR(AND(G3113&gt;=$D$8,G3113&lt;=$E$8),AND(G3113&gt;=$F$8,G3113&lt;=$G$8),AND(G3113&gt;=$H$8,G3113&lt;=$I$8),AND(G3113&gt;=$J$8,G3113&lt;=$K$8),AND(G3113&gt;=$L$8,G3113&lt;=$M$8),AND(G3113&gt;=$N$8,G3113&lt;=$O$8),AND(G3113&gt;=$P$8,G3113&lt;=$Q$8),AND(G3113&gt;=$R$8,G3113&lt;=$S$8),AND(G3113&gt;=$T$8,G3113&lt;=$U$8)),IF(COUNTIF($H$537:H3113,"CMO")&gt;90,"Demi-traitement","Plein traitement"),""))</f>
        <v/>
      </c>
    </row>
    <row r="3114" spans="7:9" x14ac:dyDescent="0.25">
      <c r="G3114" s="1">
        <v>45678</v>
      </c>
      <c r="H3114" t="str">
        <f t="shared" si="52"/>
        <v/>
      </c>
      <c r="I3114" s="2" t="str">
        <f>IF(OR(AND(G3114&gt;=$D$19,G3114&lt;=$E$19),AND(G3114&gt;=$F$19,G3114&lt;=$G$19),AND(G3114&gt;=$H$19,G3114&lt;=$I$19),AND(G3114&gt;=$J$19,G3114&lt;=$K$19),AND(G3114&gt;=$L$19,G3114&lt;=$M$19),AND(G3114&gt;=$N$19,G3114&lt;=$O$19),AND(G3114&gt;=$P$19,G3114&lt;=$Q$19),AND(G3114&gt;=$R$19,G3114&lt;=$S$19),AND(G3114&gt;=$T$19,G3114&lt;=$U$19)),IF(COUNTIF(I2750:I3113,"Plein traitement")=90,"Demi-traitement","Plein traitement"),IF(OR(AND(G3114&gt;=$D$8,G3114&lt;=$E$8),AND(G3114&gt;=$F$8,G3114&lt;=$G$8),AND(G3114&gt;=$H$8,G3114&lt;=$I$8),AND(G3114&gt;=$J$8,G3114&lt;=$K$8),AND(G3114&gt;=$L$8,G3114&lt;=$M$8),AND(G3114&gt;=$N$8,G3114&lt;=$O$8),AND(G3114&gt;=$P$8,G3114&lt;=$Q$8),AND(G3114&gt;=$R$8,G3114&lt;=$S$8),AND(G3114&gt;=$T$8,G3114&lt;=$U$8)),IF(COUNTIF($H$537:H3114,"CMO")&gt;90,"Demi-traitement","Plein traitement"),""))</f>
        <v/>
      </c>
    </row>
    <row r="3115" spans="7:9" x14ac:dyDescent="0.25">
      <c r="G3115" s="1">
        <v>45679</v>
      </c>
      <c r="H3115" t="str">
        <f t="shared" si="52"/>
        <v/>
      </c>
      <c r="I3115" s="2" t="str">
        <f>IF(OR(AND(G3115&gt;=$D$19,G3115&lt;=$E$19),AND(G3115&gt;=$F$19,G3115&lt;=$G$19),AND(G3115&gt;=$H$19,G3115&lt;=$I$19),AND(G3115&gt;=$J$19,G3115&lt;=$K$19),AND(G3115&gt;=$L$19,G3115&lt;=$M$19),AND(G3115&gt;=$N$19,G3115&lt;=$O$19),AND(G3115&gt;=$P$19,G3115&lt;=$Q$19),AND(G3115&gt;=$R$19,G3115&lt;=$S$19),AND(G3115&gt;=$T$19,G3115&lt;=$U$19)),IF(COUNTIF(I2751:I3114,"Plein traitement")=90,"Demi-traitement","Plein traitement"),IF(OR(AND(G3115&gt;=$D$8,G3115&lt;=$E$8),AND(G3115&gt;=$F$8,G3115&lt;=$G$8),AND(G3115&gt;=$H$8,G3115&lt;=$I$8),AND(G3115&gt;=$J$8,G3115&lt;=$K$8),AND(G3115&gt;=$L$8,G3115&lt;=$M$8),AND(G3115&gt;=$N$8,G3115&lt;=$O$8),AND(G3115&gt;=$P$8,G3115&lt;=$Q$8),AND(G3115&gt;=$R$8,G3115&lt;=$S$8),AND(G3115&gt;=$T$8,G3115&lt;=$U$8)),IF(COUNTIF($H$537:H3115,"CMO")&gt;90,"Demi-traitement","Plein traitement"),""))</f>
        <v/>
      </c>
    </row>
    <row r="3116" spans="7:9" x14ac:dyDescent="0.25">
      <c r="G3116" s="1">
        <v>45680</v>
      </c>
      <c r="H3116" t="str">
        <f t="shared" si="52"/>
        <v/>
      </c>
      <c r="I3116" s="2" t="str">
        <f>IF(OR(AND(G3116&gt;=$D$19,G3116&lt;=$E$19),AND(G3116&gt;=$F$19,G3116&lt;=$G$19),AND(G3116&gt;=$H$19,G3116&lt;=$I$19),AND(G3116&gt;=$J$19,G3116&lt;=$K$19),AND(G3116&gt;=$L$19,G3116&lt;=$M$19),AND(G3116&gt;=$N$19,G3116&lt;=$O$19),AND(G3116&gt;=$P$19,G3116&lt;=$Q$19),AND(G3116&gt;=$R$19,G3116&lt;=$S$19),AND(G3116&gt;=$T$19,G3116&lt;=$U$19)),IF(COUNTIF(I2752:I3115,"Plein traitement")=90,"Demi-traitement","Plein traitement"),IF(OR(AND(G3116&gt;=$D$8,G3116&lt;=$E$8),AND(G3116&gt;=$F$8,G3116&lt;=$G$8),AND(G3116&gt;=$H$8,G3116&lt;=$I$8),AND(G3116&gt;=$J$8,G3116&lt;=$K$8),AND(G3116&gt;=$L$8,G3116&lt;=$M$8),AND(G3116&gt;=$N$8,G3116&lt;=$O$8),AND(G3116&gt;=$P$8,G3116&lt;=$Q$8),AND(G3116&gt;=$R$8,G3116&lt;=$S$8),AND(G3116&gt;=$T$8,G3116&lt;=$U$8)),IF(COUNTIF($H$537:H3116,"CMO")&gt;90,"Demi-traitement","Plein traitement"),""))</f>
        <v/>
      </c>
    </row>
    <row r="3117" spans="7:9" x14ac:dyDescent="0.25">
      <c r="G3117" s="1">
        <v>45681</v>
      </c>
      <c r="H3117" t="str">
        <f t="shared" si="52"/>
        <v/>
      </c>
      <c r="I3117" s="2" t="str">
        <f>IF(OR(AND(G3117&gt;=$D$19,G3117&lt;=$E$19),AND(G3117&gt;=$F$19,G3117&lt;=$G$19),AND(G3117&gt;=$H$19,G3117&lt;=$I$19),AND(G3117&gt;=$J$19,G3117&lt;=$K$19),AND(G3117&gt;=$L$19,G3117&lt;=$M$19),AND(G3117&gt;=$N$19,G3117&lt;=$O$19),AND(G3117&gt;=$P$19,G3117&lt;=$Q$19),AND(G3117&gt;=$R$19,G3117&lt;=$S$19),AND(G3117&gt;=$T$19,G3117&lt;=$U$19)),IF(COUNTIF(I2753:I3116,"Plein traitement")=90,"Demi-traitement","Plein traitement"),IF(OR(AND(G3117&gt;=$D$8,G3117&lt;=$E$8),AND(G3117&gt;=$F$8,G3117&lt;=$G$8),AND(G3117&gt;=$H$8,G3117&lt;=$I$8),AND(G3117&gt;=$J$8,G3117&lt;=$K$8),AND(G3117&gt;=$L$8,G3117&lt;=$M$8),AND(G3117&gt;=$N$8,G3117&lt;=$O$8),AND(G3117&gt;=$P$8,G3117&lt;=$Q$8),AND(G3117&gt;=$R$8,G3117&lt;=$S$8),AND(G3117&gt;=$T$8,G3117&lt;=$U$8)),IF(COUNTIF($H$537:H3117,"CMO")&gt;90,"Demi-traitement","Plein traitement"),""))</f>
        <v/>
      </c>
    </row>
    <row r="3118" spans="7:9" x14ac:dyDescent="0.25">
      <c r="G3118" s="1">
        <v>45682</v>
      </c>
      <c r="H3118" t="str">
        <f t="shared" si="52"/>
        <v/>
      </c>
      <c r="I3118" s="2" t="str">
        <f>IF(OR(AND(G3118&gt;=$D$19,G3118&lt;=$E$19),AND(G3118&gt;=$F$19,G3118&lt;=$G$19),AND(G3118&gt;=$H$19,G3118&lt;=$I$19),AND(G3118&gt;=$J$19,G3118&lt;=$K$19),AND(G3118&gt;=$L$19,G3118&lt;=$M$19),AND(G3118&gt;=$N$19,G3118&lt;=$O$19),AND(G3118&gt;=$P$19,G3118&lt;=$Q$19),AND(G3118&gt;=$R$19,G3118&lt;=$S$19),AND(G3118&gt;=$T$19,G3118&lt;=$U$19)),IF(COUNTIF(I2754:I3117,"Plein traitement")=90,"Demi-traitement","Plein traitement"),IF(OR(AND(G3118&gt;=$D$8,G3118&lt;=$E$8),AND(G3118&gt;=$F$8,G3118&lt;=$G$8),AND(G3118&gt;=$H$8,G3118&lt;=$I$8),AND(G3118&gt;=$J$8,G3118&lt;=$K$8),AND(G3118&gt;=$L$8,G3118&lt;=$M$8),AND(G3118&gt;=$N$8,G3118&lt;=$O$8),AND(G3118&gt;=$P$8,G3118&lt;=$Q$8),AND(G3118&gt;=$R$8,G3118&lt;=$S$8),AND(G3118&gt;=$T$8,G3118&lt;=$U$8)),IF(COUNTIF($H$537:H3118,"CMO")&gt;90,"Demi-traitement","Plein traitement"),""))</f>
        <v/>
      </c>
    </row>
    <row r="3119" spans="7:9" x14ac:dyDescent="0.25">
      <c r="G3119" s="1">
        <v>45683</v>
      </c>
      <c r="H3119" t="str">
        <f t="shared" si="52"/>
        <v/>
      </c>
      <c r="I3119" s="2" t="str">
        <f>IF(OR(AND(G3119&gt;=$D$19,G3119&lt;=$E$19),AND(G3119&gt;=$F$19,G3119&lt;=$G$19),AND(G3119&gt;=$H$19,G3119&lt;=$I$19),AND(G3119&gt;=$J$19,G3119&lt;=$K$19),AND(G3119&gt;=$L$19,G3119&lt;=$M$19),AND(G3119&gt;=$N$19,G3119&lt;=$O$19),AND(G3119&gt;=$P$19,G3119&lt;=$Q$19),AND(G3119&gt;=$R$19,G3119&lt;=$S$19),AND(G3119&gt;=$T$19,G3119&lt;=$U$19)),IF(COUNTIF(I2755:I3118,"Plein traitement")=90,"Demi-traitement","Plein traitement"),IF(OR(AND(G3119&gt;=$D$8,G3119&lt;=$E$8),AND(G3119&gt;=$F$8,G3119&lt;=$G$8),AND(G3119&gt;=$H$8,G3119&lt;=$I$8),AND(G3119&gt;=$J$8,G3119&lt;=$K$8),AND(G3119&gt;=$L$8,G3119&lt;=$M$8),AND(G3119&gt;=$N$8,G3119&lt;=$O$8),AND(G3119&gt;=$P$8,G3119&lt;=$Q$8),AND(G3119&gt;=$R$8,G3119&lt;=$S$8),AND(G3119&gt;=$T$8,G3119&lt;=$U$8)),IF(COUNTIF($H$537:H3119,"CMO")&gt;90,"Demi-traitement","Plein traitement"),""))</f>
        <v/>
      </c>
    </row>
    <row r="3120" spans="7:9" x14ac:dyDescent="0.25">
      <c r="G3120" s="1">
        <v>45684</v>
      </c>
      <c r="H3120" t="str">
        <f t="shared" si="52"/>
        <v/>
      </c>
      <c r="I3120" s="2" t="str">
        <f>IF(OR(AND(G3120&gt;=$D$19,G3120&lt;=$E$19),AND(G3120&gt;=$F$19,G3120&lt;=$G$19),AND(G3120&gt;=$H$19,G3120&lt;=$I$19),AND(G3120&gt;=$J$19,G3120&lt;=$K$19),AND(G3120&gt;=$L$19,G3120&lt;=$M$19),AND(G3120&gt;=$N$19,G3120&lt;=$O$19),AND(G3120&gt;=$P$19,G3120&lt;=$Q$19),AND(G3120&gt;=$R$19,G3120&lt;=$S$19),AND(G3120&gt;=$T$19,G3120&lt;=$U$19)),IF(COUNTIF(I2756:I3119,"Plein traitement")=90,"Demi-traitement","Plein traitement"),IF(OR(AND(G3120&gt;=$D$8,G3120&lt;=$E$8),AND(G3120&gt;=$F$8,G3120&lt;=$G$8),AND(G3120&gt;=$H$8,G3120&lt;=$I$8),AND(G3120&gt;=$J$8,G3120&lt;=$K$8),AND(G3120&gt;=$L$8,G3120&lt;=$M$8),AND(G3120&gt;=$N$8,G3120&lt;=$O$8),AND(G3120&gt;=$P$8,G3120&lt;=$Q$8),AND(G3120&gt;=$R$8,G3120&lt;=$S$8),AND(G3120&gt;=$T$8,G3120&lt;=$U$8)),IF(COUNTIF($H$537:H3120,"CMO")&gt;90,"Demi-traitement","Plein traitement"),""))</f>
        <v/>
      </c>
    </row>
    <row r="3121" spans="7:9" x14ac:dyDescent="0.25">
      <c r="G3121" s="1">
        <v>45685</v>
      </c>
      <c r="H3121" t="str">
        <f t="shared" si="52"/>
        <v/>
      </c>
      <c r="I3121" s="2" t="str">
        <f>IF(OR(AND(G3121&gt;=$D$19,G3121&lt;=$E$19),AND(G3121&gt;=$F$19,G3121&lt;=$G$19),AND(G3121&gt;=$H$19,G3121&lt;=$I$19),AND(G3121&gt;=$J$19,G3121&lt;=$K$19),AND(G3121&gt;=$L$19,G3121&lt;=$M$19),AND(G3121&gt;=$N$19,G3121&lt;=$O$19),AND(G3121&gt;=$P$19,G3121&lt;=$Q$19),AND(G3121&gt;=$R$19,G3121&lt;=$S$19),AND(G3121&gt;=$T$19,G3121&lt;=$U$19)),IF(COUNTIF(I2757:I3120,"Plein traitement")=90,"Demi-traitement","Plein traitement"),IF(OR(AND(G3121&gt;=$D$8,G3121&lt;=$E$8),AND(G3121&gt;=$F$8,G3121&lt;=$G$8),AND(G3121&gt;=$H$8,G3121&lt;=$I$8),AND(G3121&gt;=$J$8,G3121&lt;=$K$8),AND(G3121&gt;=$L$8,G3121&lt;=$M$8),AND(G3121&gt;=$N$8,G3121&lt;=$O$8),AND(G3121&gt;=$P$8,G3121&lt;=$Q$8),AND(G3121&gt;=$R$8,G3121&lt;=$S$8),AND(G3121&gt;=$T$8,G3121&lt;=$U$8)),IF(COUNTIF($H$537:H3121,"CMO")&gt;90,"Demi-traitement","Plein traitement"),""))</f>
        <v/>
      </c>
    </row>
    <row r="3122" spans="7:9" x14ac:dyDescent="0.25">
      <c r="G3122" s="1">
        <v>45686</v>
      </c>
      <c r="H3122" t="str">
        <f t="shared" si="52"/>
        <v/>
      </c>
      <c r="I3122" s="2" t="str">
        <f>IF(OR(AND(G3122&gt;=$D$19,G3122&lt;=$E$19),AND(G3122&gt;=$F$19,G3122&lt;=$G$19),AND(G3122&gt;=$H$19,G3122&lt;=$I$19),AND(G3122&gt;=$J$19,G3122&lt;=$K$19),AND(G3122&gt;=$L$19,G3122&lt;=$M$19),AND(G3122&gt;=$N$19,G3122&lt;=$O$19),AND(G3122&gt;=$P$19,G3122&lt;=$Q$19),AND(G3122&gt;=$R$19,G3122&lt;=$S$19),AND(G3122&gt;=$T$19,G3122&lt;=$U$19)),IF(COUNTIF(I2758:I3121,"Plein traitement")=90,"Demi-traitement","Plein traitement"),IF(OR(AND(G3122&gt;=$D$8,G3122&lt;=$E$8),AND(G3122&gt;=$F$8,G3122&lt;=$G$8),AND(G3122&gt;=$H$8,G3122&lt;=$I$8),AND(G3122&gt;=$J$8,G3122&lt;=$K$8),AND(G3122&gt;=$L$8,G3122&lt;=$M$8),AND(G3122&gt;=$N$8,G3122&lt;=$O$8),AND(G3122&gt;=$P$8,G3122&lt;=$Q$8),AND(G3122&gt;=$R$8,G3122&lt;=$S$8),AND(G3122&gt;=$T$8,G3122&lt;=$U$8)),IF(COUNTIF($H$537:H3122,"CMO")&gt;90,"Demi-traitement","Plein traitement"),""))</f>
        <v/>
      </c>
    </row>
    <row r="3123" spans="7:9" x14ac:dyDescent="0.25">
      <c r="G3123" s="1">
        <v>45687</v>
      </c>
      <c r="H3123" t="str">
        <f t="shared" si="52"/>
        <v/>
      </c>
      <c r="I3123" s="2" t="str">
        <f>IF(OR(AND(G3123&gt;=$D$19,G3123&lt;=$E$19),AND(G3123&gt;=$F$19,G3123&lt;=$G$19),AND(G3123&gt;=$H$19,G3123&lt;=$I$19),AND(G3123&gt;=$J$19,G3123&lt;=$K$19),AND(G3123&gt;=$L$19,G3123&lt;=$M$19),AND(G3123&gt;=$N$19,G3123&lt;=$O$19),AND(G3123&gt;=$P$19,G3123&lt;=$Q$19),AND(G3123&gt;=$R$19,G3123&lt;=$S$19),AND(G3123&gt;=$T$19,G3123&lt;=$U$19)),IF(COUNTIF(I2759:I3122,"Plein traitement")=90,"Demi-traitement","Plein traitement"),IF(OR(AND(G3123&gt;=$D$8,G3123&lt;=$E$8),AND(G3123&gt;=$F$8,G3123&lt;=$G$8),AND(G3123&gt;=$H$8,G3123&lt;=$I$8),AND(G3123&gt;=$J$8,G3123&lt;=$K$8),AND(G3123&gt;=$L$8,G3123&lt;=$M$8),AND(G3123&gt;=$N$8,G3123&lt;=$O$8),AND(G3123&gt;=$P$8,G3123&lt;=$Q$8),AND(G3123&gt;=$R$8,G3123&lt;=$S$8),AND(G3123&gt;=$T$8,G3123&lt;=$U$8)),IF(COUNTIF($H$537:H3123,"CMO")&gt;90,"Demi-traitement","Plein traitement"),""))</f>
        <v/>
      </c>
    </row>
    <row r="3124" spans="7:9" x14ac:dyDescent="0.25">
      <c r="G3124" s="1">
        <v>45688</v>
      </c>
      <c r="H3124" t="str">
        <f t="shared" si="52"/>
        <v/>
      </c>
      <c r="I3124" s="2" t="str">
        <f>IF(OR(AND(G3124&gt;=$D$19,G3124&lt;=$E$19),AND(G3124&gt;=$F$19,G3124&lt;=$G$19),AND(G3124&gt;=$H$19,G3124&lt;=$I$19),AND(G3124&gt;=$J$19,G3124&lt;=$K$19),AND(G3124&gt;=$L$19,G3124&lt;=$M$19),AND(G3124&gt;=$N$19,G3124&lt;=$O$19),AND(G3124&gt;=$P$19,G3124&lt;=$Q$19),AND(G3124&gt;=$R$19,G3124&lt;=$S$19),AND(G3124&gt;=$T$19,G3124&lt;=$U$19)),IF(COUNTIF(I2760:I3123,"Plein traitement")=90,"Demi-traitement","Plein traitement"),IF(OR(AND(G3124&gt;=$D$8,G3124&lt;=$E$8),AND(G3124&gt;=$F$8,G3124&lt;=$G$8),AND(G3124&gt;=$H$8,G3124&lt;=$I$8),AND(G3124&gt;=$J$8,G3124&lt;=$K$8),AND(G3124&gt;=$L$8,G3124&lt;=$M$8),AND(G3124&gt;=$N$8,G3124&lt;=$O$8),AND(G3124&gt;=$P$8,G3124&lt;=$Q$8),AND(G3124&gt;=$R$8,G3124&lt;=$S$8),AND(G3124&gt;=$T$8,G3124&lt;=$U$8)),IF(COUNTIF($H$537:H3124,"CMO")&gt;90,"Demi-traitement","Plein traitement"),""))</f>
        <v/>
      </c>
    </row>
    <row r="3125" spans="7:9" x14ac:dyDescent="0.25">
      <c r="G3125" s="1">
        <v>45689</v>
      </c>
      <c r="H3125" t="str">
        <f t="shared" ref="H3125:H3188" si="53">IF(OR(AND(G3125&gt;=$D$8,G3125&lt;=$E$8),AND(G3125&gt;=$F$8,G3125&lt;=$G$8),AND(G3125&gt;=$H$8,G3125&lt;=$I$8),AND(G3125&gt;=$J$8,G3125&lt;=$K$8),AND(G3125&gt;=$L$8,G3125&lt;=$M$8),AND(G3125&gt;=$N$8,G3125&lt;=$O$8),AND(G3125&gt;=$P$8,G3125&lt;=$Q$8),AND(G3125&gt;=$R$8,G3125&lt;=$S$8),AND(G3125&gt;=$T$8,G3125&lt;=$U$8)),"CMO","")</f>
        <v/>
      </c>
      <c r="I3125" s="2" t="str">
        <f>IF(OR(AND(G3125&gt;=$D$19,G3125&lt;=$E$19),AND(G3125&gt;=$F$19,G3125&lt;=$G$19),AND(G3125&gt;=$H$19,G3125&lt;=$I$19),AND(G3125&gt;=$J$19,G3125&lt;=$K$19),AND(G3125&gt;=$L$19,G3125&lt;=$M$19),AND(G3125&gt;=$N$19,G3125&lt;=$O$19),AND(G3125&gt;=$P$19,G3125&lt;=$Q$19),AND(G3125&gt;=$R$19,G3125&lt;=$S$19),AND(G3125&gt;=$T$19,G3125&lt;=$U$19)),IF(COUNTIF(I2761:I3124,"Plein traitement")=90,"Demi-traitement","Plein traitement"),IF(OR(AND(G3125&gt;=$D$8,G3125&lt;=$E$8),AND(G3125&gt;=$F$8,G3125&lt;=$G$8),AND(G3125&gt;=$H$8,G3125&lt;=$I$8),AND(G3125&gt;=$J$8,G3125&lt;=$K$8),AND(G3125&gt;=$L$8,G3125&lt;=$M$8),AND(G3125&gt;=$N$8,G3125&lt;=$O$8),AND(G3125&gt;=$P$8,G3125&lt;=$Q$8),AND(G3125&gt;=$R$8,G3125&lt;=$S$8),AND(G3125&gt;=$T$8,G3125&lt;=$U$8)),IF(COUNTIF($H$537:H3125,"CMO")&gt;90,"Demi-traitement","Plein traitement"),""))</f>
        <v/>
      </c>
    </row>
    <row r="3126" spans="7:9" x14ac:dyDescent="0.25">
      <c r="G3126" s="1">
        <v>45690</v>
      </c>
      <c r="H3126" t="str">
        <f t="shared" si="53"/>
        <v/>
      </c>
      <c r="I3126" s="2" t="str">
        <f>IF(OR(AND(G3126&gt;=$D$19,G3126&lt;=$E$19),AND(G3126&gt;=$F$19,G3126&lt;=$G$19),AND(G3126&gt;=$H$19,G3126&lt;=$I$19),AND(G3126&gt;=$J$19,G3126&lt;=$K$19),AND(G3126&gt;=$L$19,G3126&lt;=$M$19),AND(G3126&gt;=$N$19,G3126&lt;=$O$19),AND(G3126&gt;=$P$19,G3126&lt;=$Q$19),AND(G3126&gt;=$R$19,G3126&lt;=$S$19),AND(G3126&gt;=$T$19,G3126&lt;=$U$19)),IF(COUNTIF(I2762:I3125,"Plein traitement")=90,"Demi-traitement","Plein traitement"),IF(OR(AND(G3126&gt;=$D$8,G3126&lt;=$E$8),AND(G3126&gt;=$F$8,G3126&lt;=$G$8),AND(G3126&gt;=$H$8,G3126&lt;=$I$8),AND(G3126&gt;=$J$8,G3126&lt;=$K$8),AND(G3126&gt;=$L$8,G3126&lt;=$M$8),AND(G3126&gt;=$N$8,G3126&lt;=$O$8),AND(G3126&gt;=$P$8,G3126&lt;=$Q$8),AND(G3126&gt;=$R$8,G3126&lt;=$S$8),AND(G3126&gt;=$T$8,G3126&lt;=$U$8)),IF(COUNTIF($H$537:H3126,"CMO")&gt;90,"Demi-traitement","Plein traitement"),""))</f>
        <v/>
      </c>
    </row>
    <row r="3127" spans="7:9" x14ac:dyDescent="0.25">
      <c r="G3127" s="1">
        <v>45691</v>
      </c>
      <c r="H3127" t="str">
        <f t="shared" si="53"/>
        <v/>
      </c>
      <c r="I3127" s="2" t="str">
        <f>IF(OR(AND(G3127&gt;=$D$19,G3127&lt;=$E$19),AND(G3127&gt;=$F$19,G3127&lt;=$G$19),AND(G3127&gt;=$H$19,G3127&lt;=$I$19),AND(G3127&gt;=$J$19,G3127&lt;=$K$19),AND(G3127&gt;=$L$19,G3127&lt;=$M$19),AND(G3127&gt;=$N$19,G3127&lt;=$O$19),AND(G3127&gt;=$P$19,G3127&lt;=$Q$19),AND(G3127&gt;=$R$19,G3127&lt;=$S$19),AND(G3127&gt;=$T$19,G3127&lt;=$U$19)),IF(COUNTIF(I2763:I3126,"Plein traitement")=90,"Demi-traitement","Plein traitement"),IF(OR(AND(G3127&gt;=$D$8,G3127&lt;=$E$8),AND(G3127&gt;=$F$8,G3127&lt;=$G$8),AND(G3127&gt;=$H$8,G3127&lt;=$I$8),AND(G3127&gt;=$J$8,G3127&lt;=$K$8),AND(G3127&gt;=$L$8,G3127&lt;=$M$8),AND(G3127&gt;=$N$8,G3127&lt;=$O$8),AND(G3127&gt;=$P$8,G3127&lt;=$Q$8),AND(G3127&gt;=$R$8,G3127&lt;=$S$8),AND(G3127&gt;=$T$8,G3127&lt;=$U$8)),IF(COUNTIF($H$537:H3127,"CMO")&gt;90,"Demi-traitement","Plein traitement"),""))</f>
        <v/>
      </c>
    </row>
    <row r="3128" spans="7:9" x14ac:dyDescent="0.25">
      <c r="G3128" s="1">
        <v>45692</v>
      </c>
      <c r="H3128" t="str">
        <f t="shared" si="53"/>
        <v/>
      </c>
      <c r="I3128" s="2" t="str">
        <f>IF(OR(AND(G3128&gt;=$D$19,G3128&lt;=$E$19),AND(G3128&gt;=$F$19,G3128&lt;=$G$19),AND(G3128&gt;=$H$19,G3128&lt;=$I$19),AND(G3128&gt;=$J$19,G3128&lt;=$K$19),AND(G3128&gt;=$L$19,G3128&lt;=$M$19),AND(G3128&gt;=$N$19,G3128&lt;=$O$19),AND(G3128&gt;=$P$19,G3128&lt;=$Q$19),AND(G3128&gt;=$R$19,G3128&lt;=$S$19),AND(G3128&gt;=$T$19,G3128&lt;=$U$19)),IF(COUNTIF(I2764:I3127,"Plein traitement")=90,"Demi-traitement","Plein traitement"),IF(OR(AND(G3128&gt;=$D$8,G3128&lt;=$E$8),AND(G3128&gt;=$F$8,G3128&lt;=$G$8),AND(G3128&gt;=$H$8,G3128&lt;=$I$8),AND(G3128&gt;=$J$8,G3128&lt;=$K$8),AND(G3128&gt;=$L$8,G3128&lt;=$M$8),AND(G3128&gt;=$N$8,G3128&lt;=$O$8),AND(G3128&gt;=$P$8,G3128&lt;=$Q$8),AND(G3128&gt;=$R$8,G3128&lt;=$S$8),AND(G3128&gt;=$T$8,G3128&lt;=$U$8)),IF(COUNTIF($H$537:H3128,"CMO")&gt;90,"Demi-traitement","Plein traitement"),""))</f>
        <v/>
      </c>
    </row>
    <row r="3129" spans="7:9" x14ac:dyDescent="0.25">
      <c r="G3129" s="1">
        <v>45693</v>
      </c>
      <c r="H3129" t="str">
        <f t="shared" si="53"/>
        <v/>
      </c>
      <c r="I3129" s="2" t="str">
        <f>IF(OR(AND(G3129&gt;=$D$19,G3129&lt;=$E$19),AND(G3129&gt;=$F$19,G3129&lt;=$G$19),AND(G3129&gt;=$H$19,G3129&lt;=$I$19),AND(G3129&gt;=$J$19,G3129&lt;=$K$19),AND(G3129&gt;=$L$19,G3129&lt;=$M$19),AND(G3129&gt;=$N$19,G3129&lt;=$O$19),AND(G3129&gt;=$P$19,G3129&lt;=$Q$19),AND(G3129&gt;=$R$19,G3129&lt;=$S$19),AND(G3129&gt;=$T$19,G3129&lt;=$U$19)),IF(COUNTIF(I2765:I3128,"Plein traitement")=90,"Demi-traitement","Plein traitement"),IF(OR(AND(G3129&gt;=$D$8,G3129&lt;=$E$8),AND(G3129&gt;=$F$8,G3129&lt;=$G$8),AND(G3129&gt;=$H$8,G3129&lt;=$I$8),AND(G3129&gt;=$J$8,G3129&lt;=$K$8),AND(G3129&gt;=$L$8,G3129&lt;=$M$8),AND(G3129&gt;=$N$8,G3129&lt;=$O$8),AND(G3129&gt;=$P$8,G3129&lt;=$Q$8),AND(G3129&gt;=$R$8,G3129&lt;=$S$8),AND(G3129&gt;=$T$8,G3129&lt;=$U$8)),IF(COUNTIF($H$537:H3129,"CMO")&gt;90,"Demi-traitement","Plein traitement"),""))</f>
        <v/>
      </c>
    </row>
    <row r="3130" spans="7:9" x14ac:dyDescent="0.25">
      <c r="G3130" s="1">
        <v>45694</v>
      </c>
      <c r="H3130" t="str">
        <f t="shared" si="53"/>
        <v/>
      </c>
      <c r="I3130" s="2" t="str">
        <f>IF(OR(AND(G3130&gt;=$D$19,G3130&lt;=$E$19),AND(G3130&gt;=$F$19,G3130&lt;=$G$19),AND(G3130&gt;=$H$19,G3130&lt;=$I$19),AND(G3130&gt;=$J$19,G3130&lt;=$K$19),AND(G3130&gt;=$L$19,G3130&lt;=$M$19),AND(G3130&gt;=$N$19,G3130&lt;=$O$19),AND(G3130&gt;=$P$19,G3130&lt;=$Q$19),AND(G3130&gt;=$R$19,G3130&lt;=$S$19),AND(G3130&gt;=$T$19,G3130&lt;=$U$19)),IF(COUNTIF(I2766:I3129,"Plein traitement")=90,"Demi-traitement","Plein traitement"),IF(OR(AND(G3130&gt;=$D$8,G3130&lt;=$E$8),AND(G3130&gt;=$F$8,G3130&lt;=$G$8),AND(G3130&gt;=$H$8,G3130&lt;=$I$8),AND(G3130&gt;=$J$8,G3130&lt;=$K$8),AND(G3130&gt;=$L$8,G3130&lt;=$M$8),AND(G3130&gt;=$N$8,G3130&lt;=$O$8),AND(G3130&gt;=$P$8,G3130&lt;=$Q$8),AND(G3130&gt;=$R$8,G3130&lt;=$S$8),AND(G3130&gt;=$T$8,G3130&lt;=$U$8)),IF(COUNTIF($H$537:H3130,"CMO")&gt;90,"Demi-traitement","Plein traitement"),""))</f>
        <v/>
      </c>
    </row>
    <row r="3131" spans="7:9" x14ac:dyDescent="0.25">
      <c r="G3131" s="1">
        <v>45695</v>
      </c>
      <c r="H3131" t="str">
        <f t="shared" si="53"/>
        <v/>
      </c>
      <c r="I3131" s="2" t="str">
        <f>IF(OR(AND(G3131&gt;=$D$19,G3131&lt;=$E$19),AND(G3131&gt;=$F$19,G3131&lt;=$G$19),AND(G3131&gt;=$H$19,G3131&lt;=$I$19),AND(G3131&gt;=$J$19,G3131&lt;=$K$19),AND(G3131&gt;=$L$19,G3131&lt;=$M$19),AND(G3131&gt;=$N$19,G3131&lt;=$O$19),AND(G3131&gt;=$P$19,G3131&lt;=$Q$19),AND(G3131&gt;=$R$19,G3131&lt;=$S$19),AND(G3131&gt;=$T$19,G3131&lt;=$U$19)),IF(COUNTIF(I2767:I3130,"Plein traitement")=90,"Demi-traitement","Plein traitement"),IF(OR(AND(G3131&gt;=$D$8,G3131&lt;=$E$8),AND(G3131&gt;=$F$8,G3131&lt;=$G$8),AND(G3131&gt;=$H$8,G3131&lt;=$I$8),AND(G3131&gt;=$J$8,G3131&lt;=$K$8),AND(G3131&gt;=$L$8,G3131&lt;=$M$8),AND(G3131&gt;=$N$8,G3131&lt;=$O$8),AND(G3131&gt;=$P$8,G3131&lt;=$Q$8),AND(G3131&gt;=$R$8,G3131&lt;=$S$8),AND(G3131&gt;=$T$8,G3131&lt;=$U$8)),IF(COUNTIF($H$537:H3131,"CMO")&gt;90,"Demi-traitement","Plein traitement"),""))</f>
        <v/>
      </c>
    </row>
    <row r="3132" spans="7:9" x14ac:dyDescent="0.25">
      <c r="G3132" s="1">
        <v>45696</v>
      </c>
      <c r="H3132" t="str">
        <f t="shared" si="53"/>
        <v/>
      </c>
      <c r="I3132" s="2" t="str">
        <f>IF(OR(AND(G3132&gt;=$D$19,G3132&lt;=$E$19),AND(G3132&gt;=$F$19,G3132&lt;=$G$19),AND(G3132&gt;=$H$19,G3132&lt;=$I$19),AND(G3132&gt;=$J$19,G3132&lt;=$K$19),AND(G3132&gt;=$L$19,G3132&lt;=$M$19),AND(G3132&gt;=$N$19,G3132&lt;=$O$19),AND(G3132&gt;=$P$19,G3132&lt;=$Q$19),AND(G3132&gt;=$R$19,G3132&lt;=$S$19),AND(G3132&gt;=$T$19,G3132&lt;=$U$19)),IF(COUNTIF(I2768:I3131,"Plein traitement")=90,"Demi-traitement","Plein traitement"),IF(OR(AND(G3132&gt;=$D$8,G3132&lt;=$E$8),AND(G3132&gt;=$F$8,G3132&lt;=$G$8),AND(G3132&gt;=$H$8,G3132&lt;=$I$8),AND(G3132&gt;=$J$8,G3132&lt;=$K$8),AND(G3132&gt;=$L$8,G3132&lt;=$M$8),AND(G3132&gt;=$N$8,G3132&lt;=$O$8),AND(G3132&gt;=$P$8,G3132&lt;=$Q$8),AND(G3132&gt;=$R$8,G3132&lt;=$S$8),AND(G3132&gt;=$T$8,G3132&lt;=$U$8)),IF(COUNTIF($H$537:H3132,"CMO")&gt;90,"Demi-traitement","Plein traitement"),""))</f>
        <v/>
      </c>
    </row>
    <row r="3133" spans="7:9" x14ac:dyDescent="0.25">
      <c r="G3133" s="1">
        <v>45697</v>
      </c>
      <c r="H3133" t="str">
        <f t="shared" si="53"/>
        <v/>
      </c>
      <c r="I3133" s="2" t="str">
        <f>IF(OR(AND(G3133&gt;=$D$19,G3133&lt;=$E$19),AND(G3133&gt;=$F$19,G3133&lt;=$G$19),AND(G3133&gt;=$H$19,G3133&lt;=$I$19),AND(G3133&gt;=$J$19,G3133&lt;=$K$19),AND(G3133&gt;=$L$19,G3133&lt;=$M$19),AND(G3133&gt;=$N$19,G3133&lt;=$O$19),AND(G3133&gt;=$P$19,G3133&lt;=$Q$19),AND(G3133&gt;=$R$19,G3133&lt;=$S$19),AND(G3133&gt;=$T$19,G3133&lt;=$U$19)),IF(COUNTIF(I2769:I3132,"Plein traitement")=90,"Demi-traitement","Plein traitement"),IF(OR(AND(G3133&gt;=$D$8,G3133&lt;=$E$8),AND(G3133&gt;=$F$8,G3133&lt;=$G$8),AND(G3133&gt;=$H$8,G3133&lt;=$I$8),AND(G3133&gt;=$J$8,G3133&lt;=$K$8),AND(G3133&gt;=$L$8,G3133&lt;=$M$8),AND(G3133&gt;=$N$8,G3133&lt;=$O$8),AND(G3133&gt;=$P$8,G3133&lt;=$Q$8),AND(G3133&gt;=$R$8,G3133&lt;=$S$8),AND(G3133&gt;=$T$8,G3133&lt;=$U$8)),IF(COUNTIF($H$537:H3133,"CMO")&gt;90,"Demi-traitement","Plein traitement"),""))</f>
        <v/>
      </c>
    </row>
    <row r="3134" spans="7:9" x14ac:dyDescent="0.25">
      <c r="G3134" s="1">
        <v>45698</v>
      </c>
      <c r="H3134" t="str">
        <f t="shared" si="53"/>
        <v/>
      </c>
      <c r="I3134" s="2" t="str">
        <f>IF(OR(AND(G3134&gt;=$D$19,G3134&lt;=$E$19),AND(G3134&gt;=$F$19,G3134&lt;=$G$19),AND(G3134&gt;=$H$19,G3134&lt;=$I$19),AND(G3134&gt;=$J$19,G3134&lt;=$K$19),AND(G3134&gt;=$L$19,G3134&lt;=$M$19),AND(G3134&gt;=$N$19,G3134&lt;=$O$19),AND(G3134&gt;=$P$19,G3134&lt;=$Q$19),AND(G3134&gt;=$R$19,G3134&lt;=$S$19),AND(G3134&gt;=$T$19,G3134&lt;=$U$19)),IF(COUNTIF(I2770:I3133,"Plein traitement")=90,"Demi-traitement","Plein traitement"),IF(OR(AND(G3134&gt;=$D$8,G3134&lt;=$E$8),AND(G3134&gt;=$F$8,G3134&lt;=$G$8),AND(G3134&gt;=$H$8,G3134&lt;=$I$8),AND(G3134&gt;=$J$8,G3134&lt;=$K$8),AND(G3134&gt;=$L$8,G3134&lt;=$M$8),AND(G3134&gt;=$N$8,G3134&lt;=$O$8),AND(G3134&gt;=$P$8,G3134&lt;=$Q$8),AND(G3134&gt;=$R$8,G3134&lt;=$S$8),AND(G3134&gt;=$T$8,G3134&lt;=$U$8)),IF(COUNTIF($H$537:H3134,"CMO")&gt;90,"Demi-traitement","Plein traitement"),""))</f>
        <v/>
      </c>
    </row>
    <row r="3135" spans="7:9" x14ac:dyDescent="0.25">
      <c r="G3135" s="1">
        <v>45699</v>
      </c>
      <c r="H3135" t="str">
        <f t="shared" si="53"/>
        <v/>
      </c>
      <c r="I3135" s="2" t="str">
        <f>IF(OR(AND(G3135&gt;=$D$19,G3135&lt;=$E$19),AND(G3135&gt;=$F$19,G3135&lt;=$G$19),AND(G3135&gt;=$H$19,G3135&lt;=$I$19),AND(G3135&gt;=$J$19,G3135&lt;=$K$19),AND(G3135&gt;=$L$19,G3135&lt;=$M$19),AND(G3135&gt;=$N$19,G3135&lt;=$O$19),AND(G3135&gt;=$P$19,G3135&lt;=$Q$19),AND(G3135&gt;=$R$19,G3135&lt;=$S$19),AND(G3135&gt;=$T$19,G3135&lt;=$U$19)),IF(COUNTIF(I2771:I3134,"Plein traitement")=90,"Demi-traitement","Plein traitement"),IF(OR(AND(G3135&gt;=$D$8,G3135&lt;=$E$8),AND(G3135&gt;=$F$8,G3135&lt;=$G$8),AND(G3135&gt;=$H$8,G3135&lt;=$I$8),AND(G3135&gt;=$J$8,G3135&lt;=$K$8),AND(G3135&gt;=$L$8,G3135&lt;=$M$8),AND(G3135&gt;=$N$8,G3135&lt;=$O$8),AND(G3135&gt;=$P$8,G3135&lt;=$Q$8),AND(G3135&gt;=$R$8,G3135&lt;=$S$8),AND(G3135&gt;=$T$8,G3135&lt;=$U$8)),IF(COUNTIF($H$537:H3135,"CMO")&gt;90,"Demi-traitement","Plein traitement"),""))</f>
        <v/>
      </c>
    </row>
    <row r="3136" spans="7:9" x14ac:dyDescent="0.25">
      <c r="G3136" s="1">
        <v>45700</v>
      </c>
      <c r="H3136" t="str">
        <f t="shared" si="53"/>
        <v/>
      </c>
      <c r="I3136" s="2" t="str">
        <f>IF(OR(AND(G3136&gt;=$D$19,G3136&lt;=$E$19),AND(G3136&gt;=$F$19,G3136&lt;=$G$19),AND(G3136&gt;=$H$19,G3136&lt;=$I$19),AND(G3136&gt;=$J$19,G3136&lt;=$K$19),AND(G3136&gt;=$L$19,G3136&lt;=$M$19),AND(G3136&gt;=$N$19,G3136&lt;=$O$19),AND(G3136&gt;=$P$19,G3136&lt;=$Q$19),AND(G3136&gt;=$R$19,G3136&lt;=$S$19),AND(G3136&gt;=$T$19,G3136&lt;=$U$19)),IF(COUNTIF(I2772:I3135,"Plein traitement")=90,"Demi-traitement","Plein traitement"),IF(OR(AND(G3136&gt;=$D$8,G3136&lt;=$E$8),AND(G3136&gt;=$F$8,G3136&lt;=$G$8),AND(G3136&gt;=$H$8,G3136&lt;=$I$8),AND(G3136&gt;=$J$8,G3136&lt;=$K$8),AND(G3136&gt;=$L$8,G3136&lt;=$M$8),AND(G3136&gt;=$N$8,G3136&lt;=$O$8),AND(G3136&gt;=$P$8,G3136&lt;=$Q$8),AND(G3136&gt;=$R$8,G3136&lt;=$S$8),AND(G3136&gt;=$T$8,G3136&lt;=$U$8)),IF(COUNTIF($H$537:H3136,"CMO")&gt;90,"Demi-traitement","Plein traitement"),""))</f>
        <v/>
      </c>
    </row>
    <row r="3137" spans="7:9" x14ac:dyDescent="0.25">
      <c r="G3137" s="1">
        <v>45701</v>
      </c>
      <c r="H3137" t="str">
        <f t="shared" si="53"/>
        <v/>
      </c>
      <c r="I3137" s="2" t="str">
        <f>IF(OR(AND(G3137&gt;=$D$19,G3137&lt;=$E$19),AND(G3137&gt;=$F$19,G3137&lt;=$G$19),AND(G3137&gt;=$H$19,G3137&lt;=$I$19),AND(G3137&gt;=$J$19,G3137&lt;=$K$19),AND(G3137&gt;=$L$19,G3137&lt;=$M$19),AND(G3137&gt;=$N$19,G3137&lt;=$O$19),AND(G3137&gt;=$P$19,G3137&lt;=$Q$19),AND(G3137&gt;=$R$19,G3137&lt;=$S$19),AND(G3137&gt;=$T$19,G3137&lt;=$U$19)),IF(COUNTIF(I2773:I3136,"Plein traitement")=90,"Demi-traitement","Plein traitement"),IF(OR(AND(G3137&gt;=$D$8,G3137&lt;=$E$8),AND(G3137&gt;=$F$8,G3137&lt;=$G$8),AND(G3137&gt;=$H$8,G3137&lt;=$I$8),AND(G3137&gt;=$J$8,G3137&lt;=$K$8),AND(G3137&gt;=$L$8,G3137&lt;=$M$8),AND(G3137&gt;=$N$8,G3137&lt;=$O$8),AND(G3137&gt;=$P$8,G3137&lt;=$Q$8),AND(G3137&gt;=$R$8,G3137&lt;=$S$8),AND(G3137&gt;=$T$8,G3137&lt;=$U$8)),IF(COUNTIF($H$537:H3137,"CMO")&gt;90,"Demi-traitement","Plein traitement"),""))</f>
        <v/>
      </c>
    </row>
    <row r="3138" spans="7:9" x14ac:dyDescent="0.25">
      <c r="G3138" s="1">
        <v>45702</v>
      </c>
      <c r="H3138" t="str">
        <f t="shared" si="53"/>
        <v/>
      </c>
      <c r="I3138" s="2" t="str">
        <f>IF(OR(AND(G3138&gt;=$D$19,G3138&lt;=$E$19),AND(G3138&gt;=$F$19,G3138&lt;=$G$19),AND(G3138&gt;=$H$19,G3138&lt;=$I$19),AND(G3138&gt;=$J$19,G3138&lt;=$K$19),AND(G3138&gt;=$L$19,G3138&lt;=$M$19),AND(G3138&gt;=$N$19,G3138&lt;=$O$19),AND(G3138&gt;=$P$19,G3138&lt;=$Q$19),AND(G3138&gt;=$R$19,G3138&lt;=$S$19),AND(G3138&gt;=$T$19,G3138&lt;=$U$19)),IF(COUNTIF(I2774:I3137,"Plein traitement")=90,"Demi-traitement","Plein traitement"),IF(OR(AND(G3138&gt;=$D$8,G3138&lt;=$E$8),AND(G3138&gt;=$F$8,G3138&lt;=$G$8),AND(G3138&gt;=$H$8,G3138&lt;=$I$8),AND(G3138&gt;=$J$8,G3138&lt;=$K$8),AND(G3138&gt;=$L$8,G3138&lt;=$M$8),AND(G3138&gt;=$N$8,G3138&lt;=$O$8),AND(G3138&gt;=$P$8,G3138&lt;=$Q$8),AND(G3138&gt;=$R$8,G3138&lt;=$S$8),AND(G3138&gt;=$T$8,G3138&lt;=$U$8)),IF(COUNTIF($H$537:H3138,"CMO")&gt;90,"Demi-traitement","Plein traitement"),""))</f>
        <v/>
      </c>
    </row>
    <row r="3139" spans="7:9" x14ac:dyDescent="0.25">
      <c r="G3139" s="1">
        <v>45703</v>
      </c>
      <c r="H3139" t="str">
        <f t="shared" si="53"/>
        <v/>
      </c>
      <c r="I3139" s="2" t="str">
        <f>IF(OR(AND(G3139&gt;=$D$19,G3139&lt;=$E$19),AND(G3139&gt;=$F$19,G3139&lt;=$G$19),AND(G3139&gt;=$H$19,G3139&lt;=$I$19),AND(G3139&gt;=$J$19,G3139&lt;=$K$19),AND(G3139&gt;=$L$19,G3139&lt;=$M$19),AND(G3139&gt;=$N$19,G3139&lt;=$O$19),AND(G3139&gt;=$P$19,G3139&lt;=$Q$19),AND(G3139&gt;=$R$19,G3139&lt;=$S$19),AND(G3139&gt;=$T$19,G3139&lt;=$U$19)),IF(COUNTIF(I2775:I3138,"Plein traitement")=90,"Demi-traitement","Plein traitement"),IF(OR(AND(G3139&gt;=$D$8,G3139&lt;=$E$8),AND(G3139&gt;=$F$8,G3139&lt;=$G$8),AND(G3139&gt;=$H$8,G3139&lt;=$I$8),AND(G3139&gt;=$J$8,G3139&lt;=$K$8),AND(G3139&gt;=$L$8,G3139&lt;=$M$8),AND(G3139&gt;=$N$8,G3139&lt;=$O$8),AND(G3139&gt;=$P$8,G3139&lt;=$Q$8),AND(G3139&gt;=$R$8,G3139&lt;=$S$8),AND(G3139&gt;=$T$8,G3139&lt;=$U$8)),IF(COUNTIF($H$537:H3139,"CMO")&gt;90,"Demi-traitement","Plein traitement"),""))</f>
        <v/>
      </c>
    </row>
    <row r="3140" spans="7:9" x14ac:dyDescent="0.25">
      <c r="G3140" s="1">
        <v>45704</v>
      </c>
      <c r="H3140" t="str">
        <f t="shared" si="53"/>
        <v/>
      </c>
      <c r="I3140" s="2" t="str">
        <f>IF(OR(AND(G3140&gt;=$D$19,G3140&lt;=$E$19),AND(G3140&gt;=$F$19,G3140&lt;=$G$19),AND(G3140&gt;=$H$19,G3140&lt;=$I$19),AND(G3140&gt;=$J$19,G3140&lt;=$K$19),AND(G3140&gt;=$L$19,G3140&lt;=$M$19),AND(G3140&gt;=$N$19,G3140&lt;=$O$19),AND(G3140&gt;=$P$19,G3140&lt;=$Q$19),AND(G3140&gt;=$R$19,G3140&lt;=$S$19),AND(G3140&gt;=$T$19,G3140&lt;=$U$19)),IF(COUNTIF(I2776:I3139,"Plein traitement")=90,"Demi-traitement","Plein traitement"),IF(OR(AND(G3140&gt;=$D$8,G3140&lt;=$E$8),AND(G3140&gt;=$F$8,G3140&lt;=$G$8),AND(G3140&gt;=$H$8,G3140&lt;=$I$8),AND(G3140&gt;=$J$8,G3140&lt;=$K$8),AND(G3140&gt;=$L$8,G3140&lt;=$M$8),AND(G3140&gt;=$N$8,G3140&lt;=$O$8),AND(G3140&gt;=$P$8,G3140&lt;=$Q$8),AND(G3140&gt;=$R$8,G3140&lt;=$S$8),AND(G3140&gt;=$T$8,G3140&lt;=$U$8)),IF(COUNTIF($H$537:H3140,"CMO")&gt;90,"Demi-traitement","Plein traitement"),""))</f>
        <v/>
      </c>
    </row>
    <row r="3141" spans="7:9" x14ac:dyDescent="0.25">
      <c r="G3141" s="1">
        <v>45705</v>
      </c>
      <c r="H3141" t="str">
        <f t="shared" si="53"/>
        <v/>
      </c>
      <c r="I3141" s="2" t="str">
        <f>IF(OR(AND(G3141&gt;=$D$19,G3141&lt;=$E$19),AND(G3141&gt;=$F$19,G3141&lt;=$G$19),AND(G3141&gt;=$H$19,G3141&lt;=$I$19),AND(G3141&gt;=$J$19,G3141&lt;=$K$19),AND(G3141&gt;=$L$19,G3141&lt;=$M$19),AND(G3141&gt;=$N$19,G3141&lt;=$O$19),AND(G3141&gt;=$P$19,G3141&lt;=$Q$19),AND(G3141&gt;=$R$19,G3141&lt;=$S$19),AND(G3141&gt;=$T$19,G3141&lt;=$U$19)),IF(COUNTIF(I2777:I3140,"Plein traitement")=90,"Demi-traitement","Plein traitement"),IF(OR(AND(G3141&gt;=$D$8,G3141&lt;=$E$8),AND(G3141&gt;=$F$8,G3141&lt;=$G$8),AND(G3141&gt;=$H$8,G3141&lt;=$I$8),AND(G3141&gt;=$J$8,G3141&lt;=$K$8),AND(G3141&gt;=$L$8,G3141&lt;=$M$8),AND(G3141&gt;=$N$8,G3141&lt;=$O$8),AND(G3141&gt;=$P$8,G3141&lt;=$Q$8),AND(G3141&gt;=$R$8,G3141&lt;=$S$8),AND(G3141&gt;=$T$8,G3141&lt;=$U$8)),IF(COUNTIF($H$537:H3141,"CMO")&gt;90,"Demi-traitement","Plein traitement"),""))</f>
        <v/>
      </c>
    </row>
    <row r="3142" spans="7:9" x14ac:dyDescent="0.25">
      <c r="G3142" s="1">
        <v>45706</v>
      </c>
      <c r="H3142" t="str">
        <f t="shared" si="53"/>
        <v/>
      </c>
      <c r="I3142" s="2" t="str">
        <f>IF(OR(AND(G3142&gt;=$D$19,G3142&lt;=$E$19),AND(G3142&gt;=$F$19,G3142&lt;=$G$19),AND(G3142&gt;=$H$19,G3142&lt;=$I$19),AND(G3142&gt;=$J$19,G3142&lt;=$K$19),AND(G3142&gt;=$L$19,G3142&lt;=$M$19),AND(G3142&gt;=$N$19,G3142&lt;=$O$19),AND(G3142&gt;=$P$19,G3142&lt;=$Q$19),AND(G3142&gt;=$R$19,G3142&lt;=$S$19),AND(G3142&gt;=$T$19,G3142&lt;=$U$19)),IF(COUNTIF(I2778:I3141,"Plein traitement")=90,"Demi-traitement","Plein traitement"),IF(OR(AND(G3142&gt;=$D$8,G3142&lt;=$E$8),AND(G3142&gt;=$F$8,G3142&lt;=$G$8),AND(G3142&gt;=$H$8,G3142&lt;=$I$8),AND(G3142&gt;=$J$8,G3142&lt;=$K$8),AND(G3142&gt;=$L$8,G3142&lt;=$M$8),AND(G3142&gt;=$N$8,G3142&lt;=$O$8),AND(G3142&gt;=$P$8,G3142&lt;=$Q$8),AND(G3142&gt;=$R$8,G3142&lt;=$S$8),AND(G3142&gt;=$T$8,G3142&lt;=$U$8)),IF(COUNTIF($H$537:H3142,"CMO")&gt;90,"Demi-traitement","Plein traitement"),""))</f>
        <v/>
      </c>
    </row>
    <row r="3143" spans="7:9" x14ac:dyDescent="0.25">
      <c r="G3143" s="1">
        <v>45707</v>
      </c>
      <c r="H3143" t="str">
        <f t="shared" si="53"/>
        <v/>
      </c>
      <c r="I3143" s="2" t="str">
        <f>IF(OR(AND(G3143&gt;=$D$19,G3143&lt;=$E$19),AND(G3143&gt;=$F$19,G3143&lt;=$G$19),AND(G3143&gt;=$H$19,G3143&lt;=$I$19),AND(G3143&gt;=$J$19,G3143&lt;=$K$19),AND(G3143&gt;=$L$19,G3143&lt;=$M$19),AND(G3143&gt;=$N$19,G3143&lt;=$O$19),AND(G3143&gt;=$P$19,G3143&lt;=$Q$19),AND(G3143&gt;=$R$19,G3143&lt;=$S$19),AND(G3143&gt;=$T$19,G3143&lt;=$U$19)),IF(COUNTIF(I2779:I3142,"Plein traitement")=90,"Demi-traitement","Plein traitement"),IF(OR(AND(G3143&gt;=$D$8,G3143&lt;=$E$8),AND(G3143&gt;=$F$8,G3143&lt;=$G$8),AND(G3143&gt;=$H$8,G3143&lt;=$I$8),AND(G3143&gt;=$J$8,G3143&lt;=$K$8),AND(G3143&gt;=$L$8,G3143&lt;=$M$8),AND(G3143&gt;=$N$8,G3143&lt;=$O$8),AND(G3143&gt;=$P$8,G3143&lt;=$Q$8),AND(G3143&gt;=$R$8,G3143&lt;=$S$8),AND(G3143&gt;=$T$8,G3143&lt;=$U$8)),IF(COUNTIF($H$537:H3143,"CMO")&gt;90,"Demi-traitement","Plein traitement"),""))</f>
        <v/>
      </c>
    </row>
    <row r="3144" spans="7:9" x14ac:dyDescent="0.25">
      <c r="G3144" s="1">
        <v>45708</v>
      </c>
      <c r="H3144" t="str">
        <f t="shared" si="53"/>
        <v/>
      </c>
      <c r="I3144" s="2" t="str">
        <f>IF(OR(AND(G3144&gt;=$D$19,G3144&lt;=$E$19),AND(G3144&gt;=$F$19,G3144&lt;=$G$19),AND(G3144&gt;=$H$19,G3144&lt;=$I$19),AND(G3144&gt;=$J$19,G3144&lt;=$K$19),AND(G3144&gt;=$L$19,G3144&lt;=$M$19),AND(G3144&gt;=$N$19,G3144&lt;=$O$19),AND(G3144&gt;=$P$19,G3144&lt;=$Q$19),AND(G3144&gt;=$R$19,G3144&lt;=$S$19),AND(G3144&gt;=$T$19,G3144&lt;=$U$19)),IF(COUNTIF(I2780:I3143,"Plein traitement")=90,"Demi-traitement","Plein traitement"),IF(OR(AND(G3144&gt;=$D$8,G3144&lt;=$E$8),AND(G3144&gt;=$F$8,G3144&lt;=$G$8),AND(G3144&gt;=$H$8,G3144&lt;=$I$8),AND(G3144&gt;=$J$8,G3144&lt;=$K$8),AND(G3144&gt;=$L$8,G3144&lt;=$M$8),AND(G3144&gt;=$N$8,G3144&lt;=$O$8),AND(G3144&gt;=$P$8,G3144&lt;=$Q$8),AND(G3144&gt;=$R$8,G3144&lt;=$S$8),AND(G3144&gt;=$T$8,G3144&lt;=$U$8)),IF(COUNTIF($H$537:H3144,"CMO")&gt;90,"Demi-traitement","Plein traitement"),""))</f>
        <v/>
      </c>
    </row>
    <row r="3145" spans="7:9" x14ac:dyDescent="0.25">
      <c r="G3145" s="1">
        <v>45709</v>
      </c>
      <c r="H3145" t="str">
        <f t="shared" si="53"/>
        <v/>
      </c>
      <c r="I3145" s="2" t="str">
        <f>IF(OR(AND(G3145&gt;=$D$19,G3145&lt;=$E$19),AND(G3145&gt;=$F$19,G3145&lt;=$G$19),AND(G3145&gt;=$H$19,G3145&lt;=$I$19),AND(G3145&gt;=$J$19,G3145&lt;=$K$19),AND(G3145&gt;=$L$19,G3145&lt;=$M$19),AND(G3145&gt;=$N$19,G3145&lt;=$O$19),AND(G3145&gt;=$P$19,G3145&lt;=$Q$19),AND(G3145&gt;=$R$19,G3145&lt;=$S$19),AND(G3145&gt;=$T$19,G3145&lt;=$U$19)),IF(COUNTIF(I2781:I3144,"Plein traitement")=90,"Demi-traitement","Plein traitement"),IF(OR(AND(G3145&gt;=$D$8,G3145&lt;=$E$8),AND(G3145&gt;=$F$8,G3145&lt;=$G$8),AND(G3145&gt;=$H$8,G3145&lt;=$I$8),AND(G3145&gt;=$J$8,G3145&lt;=$K$8),AND(G3145&gt;=$L$8,G3145&lt;=$M$8),AND(G3145&gt;=$N$8,G3145&lt;=$O$8),AND(G3145&gt;=$P$8,G3145&lt;=$Q$8),AND(G3145&gt;=$R$8,G3145&lt;=$S$8),AND(G3145&gt;=$T$8,G3145&lt;=$U$8)),IF(COUNTIF($H$537:H3145,"CMO")&gt;90,"Demi-traitement","Plein traitement"),""))</f>
        <v/>
      </c>
    </row>
    <row r="3146" spans="7:9" x14ac:dyDescent="0.25">
      <c r="G3146" s="1">
        <v>45710</v>
      </c>
      <c r="H3146" t="str">
        <f t="shared" si="53"/>
        <v/>
      </c>
      <c r="I3146" s="2" t="str">
        <f>IF(OR(AND(G3146&gt;=$D$19,G3146&lt;=$E$19),AND(G3146&gt;=$F$19,G3146&lt;=$G$19),AND(G3146&gt;=$H$19,G3146&lt;=$I$19),AND(G3146&gt;=$J$19,G3146&lt;=$K$19),AND(G3146&gt;=$L$19,G3146&lt;=$M$19),AND(G3146&gt;=$N$19,G3146&lt;=$O$19),AND(G3146&gt;=$P$19,G3146&lt;=$Q$19),AND(G3146&gt;=$R$19,G3146&lt;=$S$19),AND(G3146&gt;=$T$19,G3146&lt;=$U$19)),IF(COUNTIF(I2782:I3145,"Plein traitement")=90,"Demi-traitement","Plein traitement"),IF(OR(AND(G3146&gt;=$D$8,G3146&lt;=$E$8),AND(G3146&gt;=$F$8,G3146&lt;=$G$8),AND(G3146&gt;=$H$8,G3146&lt;=$I$8),AND(G3146&gt;=$J$8,G3146&lt;=$K$8),AND(G3146&gt;=$L$8,G3146&lt;=$M$8),AND(G3146&gt;=$N$8,G3146&lt;=$O$8),AND(G3146&gt;=$P$8,G3146&lt;=$Q$8),AND(G3146&gt;=$R$8,G3146&lt;=$S$8),AND(G3146&gt;=$T$8,G3146&lt;=$U$8)),IF(COUNTIF($H$537:H3146,"CMO")&gt;90,"Demi-traitement","Plein traitement"),""))</f>
        <v/>
      </c>
    </row>
    <row r="3147" spans="7:9" x14ac:dyDescent="0.25">
      <c r="G3147" s="1">
        <v>45711</v>
      </c>
      <c r="H3147" t="str">
        <f t="shared" si="53"/>
        <v/>
      </c>
      <c r="I3147" s="2" t="str">
        <f>IF(OR(AND(G3147&gt;=$D$19,G3147&lt;=$E$19),AND(G3147&gt;=$F$19,G3147&lt;=$G$19),AND(G3147&gt;=$H$19,G3147&lt;=$I$19),AND(G3147&gt;=$J$19,G3147&lt;=$K$19),AND(G3147&gt;=$L$19,G3147&lt;=$M$19),AND(G3147&gt;=$N$19,G3147&lt;=$O$19),AND(G3147&gt;=$P$19,G3147&lt;=$Q$19),AND(G3147&gt;=$R$19,G3147&lt;=$S$19),AND(G3147&gt;=$T$19,G3147&lt;=$U$19)),IF(COUNTIF(I2783:I3146,"Plein traitement")=90,"Demi-traitement","Plein traitement"),IF(OR(AND(G3147&gt;=$D$8,G3147&lt;=$E$8),AND(G3147&gt;=$F$8,G3147&lt;=$G$8),AND(G3147&gt;=$H$8,G3147&lt;=$I$8),AND(G3147&gt;=$J$8,G3147&lt;=$K$8),AND(G3147&gt;=$L$8,G3147&lt;=$M$8),AND(G3147&gt;=$N$8,G3147&lt;=$O$8),AND(G3147&gt;=$P$8,G3147&lt;=$Q$8),AND(G3147&gt;=$R$8,G3147&lt;=$S$8),AND(G3147&gt;=$T$8,G3147&lt;=$U$8)),IF(COUNTIF($H$537:H3147,"CMO")&gt;90,"Demi-traitement","Plein traitement"),""))</f>
        <v/>
      </c>
    </row>
    <row r="3148" spans="7:9" x14ac:dyDescent="0.25">
      <c r="G3148" s="1">
        <v>45712</v>
      </c>
      <c r="H3148" t="str">
        <f t="shared" si="53"/>
        <v/>
      </c>
      <c r="I3148" s="2" t="str">
        <f>IF(OR(AND(G3148&gt;=$D$19,G3148&lt;=$E$19),AND(G3148&gt;=$F$19,G3148&lt;=$G$19),AND(G3148&gt;=$H$19,G3148&lt;=$I$19),AND(G3148&gt;=$J$19,G3148&lt;=$K$19),AND(G3148&gt;=$L$19,G3148&lt;=$M$19),AND(G3148&gt;=$N$19,G3148&lt;=$O$19),AND(G3148&gt;=$P$19,G3148&lt;=$Q$19),AND(G3148&gt;=$R$19,G3148&lt;=$S$19),AND(G3148&gt;=$T$19,G3148&lt;=$U$19)),IF(COUNTIF(I2784:I3147,"Plein traitement")=90,"Demi-traitement","Plein traitement"),IF(OR(AND(G3148&gt;=$D$8,G3148&lt;=$E$8),AND(G3148&gt;=$F$8,G3148&lt;=$G$8),AND(G3148&gt;=$H$8,G3148&lt;=$I$8),AND(G3148&gt;=$J$8,G3148&lt;=$K$8),AND(G3148&gt;=$L$8,G3148&lt;=$M$8),AND(G3148&gt;=$N$8,G3148&lt;=$O$8),AND(G3148&gt;=$P$8,G3148&lt;=$Q$8),AND(G3148&gt;=$R$8,G3148&lt;=$S$8),AND(G3148&gt;=$T$8,G3148&lt;=$U$8)),IF(COUNTIF($H$537:H3148,"CMO")&gt;90,"Demi-traitement","Plein traitement"),""))</f>
        <v/>
      </c>
    </row>
    <row r="3149" spans="7:9" x14ac:dyDescent="0.25">
      <c r="G3149" s="1">
        <v>45713</v>
      </c>
      <c r="H3149" t="str">
        <f t="shared" si="53"/>
        <v/>
      </c>
      <c r="I3149" s="2" t="str">
        <f>IF(OR(AND(G3149&gt;=$D$19,G3149&lt;=$E$19),AND(G3149&gt;=$F$19,G3149&lt;=$G$19),AND(G3149&gt;=$H$19,G3149&lt;=$I$19),AND(G3149&gt;=$J$19,G3149&lt;=$K$19),AND(G3149&gt;=$L$19,G3149&lt;=$M$19),AND(G3149&gt;=$N$19,G3149&lt;=$O$19),AND(G3149&gt;=$P$19,G3149&lt;=$Q$19),AND(G3149&gt;=$R$19,G3149&lt;=$S$19),AND(G3149&gt;=$T$19,G3149&lt;=$U$19)),IF(COUNTIF(I2785:I3148,"Plein traitement")=90,"Demi-traitement","Plein traitement"),IF(OR(AND(G3149&gt;=$D$8,G3149&lt;=$E$8),AND(G3149&gt;=$F$8,G3149&lt;=$G$8),AND(G3149&gt;=$H$8,G3149&lt;=$I$8),AND(G3149&gt;=$J$8,G3149&lt;=$K$8),AND(G3149&gt;=$L$8,G3149&lt;=$M$8),AND(G3149&gt;=$N$8,G3149&lt;=$O$8),AND(G3149&gt;=$P$8,G3149&lt;=$Q$8),AND(G3149&gt;=$R$8,G3149&lt;=$S$8),AND(G3149&gt;=$T$8,G3149&lt;=$U$8)),IF(COUNTIF($H$537:H3149,"CMO")&gt;90,"Demi-traitement","Plein traitement"),""))</f>
        <v/>
      </c>
    </row>
    <row r="3150" spans="7:9" x14ac:dyDescent="0.25">
      <c r="G3150" s="1">
        <v>45714</v>
      </c>
      <c r="H3150" t="str">
        <f t="shared" si="53"/>
        <v/>
      </c>
      <c r="I3150" s="2" t="str">
        <f>IF(OR(AND(G3150&gt;=$D$19,G3150&lt;=$E$19),AND(G3150&gt;=$F$19,G3150&lt;=$G$19),AND(G3150&gt;=$H$19,G3150&lt;=$I$19),AND(G3150&gt;=$J$19,G3150&lt;=$K$19),AND(G3150&gt;=$L$19,G3150&lt;=$M$19),AND(G3150&gt;=$N$19,G3150&lt;=$O$19),AND(G3150&gt;=$P$19,G3150&lt;=$Q$19),AND(G3150&gt;=$R$19,G3150&lt;=$S$19),AND(G3150&gt;=$T$19,G3150&lt;=$U$19)),IF(COUNTIF(I2786:I3149,"Plein traitement")=90,"Demi-traitement","Plein traitement"),IF(OR(AND(G3150&gt;=$D$8,G3150&lt;=$E$8),AND(G3150&gt;=$F$8,G3150&lt;=$G$8),AND(G3150&gt;=$H$8,G3150&lt;=$I$8),AND(G3150&gt;=$J$8,G3150&lt;=$K$8),AND(G3150&gt;=$L$8,G3150&lt;=$M$8),AND(G3150&gt;=$N$8,G3150&lt;=$O$8),AND(G3150&gt;=$P$8,G3150&lt;=$Q$8),AND(G3150&gt;=$R$8,G3150&lt;=$S$8),AND(G3150&gt;=$T$8,G3150&lt;=$U$8)),IF(COUNTIF($H$537:H3150,"CMO")&gt;90,"Demi-traitement","Plein traitement"),""))</f>
        <v/>
      </c>
    </row>
    <row r="3151" spans="7:9" x14ac:dyDescent="0.25">
      <c r="G3151" s="1">
        <v>45715</v>
      </c>
      <c r="H3151" t="str">
        <f t="shared" si="53"/>
        <v/>
      </c>
      <c r="I3151" s="2" t="str">
        <f>IF(OR(AND(G3151&gt;=$D$19,G3151&lt;=$E$19),AND(G3151&gt;=$F$19,G3151&lt;=$G$19),AND(G3151&gt;=$H$19,G3151&lt;=$I$19),AND(G3151&gt;=$J$19,G3151&lt;=$K$19),AND(G3151&gt;=$L$19,G3151&lt;=$M$19),AND(G3151&gt;=$N$19,G3151&lt;=$O$19),AND(G3151&gt;=$P$19,G3151&lt;=$Q$19),AND(G3151&gt;=$R$19,G3151&lt;=$S$19),AND(G3151&gt;=$T$19,G3151&lt;=$U$19)),IF(COUNTIF(I2787:I3150,"Plein traitement")=90,"Demi-traitement","Plein traitement"),IF(OR(AND(G3151&gt;=$D$8,G3151&lt;=$E$8),AND(G3151&gt;=$F$8,G3151&lt;=$G$8),AND(G3151&gt;=$H$8,G3151&lt;=$I$8),AND(G3151&gt;=$J$8,G3151&lt;=$K$8),AND(G3151&gt;=$L$8,G3151&lt;=$M$8),AND(G3151&gt;=$N$8,G3151&lt;=$O$8),AND(G3151&gt;=$P$8,G3151&lt;=$Q$8),AND(G3151&gt;=$R$8,G3151&lt;=$S$8),AND(G3151&gt;=$T$8,G3151&lt;=$U$8)),IF(COUNTIF($H$537:H3151,"CMO")&gt;90,"Demi-traitement","Plein traitement"),""))</f>
        <v/>
      </c>
    </row>
    <row r="3152" spans="7:9" x14ac:dyDescent="0.25">
      <c r="G3152" s="1">
        <v>45716</v>
      </c>
      <c r="H3152" t="str">
        <f t="shared" si="53"/>
        <v/>
      </c>
      <c r="I3152" s="2" t="str">
        <f>IF(OR(AND(G3152&gt;=$D$19,G3152&lt;=$E$19),AND(G3152&gt;=$F$19,G3152&lt;=$G$19),AND(G3152&gt;=$H$19,G3152&lt;=$I$19),AND(G3152&gt;=$J$19,G3152&lt;=$K$19),AND(G3152&gt;=$L$19,G3152&lt;=$M$19),AND(G3152&gt;=$N$19,G3152&lt;=$O$19),AND(G3152&gt;=$P$19,G3152&lt;=$Q$19),AND(G3152&gt;=$R$19,G3152&lt;=$S$19),AND(G3152&gt;=$T$19,G3152&lt;=$U$19)),IF(COUNTIF(I2788:I3151,"Plein traitement")=90,"Demi-traitement","Plein traitement"),IF(OR(AND(G3152&gt;=$D$8,G3152&lt;=$E$8),AND(G3152&gt;=$F$8,G3152&lt;=$G$8),AND(G3152&gt;=$H$8,G3152&lt;=$I$8),AND(G3152&gt;=$J$8,G3152&lt;=$K$8),AND(G3152&gt;=$L$8,G3152&lt;=$M$8),AND(G3152&gt;=$N$8,G3152&lt;=$O$8),AND(G3152&gt;=$P$8,G3152&lt;=$Q$8),AND(G3152&gt;=$R$8,G3152&lt;=$S$8),AND(G3152&gt;=$T$8,G3152&lt;=$U$8)),IF(COUNTIF($H$537:H3152,"CMO")&gt;90,"Demi-traitement","Plein traitement"),""))</f>
        <v/>
      </c>
    </row>
    <row r="3153" spans="7:9" x14ac:dyDescent="0.25">
      <c r="G3153" s="1">
        <v>45717</v>
      </c>
      <c r="H3153" t="str">
        <f t="shared" si="53"/>
        <v/>
      </c>
      <c r="I3153" s="2" t="str">
        <f>IF(OR(AND(G3153&gt;=$D$19,G3153&lt;=$E$19),AND(G3153&gt;=$F$19,G3153&lt;=$G$19),AND(G3153&gt;=$H$19,G3153&lt;=$I$19),AND(G3153&gt;=$J$19,G3153&lt;=$K$19),AND(G3153&gt;=$L$19,G3153&lt;=$M$19),AND(G3153&gt;=$N$19,G3153&lt;=$O$19),AND(G3153&gt;=$P$19,G3153&lt;=$Q$19),AND(G3153&gt;=$R$19,G3153&lt;=$S$19),AND(G3153&gt;=$T$19,G3153&lt;=$U$19)),IF(COUNTIF(I2789:I3152,"Plein traitement")=90,"Demi-traitement","Plein traitement"),IF(OR(AND(G3153&gt;=$D$8,G3153&lt;=$E$8),AND(G3153&gt;=$F$8,G3153&lt;=$G$8),AND(G3153&gt;=$H$8,G3153&lt;=$I$8),AND(G3153&gt;=$J$8,G3153&lt;=$K$8),AND(G3153&gt;=$L$8,G3153&lt;=$M$8),AND(G3153&gt;=$N$8,G3153&lt;=$O$8),AND(G3153&gt;=$P$8,G3153&lt;=$Q$8),AND(G3153&gt;=$R$8,G3153&lt;=$S$8),AND(G3153&gt;=$T$8,G3153&lt;=$U$8)),IF(COUNTIF($H$537:H3153,"CMO")&gt;90,"Demi-traitement","Plein traitement"),""))</f>
        <v/>
      </c>
    </row>
    <row r="3154" spans="7:9" x14ac:dyDescent="0.25">
      <c r="G3154" s="1">
        <v>45718</v>
      </c>
      <c r="H3154" t="str">
        <f t="shared" si="53"/>
        <v/>
      </c>
      <c r="I3154" s="2" t="str">
        <f>IF(OR(AND(G3154&gt;=$D$19,G3154&lt;=$E$19),AND(G3154&gt;=$F$19,G3154&lt;=$G$19),AND(G3154&gt;=$H$19,G3154&lt;=$I$19),AND(G3154&gt;=$J$19,G3154&lt;=$K$19),AND(G3154&gt;=$L$19,G3154&lt;=$M$19),AND(G3154&gt;=$N$19,G3154&lt;=$O$19),AND(G3154&gt;=$P$19,G3154&lt;=$Q$19),AND(G3154&gt;=$R$19,G3154&lt;=$S$19),AND(G3154&gt;=$T$19,G3154&lt;=$U$19)),IF(COUNTIF(I2790:I3153,"Plein traitement")=90,"Demi-traitement","Plein traitement"),IF(OR(AND(G3154&gt;=$D$8,G3154&lt;=$E$8),AND(G3154&gt;=$F$8,G3154&lt;=$G$8),AND(G3154&gt;=$H$8,G3154&lt;=$I$8),AND(G3154&gt;=$J$8,G3154&lt;=$K$8),AND(G3154&gt;=$L$8,G3154&lt;=$M$8),AND(G3154&gt;=$N$8,G3154&lt;=$O$8),AND(G3154&gt;=$P$8,G3154&lt;=$Q$8),AND(G3154&gt;=$R$8,G3154&lt;=$S$8),AND(G3154&gt;=$T$8,G3154&lt;=$U$8)),IF(COUNTIF($H$537:H3154,"CMO")&gt;90,"Demi-traitement","Plein traitement"),""))</f>
        <v/>
      </c>
    </row>
    <row r="3155" spans="7:9" x14ac:dyDescent="0.25">
      <c r="G3155" s="1">
        <v>45719</v>
      </c>
      <c r="H3155" t="str">
        <f t="shared" si="53"/>
        <v/>
      </c>
      <c r="I3155" s="2" t="str">
        <f>IF(OR(AND(G3155&gt;=$D$19,G3155&lt;=$E$19),AND(G3155&gt;=$F$19,G3155&lt;=$G$19),AND(G3155&gt;=$H$19,G3155&lt;=$I$19),AND(G3155&gt;=$J$19,G3155&lt;=$K$19),AND(G3155&gt;=$L$19,G3155&lt;=$M$19),AND(G3155&gt;=$N$19,G3155&lt;=$O$19),AND(G3155&gt;=$P$19,G3155&lt;=$Q$19),AND(G3155&gt;=$R$19,G3155&lt;=$S$19),AND(G3155&gt;=$T$19,G3155&lt;=$U$19)),IF(COUNTIF(I2791:I3154,"Plein traitement")=90,"Demi-traitement","Plein traitement"),IF(OR(AND(G3155&gt;=$D$8,G3155&lt;=$E$8),AND(G3155&gt;=$F$8,G3155&lt;=$G$8),AND(G3155&gt;=$H$8,G3155&lt;=$I$8),AND(G3155&gt;=$J$8,G3155&lt;=$K$8),AND(G3155&gt;=$L$8,G3155&lt;=$M$8),AND(G3155&gt;=$N$8,G3155&lt;=$O$8),AND(G3155&gt;=$P$8,G3155&lt;=$Q$8),AND(G3155&gt;=$R$8,G3155&lt;=$S$8),AND(G3155&gt;=$T$8,G3155&lt;=$U$8)),IF(COUNTIF($H$537:H3155,"CMO")&gt;90,"Demi-traitement","Plein traitement"),""))</f>
        <v/>
      </c>
    </row>
    <row r="3156" spans="7:9" x14ac:dyDescent="0.25">
      <c r="G3156" s="1">
        <v>45720</v>
      </c>
      <c r="H3156" t="str">
        <f t="shared" si="53"/>
        <v/>
      </c>
      <c r="I3156" s="2" t="str">
        <f>IF(OR(AND(G3156&gt;=$D$19,G3156&lt;=$E$19),AND(G3156&gt;=$F$19,G3156&lt;=$G$19),AND(G3156&gt;=$H$19,G3156&lt;=$I$19),AND(G3156&gt;=$J$19,G3156&lt;=$K$19),AND(G3156&gt;=$L$19,G3156&lt;=$M$19),AND(G3156&gt;=$N$19,G3156&lt;=$O$19),AND(G3156&gt;=$P$19,G3156&lt;=$Q$19),AND(G3156&gt;=$R$19,G3156&lt;=$S$19),AND(G3156&gt;=$T$19,G3156&lt;=$U$19)),IF(COUNTIF(I2792:I3155,"Plein traitement")=90,"Demi-traitement","Plein traitement"),IF(OR(AND(G3156&gt;=$D$8,G3156&lt;=$E$8),AND(G3156&gt;=$F$8,G3156&lt;=$G$8),AND(G3156&gt;=$H$8,G3156&lt;=$I$8),AND(G3156&gt;=$J$8,G3156&lt;=$K$8),AND(G3156&gt;=$L$8,G3156&lt;=$M$8),AND(G3156&gt;=$N$8,G3156&lt;=$O$8),AND(G3156&gt;=$P$8,G3156&lt;=$Q$8),AND(G3156&gt;=$R$8,G3156&lt;=$S$8),AND(G3156&gt;=$T$8,G3156&lt;=$U$8)),IF(COUNTIF($H$537:H3156,"CMO")&gt;90,"Demi-traitement","Plein traitement"),""))</f>
        <v/>
      </c>
    </row>
    <row r="3157" spans="7:9" x14ac:dyDescent="0.25">
      <c r="G3157" s="1">
        <v>45721</v>
      </c>
      <c r="H3157" t="str">
        <f t="shared" si="53"/>
        <v/>
      </c>
      <c r="I3157" s="2" t="str">
        <f>IF(OR(AND(G3157&gt;=$D$19,G3157&lt;=$E$19),AND(G3157&gt;=$F$19,G3157&lt;=$G$19),AND(G3157&gt;=$H$19,G3157&lt;=$I$19),AND(G3157&gt;=$J$19,G3157&lt;=$K$19),AND(G3157&gt;=$L$19,G3157&lt;=$M$19),AND(G3157&gt;=$N$19,G3157&lt;=$O$19),AND(G3157&gt;=$P$19,G3157&lt;=$Q$19),AND(G3157&gt;=$R$19,G3157&lt;=$S$19),AND(G3157&gt;=$T$19,G3157&lt;=$U$19)),IF(COUNTIF(I2793:I3156,"Plein traitement")=90,"Demi-traitement","Plein traitement"),IF(OR(AND(G3157&gt;=$D$8,G3157&lt;=$E$8),AND(G3157&gt;=$F$8,G3157&lt;=$G$8),AND(G3157&gt;=$H$8,G3157&lt;=$I$8),AND(G3157&gt;=$J$8,G3157&lt;=$K$8),AND(G3157&gt;=$L$8,G3157&lt;=$M$8),AND(G3157&gt;=$N$8,G3157&lt;=$O$8),AND(G3157&gt;=$P$8,G3157&lt;=$Q$8),AND(G3157&gt;=$R$8,G3157&lt;=$S$8),AND(G3157&gt;=$T$8,G3157&lt;=$U$8)),IF(COUNTIF($H$537:H3157,"CMO")&gt;90,"Demi-traitement","Plein traitement"),""))</f>
        <v/>
      </c>
    </row>
    <row r="3158" spans="7:9" x14ac:dyDescent="0.25">
      <c r="G3158" s="1">
        <v>45722</v>
      </c>
      <c r="H3158" t="str">
        <f t="shared" si="53"/>
        <v/>
      </c>
      <c r="I3158" s="2" t="str">
        <f>IF(OR(AND(G3158&gt;=$D$19,G3158&lt;=$E$19),AND(G3158&gt;=$F$19,G3158&lt;=$G$19),AND(G3158&gt;=$H$19,G3158&lt;=$I$19),AND(G3158&gt;=$J$19,G3158&lt;=$K$19),AND(G3158&gt;=$L$19,G3158&lt;=$M$19),AND(G3158&gt;=$N$19,G3158&lt;=$O$19),AND(G3158&gt;=$P$19,G3158&lt;=$Q$19),AND(G3158&gt;=$R$19,G3158&lt;=$S$19),AND(G3158&gt;=$T$19,G3158&lt;=$U$19)),IF(COUNTIF(I2794:I3157,"Plein traitement")=90,"Demi-traitement","Plein traitement"),IF(OR(AND(G3158&gt;=$D$8,G3158&lt;=$E$8),AND(G3158&gt;=$F$8,G3158&lt;=$G$8),AND(G3158&gt;=$H$8,G3158&lt;=$I$8),AND(G3158&gt;=$J$8,G3158&lt;=$K$8),AND(G3158&gt;=$L$8,G3158&lt;=$M$8),AND(G3158&gt;=$N$8,G3158&lt;=$O$8),AND(G3158&gt;=$P$8,G3158&lt;=$Q$8),AND(G3158&gt;=$R$8,G3158&lt;=$S$8),AND(G3158&gt;=$T$8,G3158&lt;=$U$8)),IF(COUNTIF($H$537:H3158,"CMO")&gt;90,"Demi-traitement","Plein traitement"),""))</f>
        <v/>
      </c>
    </row>
    <row r="3159" spans="7:9" x14ac:dyDescent="0.25">
      <c r="G3159" s="1">
        <v>45723</v>
      </c>
      <c r="H3159" t="str">
        <f t="shared" si="53"/>
        <v/>
      </c>
      <c r="I3159" s="2" t="str">
        <f>IF(OR(AND(G3159&gt;=$D$19,G3159&lt;=$E$19),AND(G3159&gt;=$F$19,G3159&lt;=$G$19),AND(G3159&gt;=$H$19,G3159&lt;=$I$19),AND(G3159&gt;=$J$19,G3159&lt;=$K$19),AND(G3159&gt;=$L$19,G3159&lt;=$M$19),AND(G3159&gt;=$N$19,G3159&lt;=$O$19),AND(G3159&gt;=$P$19,G3159&lt;=$Q$19),AND(G3159&gt;=$R$19,G3159&lt;=$S$19),AND(G3159&gt;=$T$19,G3159&lt;=$U$19)),IF(COUNTIF(I2795:I3158,"Plein traitement")=90,"Demi-traitement","Plein traitement"),IF(OR(AND(G3159&gt;=$D$8,G3159&lt;=$E$8),AND(G3159&gt;=$F$8,G3159&lt;=$G$8),AND(G3159&gt;=$H$8,G3159&lt;=$I$8),AND(G3159&gt;=$J$8,G3159&lt;=$K$8),AND(G3159&gt;=$L$8,G3159&lt;=$M$8),AND(G3159&gt;=$N$8,G3159&lt;=$O$8),AND(G3159&gt;=$P$8,G3159&lt;=$Q$8),AND(G3159&gt;=$R$8,G3159&lt;=$S$8),AND(G3159&gt;=$T$8,G3159&lt;=$U$8)),IF(COUNTIF($H$537:H3159,"CMO")&gt;90,"Demi-traitement","Plein traitement"),""))</f>
        <v/>
      </c>
    </row>
    <row r="3160" spans="7:9" x14ac:dyDescent="0.25">
      <c r="G3160" s="1">
        <v>45724</v>
      </c>
      <c r="H3160" t="str">
        <f t="shared" si="53"/>
        <v/>
      </c>
      <c r="I3160" s="2" t="str">
        <f>IF(OR(AND(G3160&gt;=$D$19,G3160&lt;=$E$19),AND(G3160&gt;=$F$19,G3160&lt;=$G$19),AND(G3160&gt;=$H$19,G3160&lt;=$I$19),AND(G3160&gt;=$J$19,G3160&lt;=$K$19),AND(G3160&gt;=$L$19,G3160&lt;=$M$19),AND(G3160&gt;=$N$19,G3160&lt;=$O$19),AND(G3160&gt;=$P$19,G3160&lt;=$Q$19),AND(G3160&gt;=$R$19,G3160&lt;=$S$19),AND(G3160&gt;=$T$19,G3160&lt;=$U$19)),IF(COUNTIF(I2796:I3159,"Plein traitement")=90,"Demi-traitement","Plein traitement"),IF(OR(AND(G3160&gt;=$D$8,G3160&lt;=$E$8),AND(G3160&gt;=$F$8,G3160&lt;=$G$8),AND(G3160&gt;=$H$8,G3160&lt;=$I$8),AND(G3160&gt;=$J$8,G3160&lt;=$K$8),AND(G3160&gt;=$L$8,G3160&lt;=$M$8),AND(G3160&gt;=$N$8,G3160&lt;=$O$8),AND(G3160&gt;=$P$8,G3160&lt;=$Q$8),AND(G3160&gt;=$R$8,G3160&lt;=$S$8),AND(G3160&gt;=$T$8,G3160&lt;=$U$8)),IF(COUNTIF($H$537:H3160,"CMO")&gt;90,"Demi-traitement","Plein traitement"),""))</f>
        <v/>
      </c>
    </row>
    <row r="3161" spans="7:9" x14ac:dyDescent="0.25">
      <c r="G3161" s="1">
        <v>45725</v>
      </c>
      <c r="H3161" t="str">
        <f t="shared" si="53"/>
        <v/>
      </c>
      <c r="I3161" s="2" t="str">
        <f>IF(OR(AND(G3161&gt;=$D$19,G3161&lt;=$E$19),AND(G3161&gt;=$F$19,G3161&lt;=$G$19),AND(G3161&gt;=$H$19,G3161&lt;=$I$19),AND(G3161&gt;=$J$19,G3161&lt;=$K$19),AND(G3161&gt;=$L$19,G3161&lt;=$M$19),AND(G3161&gt;=$N$19,G3161&lt;=$O$19),AND(G3161&gt;=$P$19,G3161&lt;=$Q$19),AND(G3161&gt;=$R$19,G3161&lt;=$S$19),AND(G3161&gt;=$T$19,G3161&lt;=$U$19)),IF(COUNTIF(I2797:I3160,"Plein traitement")=90,"Demi-traitement","Plein traitement"),IF(OR(AND(G3161&gt;=$D$8,G3161&lt;=$E$8),AND(G3161&gt;=$F$8,G3161&lt;=$G$8),AND(G3161&gt;=$H$8,G3161&lt;=$I$8),AND(G3161&gt;=$J$8,G3161&lt;=$K$8),AND(G3161&gt;=$L$8,G3161&lt;=$M$8),AND(G3161&gt;=$N$8,G3161&lt;=$O$8),AND(G3161&gt;=$P$8,G3161&lt;=$Q$8),AND(G3161&gt;=$R$8,G3161&lt;=$S$8),AND(G3161&gt;=$T$8,G3161&lt;=$U$8)),IF(COUNTIF($H$537:H3161,"CMO")&gt;90,"Demi-traitement","Plein traitement"),""))</f>
        <v/>
      </c>
    </row>
    <row r="3162" spans="7:9" x14ac:dyDescent="0.25">
      <c r="G3162" s="1">
        <v>45726</v>
      </c>
      <c r="H3162" t="str">
        <f t="shared" si="53"/>
        <v/>
      </c>
      <c r="I3162" s="2" t="str">
        <f>IF(OR(AND(G3162&gt;=$D$19,G3162&lt;=$E$19),AND(G3162&gt;=$F$19,G3162&lt;=$G$19),AND(G3162&gt;=$H$19,G3162&lt;=$I$19),AND(G3162&gt;=$J$19,G3162&lt;=$K$19),AND(G3162&gt;=$L$19,G3162&lt;=$M$19),AND(G3162&gt;=$N$19,G3162&lt;=$O$19),AND(G3162&gt;=$P$19,G3162&lt;=$Q$19),AND(G3162&gt;=$R$19,G3162&lt;=$S$19),AND(G3162&gt;=$T$19,G3162&lt;=$U$19)),IF(COUNTIF(I2798:I3161,"Plein traitement")=90,"Demi-traitement","Plein traitement"),IF(OR(AND(G3162&gt;=$D$8,G3162&lt;=$E$8),AND(G3162&gt;=$F$8,G3162&lt;=$G$8),AND(G3162&gt;=$H$8,G3162&lt;=$I$8),AND(G3162&gt;=$J$8,G3162&lt;=$K$8),AND(G3162&gt;=$L$8,G3162&lt;=$M$8),AND(G3162&gt;=$N$8,G3162&lt;=$O$8),AND(G3162&gt;=$P$8,G3162&lt;=$Q$8),AND(G3162&gt;=$R$8,G3162&lt;=$S$8),AND(G3162&gt;=$T$8,G3162&lt;=$U$8)),IF(COUNTIF($H$537:H3162,"CMO")&gt;90,"Demi-traitement","Plein traitement"),""))</f>
        <v/>
      </c>
    </row>
    <row r="3163" spans="7:9" x14ac:dyDescent="0.25">
      <c r="G3163" s="1">
        <v>45727</v>
      </c>
      <c r="H3163" t="str">
        <f t="shared" si="53"/>
        <v/>
      </c>
      <c r="I3163" s="2" t="str">
        <f>IF(OR(AND(G3163&gt;=$D$19,G3163&lt;=$E$19),AND(G3163&gt;=$F$19,G3163&lt;=$G$19),AND(G3163&gt;=$H$19,G3163&lt;=$I$19),AND(G3163&gt;=$J$19,G3163&lt;=$K$19),AND(G3163&gt;=$L$19,G3163&lt;=$M$19),AND(G3163&gt;=$N$19,G3163&lt;=$O$19),AND(G3163&gt;=$P$19,G3163&lt;=$Q$19),AND(G3163&gt;=$R$19,G3163&lt;=$S$19),AND(G3163&gt;=$T$19,G3163&lt;=$U$19)),IF(COUNTIF(I2799:I3162,"Plein traitement")=90,"Demi-traitement","Plein traitement"),IF(OR(AND(G3163&gt;=$D$8,G3163&lt;=$E$8),AND(G3163&gt;=$F$8,G3163&lt;=$G$8),AND(G3163&gt;=$H$8,G3163&lt;=$I$8),AND(G3163&gt;=$J$8,G3163&lt;=$K$8),AND(G3163&gt;=$L$8,G3163&lt;=$M$8),AND(G3163&gt;=$N$8,G3163&lt;=$O$8),AND(G3163&gt;=$P$8,G3163&lt;=$Q$8),AND(G3163&gt;=$R$8,G3163&lt;=$S$8),AND(G3163&gt;=$T$8,G3163&lt;=$U$8)),IF(COUNTIF($H$537:H3163,"CMO")&gt;90,"Demi-traitement","Plein traitement"),""))</f>
        <v/>
      </c>
    </row>
    <row r="3164" spans="7:9" x14ac:dyDescent="0.25">
      <c r="G3164" s="1">
        <v>45728</v>
      </c>
      <c r="H3164" t="str">
        <f t="shared" si="53"/>
        <v/>
      </c>
      <c r="I3164" s="2" t="str">
        <f>IF(OR(AND(G3164&gt;=$D$19,G3164&lt;=$E$19),AND(G3164&gt;=$F$19,G3164&lt;=$G$19),AND(G3164&gt;=$H$19,G3164&lt;=$I$19),AND(G3164&gt;=$J$19,G3164&lt;=$K$19),AND(G3164&gt;=$L$19,G3164&lt;=$M$19),AND(G3164&gt;=$N$19,G3164&lt;=$O$19),AND(G3164&gt;=$P$19,G3164&lt;=$Q$19),AND(G3164&gt;=$R$19,G3164&lt;=$S$19),AND(G3164&gt;=$T$19,G3164&lt;=$U$19)),IF(COUNTIF(I2800:I3163,"Plein traitement")=90,"Demi-traitement","Plein traitement"),IF(OR(AND(G3164&gt;=$D$8,G3164&lt;=$E$8),AND(G3164&gt;=$F$8,G3164&lt;=$G$8),AND(G3164&gt;=$H$8,G3164&lt;=$I$8),AND(G3164&gt;=$J$8,G3164&lt;=$K$8),AND(G3164&gt;=$L$8,G3164&lt;=$M$8),AND(G3164&gt;=$N$8,G3164&lt;=$O$8),AND(G3164&gt;=$P$8,G3164&lt;=$Q$8),AND(G3164&gt;=$R$8,G3164&lt;=$S$8),AND(G3164&gt;=$T$8,G3164&lt;=$U$8)),IF(COUNTIF($H$537:H3164,"CMO")&gt;90,"Demi-traitement","Plein traitement"),""))</f>
        <v/>
      </c>
    </row>
    <row r="3165" spans="7:9" x14ac:dyDescent="0.25">
      <c r="G3165" s="1">
        <v>45729</v>
      </c>
      <c r="H3165" t="str">
        <f t="shared" si="53"/>
        <v/>
      </c>
      <c r="I3165" s="2" t="str">
        <f>IF(OR(AND(G3165&gt;=$D$19,G3165&lt;=$E$19),AND(G3165&gt;=$F$19,G3165&lt;=$G$19),AND(G3165&gt;=$H$19,G3165&lt;=$I$19),AND(G3165&gt;=$J$19,G3165&lt;=$K$19),AND(G3165&gt;=$L$19,G3165&lt;=$M$19),AND(G3165&gt;=$N$19,G3165&lt;=$O$19),AND(G3165&gt;=$P$19,G3165&lt;=$Q$19),AND(G3165&gt;=$R$19,G3165&lt;=$S$19),AND(G3165&gt;=$T$19,G3165&lt;=$U$19)),IF(COUNTIF(I2801:I3164,"Plein traitement")=90,"Demi-traitement","Plein traitement"),IF(OR(AND(G3165&gt;=$D$8,G3165&lt;=$E$8),AND(G3165&gt;=$F$8,G3165&lt;=$G$8),AND(G3165&gt;=$H$8,G3165&lt;=$I$8),AND(G3165&gt;=$J$8,G3165&lt;=$K$8),AND(G3165&gt;=$L$8,G3165&lt;=$M$8),AND(G3165&gt;=$N$8,G3165&lt;=$O$8),AND(G3165&gt;=$P$8,G3165&lt;=$Q$8),AND(G3165&gt;=$R$8,G3165&lt;=$S$8),AND(G3165&gt;=$T$8,G3165&lt;=$U$8)),IF(COUNTIF($H$537:H3165,"CMO")&gt;90,"Demi-traitement","Plein traitement"),""))</f>
        <v/>
      </c>
    </row>
    <row r="3166" spans="7:9" x14ac:dyDescent="0.25">
      <c r="G3166" s="1">
        <v>45730</v>
      </c>
      <c r="H3166" t="str">
        <f t="shared" si="53"/>
        <v/>
      </c>
      <c r="I3166" s="2" t="str">
        <f>IF(OR(AND(G3166&gt;=$D$19,G3166&lt;=$E$19),AND(G3166&gt;=$F$19,G3166&lt;=$G$19),AND(G3166&gt;=$H$19,G3166&lt;=$I$19),AND(G3166&gt;=$J$19,G3166&lt;=$K$19),AND(G3166&gt;=$L$19,G3166&lt;=$M$19),AND(G3166&gt;=$N$19,G3166&lt;=$O$19),AND(G3166&gt;=$P$19,G3166&lt;=$Q$19),AND(G3166&gt;=$R$19,G3166&lt;=$S$19),AND(G3166&gt;=$T$19,G3166&lt;=$U$19)),IF(COUNTIF(I2802:I3165,"Plein traitement")=90,"Demi-traitement","Plein traitement"),IF(OR(AND(G3166&gt;=$D$8,G3166&lt;=$E$8),AND(G3166&gt;=$F$8,G3166&lt;=$G$8),AND(G3166&gt;=$H$8,G3166&lt;=$I$8),AND(G3166&gt;=$J$8,G3166&lt;=$K$8),AND(G3166&gt;=$L$8,G3166&lt;=$M$8),AND(G3166&gt;=$N$8,G3166&lt;=$O$8),AND(G3166&gt;=$P$8,G3166&lt;=$Q$8),AND(G3166&gt;=$R$8,G3166&lt;=$S$8),AND(G3166&gt;=$T$8,G3166&lt;=$U$8)),IF(COUNTIF($H$537:H3166,"CMO")&gt;90,"Demi-traitement","Plein traitement"),""))</f>
        <v/>
      </c>
    </row>
    <row r="3167" spans="7:9" x14ac:dyDescent="0.25">
      <c r="G3167" s="1">
        <v>45731</v>
      </c>
      <c r="H3167" t="str">
        <f t="shared" si="53"/>
        <v/>
      </c>
      <c r="I3167" s="2" t="str">
        <f>IF(OR(AND(G3167&gt;=$D$19,G3167&lt;=$E$19),AND(G3167&gt;=$F$19,G3167&lt;=$G$19),AND(G3167&gt;=$H$19,G3167&lt;=$I$19),AND(G3167&gt;=$J$19,G3167&lt;=$K$19),AND(G3167&gt;=$L$19,G3167&lt;=$M$19),AND(G3167&gt;=$N$19,G3167&lt;=$O$19),AND(G3167&gt;=$P$19,G3167&lt;=$Q$19),AND(G3167&gt;=$R$19,G3167&lt;=$S$19),AND(G3167&gt;=$T$19,G3167&lt;=$U$19)),IF(COUNTIF(I2803:I3166,"Plein traitement")=90,"Demi-traitement","Plein traitement"),IF(OR(AND(G3167&gt;=$D$8,G3167&lt;=$E$8),AND(G3167&gt;=$F$8,G3167&lt;=$G$8),AND(G3167&gt;=$H$8,G3167&lt;=$I$8),AND(G3167&gt;=$J$8,G3167&lt;=$K$8),AND(G3167&gt;=$L$8,G3167&lt;=$M$8),AND(G3167&gt;=$N$8,G3167&lt;=$O$8),AND(G3167&gt;=$P$8,G3167&lt;=$Q$8),AND(G3167&gt;=$R$8,G3167&lt;=$S$8),AND(G3167&gt;=$T$8,G3167&lt;=$U$8)),IF(COUNTIF($H$537:H3167,"CMO")&gt;90,"Demi-traitement","Plein traitement"),""))</f>
        <v/>
      </c>
    </row>
    <row r="3168" spans="7:9" x14ac:dyDescent="0.25">
      <c r="G3168" s="1">
        <v>45732</v>
      </c>
      <c r="H3168" t="str">
        <f t="shared" si="53"/>
        <v/>
      </c>
      <c r="I3168" s="2" t="str">
        <f>IF(OR(AND(G3168&gt;=$D$19,G3168&lt;=$E$19),AND(G3168&gt;=$F$19,G3168&lt;=$G$19),AND(G3168&gt;=$H$19,G3168&lt;=$I$19),AND(G3168&gt;=$J$19,G3168&lt;=$K$19),AND(G3168&gt;=$L$19,G3168&lt;=$M$19),AND(G3168&gt;=$N$19,G3168&lt;=$O$19),AND(G3168&gt;=$P$19,G3168&lt;=$Q$19),AND(G3168&gt;=$R$19,G3168&lt;=$S$19),AND(G3168&gt;=$T$19,G3168&lt;=$U$19)),IF(COUNTIF(I2804:I3167,"Plein traitement")=90,"Demi-traitement","Plein traitement"),IF(OR(AND(G3168&gt;=$D$8,G3168&lt;=$E$8),AND(G3168&gt;=$F$8,G3168&lt;=$G$8),AND(G3168&gt;=$H$8,G3168&lt;=$I$8),AND(G3168&gt;=$J$8,G3168&lt;=$K$8),AND(G3168&gt;=$L$8,G3168&lt;=$M$8),AND(G3168&gt;=$N$8,G3168&lt;=$O$8),AND(G3168&gt;=$P$8,G3168&lt;=$Q$8),AND(G3168&gt;=$R$8,G3168&lt;=$S$8),AND(G3168&gt;=$T$8,G3168&lt;=$U$8)),IF(COUNTIF($H$537:H3168,"CMO")&gt;90,"Demi-traitement","Plein traitement"),""))</f>
        <v/>
      </c>
    </row>
    <row r="3169" spans="7:9" x14ac:dyDescent="0.25">
      <c r="G3169" s="1">
        <v>45733</v>
      </c>
      <c r="H3169" t="str">
        <f t="shared" si="53"/>
        <v/>
      </c>
      <c r="I3169" s="2" t="str">
        <f>IF(OR(AND(G3169&gt;=$D$19,G3169&lt;=$E$19),AND(G3169&gt;=$F$19,G3169&lt;=$G$19),AND(G3169&gt;=$H$19,G3169&lt;=$I$19),AND(G3169&gt;=$J$19,G3169&lt;=$K$19),AND(G3169&gt;=$L$19,G3169&lt;=$M$19),AND(G3169&gt;=$N$19,G3169&lt;=$O$19),AND(G3169&gt;=$P$19,G3169&lt;=$Q$19),AND(G3169&gt;=$R$19,G3169&lt;=$S$19),AND(G3169&gt;=$T$19,G3169&lt;=$U$19)),IF(COUNTIF(I2805:I3168,"Plein traitement")=90,"Demi-traitement","Plein traitement"),IF(OR(AND(G3169&gt;=$D$8,G3169&lt;=$E$8),AND(G3169&gt;=$F$8,G3169&lt;=$G$8),AND(G3169&gt;=$H$8,G3169&lt;=$I$8),AND(G3169&gt;=$J$8,G3169&lt;=$K$8),AND(G3169&gt;=$L$8,G3169&lt;=$M$8),AND(G3169&gt;=$N$8,G3169&lt;=$O$8),AND(G3169&gt;=$P$8,G3169&lt;=$Q$8),AND(G3169&gt;=$R$8,G3169&lt;=$S$8),AND(G3169&gt;=$T$8,G3169&lt;=$U$8)),IF(COUNTIF($H$537:H3169,"CMO")&gt;90,"Demi-traitement","Plein traitement"),""))</f>
        <v/>
      </c>
    </row>
    <row r="3170" spans="7:9" x14ac:dyDescent="0.25">
      <c r="G3170" s="1">
        <v>45734</v>
      </c>
      <c r="H3170" t="str">
        <f t="shared" si="53"/>
        <v/>
      </c>
      <c r="I3170" s="2" t="str">
        <f>IF(OR(AND(G3170&gt;=$D$19,G3170&lt;=$E$19),AND(G3170&gt;=$F$19,G3170&lt;=$G$19),AND(G3170&gt;=$H$19,G3170&lt;=$I$19),AND(G3170&gt;=$J$19,G3170&lt;=$K$19),AND(G3170&gt;=$L$19,G3170&lt;=$M$19),AND(G3170&gt;=$N$19,G3170&lt;=$O$19),AND(G3170&gt;=$P$19,G3170&lt;=$Q$19),AND(G3170&gt;=$R$19,G3170&lt;=$S$19),AND(G3170&gt;=$T$19,G3170&lt;=$U$19)),IF(COUNTIF(I2806:I3169,"Plein traitement")=90,"Demi-traitement","Plein traitement"),IF(OR(AND(G3170&gt;=$D$8,G3170&lt;=$E$8),AND(G3170&gt;=$F$8,G3170&lt;=$G$8),AND(G3170&gt;=$H$8,G3170&lt;=$I$8),AND(G3170&gt;=$J$8,G3170&lt;=$K$8),AND(G3170&gt;=$L$8,G3170&lt;=$M$8),AND(G3170&gt;=$N$8,G3170&lt;=$O$8),AND(G3170&gt;=$P$8,G3170&lt;=$Q$8),AND(G3170&gt;=$R$8,G3170&lt;=$S$8),AND(G3170&gt;=$T$8,G3170&lt;=$U$8)),IF(COUNTIF($H$537:H3170,"CMO")&gt;90,"Demi-traitement","Plein traitement"),""))</f>
        <v/>
      </c>
    </row>
    <row r="3171" spans="7:9" x14ac:dyDescent="0.25">
      <c r="G3171" s="1">
        <v>45735</v>
      </c>
      <c r="H3171" t="str">
        <f t="shared" si="53"/>
        <v/>
      </c>
      <c r="I3171" s="2" t="str">
        <f>IF(OR(AND(G3171&gt;=$D$19,G3171&lt;=$E$19),AND(G3171&gt;=$F$19,G3171&lt;=$G$19),AND(G3171&gt;=$H$19,G3171&lt;=$I$19),AND(G3171&gt;=$J$19,G3171&lt;=$K$19),AND(G3171&gt;=$L$19,G3171&lt;=$M$19),AND(G3171&gt;=$N$19,G3171&lt;=$O$19),AND(G3171&gt;=$P$19,G3171&lt;=$Q$19),AND(G3171&gt;=$R$19,G3171&lt;=$S$19),AND(G3171&gt;=$T$19,G3171&lt;=$U$19)),IF(COUNTIF(I2807:I3170,"Plein traitement")=90,"Demi-traitement","Plein traitement"),IF(OR(AND(G3171&gt;=$D$8,G3171&lt;=$E$8),AND(G3171&gt;=$F$8,G3171&lt;=$G$8),AND(G3171&gt;=$H$8,G3171&lt;=$I$8),AND(G3171&gt;=$J$8,G3171&lt;=$K$8),AND(G3171&gt;=$L$8,G3171&lt;=$M$8),AND(G3171&gt;=$N$8,G3171&lt;=$O$8),AND(G3171&gt;=$P$8,G3171&lt;=$Q$8),AND(G3171&gt;=$R$8,G3171&lt;=$S$8),AND(G3171&gt;=$T$8,G3171&lt;=$U$8)),IF(COUNTIF($H$537:H3171,"CMO")&gt;90,"Demi-traitement","Plein traitement"),""))</f>
        <v/>
      </c>
    </row>
    <row r="3172" spans="7:9" x14ac:dyDescent="0.25">
      <c r="G3172" s="1">
        <v>45736</v>
      </c>
      <c r="H3172" t="str">
        <f t="shared" si="53"/>
        <v/>
      </c>
      <c r="I3172" s="2" t="str">
        <f>IF(OR(AND(G3172&gt;=$D$19,G3172&lt;=$E$19),AND(G3172&gt;=$F$19,G3172&lt;=$G$19),AND(G3172&gt;=$H$19,G3172&lt;=$I$19),AND(G3172&gt;=$J$19,G3172&lt;=$K$19),AND(G3172&gt;=$L$19,G3172&lt;=$M$19),AND(G3172&gt;=$N$19,G3172&lt;=$O$19),AND(G3172&gt;=$P$19,G3172&lt;=$Q$19),AND(G3172&gt;=$R$19,G3172&lt;=$S$19),AND(G3172&gt;=$T$19,G3172&lt;=$U$19)),IF(COUNTIF(I2808:I3171,"Plein traitement")=90,"Demi-traitement","Plein traitement"),IF(OR(AND(G3172&gt;=$D$8,G3172&lt;=$E$8),AND(G3172&gt;=$F$8,G3172&lt;=$G$8),AND(G3172&gt;=$H$8,G3172&lt;=$I$8),AND(G3172&gt;=$J$8,G3172&lt;=$K$8),AND(G3172&gt;=$L$8,G3172&lt;=$M$8),AND(G3172&gt;=$N$8,G3172&lt;=$O$8),AND(G3172&gt;=$P$8,G3172&lt;=$Q$8),AND(G3172&gt;=$R$8,G3172&lt;=$S$8),AND(G3172&gt;=$T$8,G3172&lt;=$U$8)),IF(COUNTIF($H$537:H3172,"CMO")&gt;90,"Demi-traitement","Plein traitement"),""))</f>
        <v/>
      </c>
    </row>
    <row r="3173" spans="7:9" x14ac:dyDescent="0.25">
      <c r="G3173" s="1">
        <v>45737</v>
      </c>
      <c r="H3173" t="str">
        <f t="shared" si="53"/>
        <v/>
      </c>
      <c r="I3173" s="2" t="str">
        <f>IF(OR(AND(G3173&gt;=$D$19,G3173&lt;=$E$19),AND(G3173&gt;=$F$19,G3173&lt;=$G$19),AND(G3173&gt;=$H$19,G3173&lt;=$I$19),AND(G3173&gt;=$J$19,G3173&lt;=$K$19),AND(G3173&gt;=$L$19,G3173&lt;=$M$19),AND(G3173&gt;=$N$19,G3173&lt;=$O$19),AND(G3173&gt;=$P$19,G3173&lt;=$Q$19),AND(G3173&gt;=$R$19,G3173&lt;=$S$19),AND(G3173&gt;=$T$19,G3173&lt;=$U$19)),IF(COUNTIF(I2809:I3172,"Plein traitement")=90,"Demi-traitement","Plein traitement"),IF(OR(AND(G3173&gt;=$D$8,G3173&lt;=$E$8),AND(G3173&gt;=$F$8,G3173&lt;=$G$8),AND(G3173&gt;=$H$8,G3173&lt;=$I$8),AND(G3173&gt;=$J$8,G3173&lt;=$K$8),AND(G3173&gt;=$L$8,G3173&lt;=$M$8),AND(G3173&gt;=$N$8,G3173&lt;=$O$8),AND(G3173&gt;=$P$8,G3173&lt;=$Q$8),AND(G3173&gt;=$R$8,G3173&lt;=$S$8),AND(G3173&gt;=$T$8,G3173&lt;=$U$8)),IF(COUNTIF($H$537:H3173,"CMO")&gt;90,"Demi-traitement","Plein traitement"),""))</f>
        <v/>
      </c>
    </row>
    <row r="3174" spans="7:9" x14ac:dyDescent="0.25">
      <c r="G3174" s="1">
        <v>45738</v>
      </c>
      <c r="H3174" t="str">
        <f t="shared" si="53"/>
        <v/>
      </c>
      <c r="I3174" s="2" t="str">
        <f>IF(OR(AND(G3174&gt;=$D$19,G3174&lt;=$E$19),AND(G3174&gt;=$F$19,G3174&lt;=$G$19),AND(G3174&gt;=$H$19,G3174&lt;=$I$19),AND(G3174&gt;=$J$19,G3174&lt;=$K$19),AND(G3174&gt;=$L$19,G3174&lt;=$M$19),AND(G3174&gt;=$N$19,G3174&lt;=$O$19),AND(G3174&gt;=$P$19,G3174&lt;=$Q$19),AND(G3174&gt;=$R$19,G3174&lt;=$S$19),AND(G3174&gt;=$T$19,G3174&lt;=$U$19)),IF(COUNTIF(I2810:I3173,"Plein traitement")=90,"Demi-traitement","Plein traitement"),IF(OR(AND(G3174&gt;=$D$8,G3174&lt;=$E$8),AND(G3174&gt;=$F$8,G3174&lt;=$G$8),AND(G3174&gt;=$H$8,G3174&lt;=$I$8),AND(G3174&gt;=$J$8,G3174&lt;=$K$8),AND(G3174&gt;=$L$8,G3174&lt;=$M$8),AND(G3174&gt;=$N$8,G3174&lt;=$O$8),AND(G3174&gt;=$P$8,G3174&lt;=$Q$8),AND(G3174&gt;=$R$8,G3174&lt;=$S$8),AND(G3174&gt;=$T$8,G3174&lt;=$U$8)),IF(COUNTIF($H$537:H3174,"CMO")&gt;90,"Demi-traitement","Plein traitement"),""))</f>
        <v/>
      </c>
    </row>
    <row r="3175" spans="7:9" x14ac:dyDescent="0.25">
      <c r="G3175" s="1">
        <v>45739</v>
      </c>
      <c r="H3175" t="str">
        <f t="shared" si="53"/>
        <v/>
      </c>
      <c r="I3175" s="2" t="str">
        <f>IF(OR(AND(G3175&gt;=$D$19,G3175&lt;=$E$19),AND(G3175&gt;=$F$19,G3175&lt;=$G$19),AND(G3175&gt;=$H$19,G3175&lt;=$I$19),AND(G3175&gt;=$J$19,G3175&lt;=$K$19),AND(G3175&gt;=$L$19,G3175&lt;=$M$19),AND(G3175&gt;=$N$19,G3175&lt;=$O$19),AND(G3175&gt;=$P$19,G3175&lt;=$Q$19),AND(G3175&gt;=$R$19,G3175&lt;=$S$19),AND(G3175&gt;=$T$19,G3175&lt;=$U$19)),IF(COUNTIF(I2811:I3174,"Plein traitement")=90,"Demi-traitement","Plein traitement"),IF(OR(AND(G3175&gt;=$D$8,G3175&lt;=$E$8),AND(G3175&gt;=$F$8,G3175&lt;=$G$8),AND(G3175&gt;=$H$8,G3175&lt;=$I$8),AND(G3175&gt;=$J$8,G3175&lt;=$K$8),AND(G3175&gt;=$L$8,G3175&lt;=$M$8),AND(G3175&gt;=$N$8,G3175&lt;=$O$8),AND(G3175&gt;=$P$8,G3175&lt;=$Q$8),AND(G3175&gt;=$R$8,G3175&lt;=$S$8),AND(G3175&gt;=$T$8,G3175&lt;=$U$8)),IF(COUNTIF($H$537:H3175,"CMO")&gt;90,"Demi-traitement","Plein traitement"),""))</f>
        <v/>
      </c>
    </row>
    <row r="3176" spans="7:9" x14ac:dyDescent="0.25">
      <c r="G3176" s="1">
        <v>45740</v>
      </c>
      <c r="H3176" t="str">
        <f t="shared" si="53"/>
        <v/>
      </c>
      <c r="I3176" s="2" t="str">
        <f>IF(OR(AND(G3176&gt;=$D$19,G3176&lt;=$E$19),AND(G3176&gt;=$F$19,G3176&lt;=$G$19),AND(G3176&gt;=$H$19,G3176&lt;=$I$19),AND(G3176&gt;=$J$19,G3176&lt;=$K$19),AND(G3176&gt;=$L$19,G3176&lt;=$M$19),AND(G3176&gt;=$N$19,G3176&lt;=$O$19),AND(G3176&gt;=$P$19,G3176&lt;=$Q$19),AND(G3176&gt;=$R$19,G3176&lt;=$S$19),AND(G3176&gt;=$T$19,G3176&lt;=$U$19)),IF(COUNTIF(I2812:I3175,"Plein traitement")=90,"Demi-traitement","Plein traitement"),IF(OR(AND(G3176&gt;=$D$8,G3176&lt;=$E$8),AND(G3176&gt;=$F$8,G3176&lt;=$G$8),AND(G3176&gt;=$H$8,G3176&lt;=$I$8),AND(G3176&gt;=$J$8,G3176&lt;=$K$8),AND(G3176&gt;=$L$8,G3176&lt;=$M$8),AND(G3176&gt;=$N$8,G3176&lt;=$O$8),AND(G3176&gt;=$P$8,G3176&lt;=$Q$8),AND(G3176&gt;=$R$8,G3176&lt;=$S$8),AND(G3176&gt;=$T$8,G3176&lt;=$U$8)),IF(COUNTIF($H$537:H3176,"CMO")&gt;90,"Demi-traitement","Plein traitement"),""))</f>
        <v/>
      </c>
    </row>
    <row r="3177" spans="7:9" x14ac:dyDescent="0.25">
      <c r="G3177" s="1">
        <v>45741</v>
      </c>
      <c r="H3177" t="str">
        <f t="shared" si="53"/>
        <v/>
      </c>
      <c r="I3177" s="2" t="str">
        <f>IF(OR(AND(G3177&gt;=$D$19,G3177&lt;=$E$19),AND(G3177&gt;=$F$19,G3177&lt;=$G$19),AND(G3177&gt;=$H$19,G3177&lt;=$I$19),AND(G3177&gt;=$J$19,G3177&lt;=$K$19),AND(G3177&gt;=$L$19,G3177&lt;=$M$19),AND(G3177&gt;=$N$19,G3177&lt;=$O$19),AND(G3177&gt;=$P$19,G3177&lt;=$Q$19),AND(G3177&gt;=$R$19,G3177&lt;=$S$19),AND(G3177&gt;=$T$19,G3177&lt;=$U$19)),IF(COUNTIF(I2813:I3176,"Plein traitement")=90,"Demi-traitement","Plein traitement"),IF(OR(AND(G3177&gt;=$D$8,G3177&lt;=$E$8),AND(G3177&gt;=$F$8,G3177&lt;=$G$8),AND(G3177&gt;=$H$8,G3177&lt;=$I$8),AND(G3177&gt;=$J$8,G3177&lt;=$K$8),AND(G3177&gt;=$L$8,G3177&lt;=$M$8),AND(G3177&gt;=$N$8,G3177&lt;=$O$8),AND(G3177&gt;=$P$8,G3177&lt;=$Q$8),AND(G3177&gt;=$R$8,G3177&lt;=$S$8),AND(G3177&gt;=$T$8,G3177&lt;=$U$8)),IF(COUNTIF($H$537:H3177,"CMO")&gt;90,"Demi-traitement","Plein traitement"),""))</f>
        <v/>
      </c>
    </row>
    <row r="3178" spans="7:9" x14ac:dyDescent="0.25">
      <c r="G3178" s="1">
        <v>45742</v>
      </c>
      <c r="H3178" t="str">
        <f t="shared" si="53"/>
        <v/>
      </c>
      <c r="I3178" s="2" t="str">
        <f>IF(OR(AND(G3178&gt;=$D$19,G3178&lt;=$E$19),AND(G3178&gt;=$F$19,G3178&lt;=$G$19),AND(G3178&gt;=$H$19,G3178&lt;=$I$19),AND(G3178&gt;=$J$19,G3178&lt;=$K$19),AND(G3178&gt;=$L$19,G3178&lt;=$M$19),AND(G3178&gt;=$N$19,G3178&lt;=$O$19),AND(G3178&gt;=$P$19,G3178&lt;=$Q$19),AND(G3178&gt;=$R$19,G3178&lt;=$S$19),AND(G3178&gt;=$T$19,G3178&lt;=$U$19)),IF(COUNTIF(I2814:I3177,"Plein traitement")=90,"Demi-traitement","Plein traitement"),IF(OR(AND(G3178&gt;=$D$8,G3178&lt;=$E$8),AND(G3178&gt;=$F$8,G3178&lt;=$G$8),AND(G3178&gt;=$H$8,G3178&lt;=$I$8),AND(G3178&gt;=$J$8,G3178&lt;=$K$8),AND(G3178&gt;=$L$8,G3178&lt;=$M$8),AND(G3178&gt;=$N$8,G3178&lt;=$O$8),AND(G3178&gt;=$P$8,G3178&lt;=$Q$8),AND(G3178&gt;=$R$8,G3178&lt;=$S$8),AND(G3178&gt;=$T$8,G3178&lt;=$U$8)),IF(COUNTIF($H$537:H3178,"CMO")&gt;90,"Demi-traitement","Plein traitement"),""))</f>
        <v/>
      </c>
    </row>
    <row r="3179" spans="7:9" x14ac:dyDescent="0.25">
      <c r="G3179" s="1">
        <v>45743</v>
      </c>
      <c r="H3179" t="str">
        <f t="shared" si="53"/>
        <v/>
      </c>
      <c r="I3179" s="2" t="str">
        <f>IF(OR(AND(G3179&gt;=$D$19,G3179&lt;=$E$19),AND(G3179&gt;=$F$19,G3179&lt;=$G$19),AND(G3179&gt;=$H$19,G3179&lt;=$I$19),AND(G3179&gt;=$J$19,G3179&lt;=$K$19),AND(G3179&gt;=$L$19,G3179&lt;=$M$19),AND(G3179&gt;=$N$19,G3179&lt;=$O$19),AND(G3179&gt;=$P$19,G3179&lt;=$Q$19),AND(G3179&gt;=$R$19,G3179&lt;=$S$19),AND(G3179&gt;=$T$19,G3179&lt;=$U$19)),IF(COUNTIF(I2815:I3178,"Plein traitement")=90,"Demi-traitement","Plein traitement"),IF(OR(AND(G3179&gt;=$D$8,G3179&lt;=$E$8),AND(G3179&gt;=$F$8,G3179&lt;=$G$8),AND(G3179&gt;=$H$8,G3179&lt;=$I$8),AND(G3179&gt;=$J$8,G3179&lt;=$K$8),AND(G3179&gt;=$L$8,G3179&lt;=$M$8),AND(G3179&gt;=$N$8,G3179&lt;=$O$8),AND(G3179&gt;=$P$8,G3179&lt;=$Q$8),AND(G3179&gt;=$R$8,G3179&lt;=$S$8),AND(G3179&gt;=$T$8,G3179&lt;=$U$8)),IF(COUNTIF($H$537:H3179,"CMO")&gt;90,"Demi-traitement","Plein traitement"),""))</f>
        <v/>
      </c>
    </row>
    <row r="3180" spans="7:9" x14ac:dyDescent="0.25">
      <c r="G3180" s="1">
        <v>45744</v>
      </c>
      <c r="H3180" t="str">
        <f t="shared" si="53"/>
        <v/>
      </c>
      <c r="I3180" s="2" t="str">
        <f>IF(OR(AND(G3180&gt;=$D$19,G3180&lt;=$E$19),AND(G3180&gt;=$F$19,G3180&lt;=$G$19),AND(G3180&gt;=$H$19,G3180&lt;=$I$19),AND(G3180&gt;=$J$19,G3180&lt;=$K$19),AND(G3180&gt;=$L$19,G3180&lt;=$M$19),AND(G3180&gt;=$N$19,G3180&lt;=$O$19),AND(G3180&gt;=$P$19,G3180&lt;=$Q$19),AND(G3180&gt;=$R$19,G3180&lt;=$S$19),AND(G3180&gt;=$T$19,G3180&lt;=$U$19)),IF(COUNTIF(I2816:I3179,"Plein traitement")=90,"Demi-traitement","Plein traitement"),IF(OR(AND(G3180&gt;=$D$8,G3180&lt;=$E$8),AND(G3180&gt;=$F$8,G3180&lt;=$G$8),AND(G3180&gt;=$H$8,G3180&lt;=$I$8),AND(G3180&gt;=$J$8,G3180&lt;=$K$8),AND(G3180&gt;=$L$8,G3180&lt;=$M$8),AND(G3180&gt;=$N$8,G3180&lt;=$O$8),AND(G3180&gt;=$P$8,G3180&lt;=$Q$8),AND(G3180&gt;=$R$8,G3180&lt;=$S$8),AND(G3180&gt;=$T$8,G3180&lt;=$U$8)),IF(COUNTIF($H$537:H3180,"CMO")&gt;90,"Demi-traitement","Plein traitement"),""))</f>
        <v/>
      </c>
    </row>
    <row r="3181" spans="7:9" x14ac:dyDescent="0.25">
      <c r="G3181" s="1">
        <v>45745</v>
      </c>
      <c r="H3181" t="str">
        <f t="shared" si="53"/>
        <v/>
      </c>
      <c r="I3181" s="2" t="str">
        <f>IF(OR(AND(G3181&gt;=$D$19,G3181&lt;=$E$19),AND(G3181&gt;=$F$19,G3181&lt;=$G$19),AND(G3181&gt;=$H$19,G3181&lt;=$I$19),AND(G3181&gt;=$J$19,G3181&lt;=$K$19),AND(G3181&gt;=$L$19,G3181&lt;=$M$19),AND(G3181&gt;=$N$19,G3181&lt;=$O$19),AND(G3181&gt;=$P$19,G3181&lt;=$Q$19),AND(G3181&gt;=$R$19,G3181&lt;=$S$19),AND(G3181&gt;=$T$19,G3181&lt;=$U$19)),IF(COUNTIF(I2817:I3180,"Plein traitement")=90,"Demi-traitement","Plein traitement"),IF(OR(AND(G3181&gt;=$D$8,G3181&lt;=$E$8),AND(G3181&gt;=$F$8,G3181&lt;=$G$8),AND(G3181&gt;=$H$8,G3181&lt;=$I$8),AND(G3181&gt;=$J$8,G3181&lt;=$K$8),AND(G3181&gt;=$L$8,G3181&lt;=$M$8),AND(G3181&gt;=$N$8,G3181&lt;=$O$8),AND(G3181&gt;=$P$8,G3181&lt;=$Q$8),AND(G3181&gt;=$R$8,G3181&lt;=$S$8),AND(G3181&gt;=$T$8,G3181&lt;=$U$8)),IF(COUNTIF($H$537:H3181,"CMO")&gt;90,"Demi-traitement","Plein traitement"),""))</f>
        <v/>
      </c>
    </row>
    <row r="3182" spans="7:9" x14ac:dyDescent="0.25">
      <c r="G3182" s="1">
        <v>45746</v>
      </c>
      <c r="H3182" t="str">
        <f t="shared" si="53"/>
        <v/>
      </c>
      <c r="I3182" s="2" t="str">
        <f>IF(OR(AND(G3182&gt;=$D$19,G3182&lt;=$E$19),AND(G3182&gt;=$F$19,G3182&lt;=$G$19),AND(G3182&gt;=$H$19,G3182&lt;=$I$19),AND(G3182&gt;=$J$19,G3182&lt;=$K$19),AND(G3182&gt;=$L$19,G3182&lt;=$M$19),AND(G3182&gt;=$N$19,G3182&lt;=$O$19),AND(G3182&gt;=$P$19,G3182&lt;=$Q$19),AND(G3182&gt;=$R$19,G3182&lt;=$S$19),AND(G3182&gt;=$T$19,G3182&lt;=$U$19)),IF(COUNTIF(I2818:I3181,"Plein traitement")=90,"Demi-traitement","Plein traitement"),IF(OR(AND(G3182&gt;=$D$8,G3182&lt;=$E$8),AND(G3182&gt;=$F$8,G3182&lt;=$G$8),AND(G3182&gt;=$H$8,G3182&lt;=$I$8),AND(G3182&gt;=$J$8,G3182&lt;=$K$8),AND(G3182&gt;=$L$8,G3182&lt;=$M$8),AND(G3182&gt;=$N$8,G3182&lt;=$O$8),AND(G3182&gt;=$P$8,G3182&lt;=$Q$8),AND(G3182&gt;=$R$8,G3182&lt;=$S$8),AND(G3182&gt;=$T$8,G3182&lt;=$U$8)),IF(COUNTIF($H$537:H3182,"CMO")&gt;90,"Demi-traitement","Plein traitement"),""))</f>
        <v/>
      </c>
    </row>
    <row r="3183" spans="7:9" x14ac:dyDescent="0.25">
      <c r="G3183" s="1">
        <v>45747</v>
      </c>
      <c r="H3183" t="str">
        <f t="shared" si="53"/>
        <v/>
      </c>
      <c r="I3183" s="2" t="str">
        <f>IF(OR(AND(G3183&gt;=$D$19,G3183&lt;=$E$19),AND(G3183&gt;=$F$19,G3183&lt;=$G$19),AND(G3183&gt;=$H$19,G3183&lt;=$I$19),AND(G3183&gt;=$J$19,G3183&lt;=$K$19),AND(G3183&gt;=$L$19,G3183&lt;=$M$19),AND(G3183&gt;=$N$19,G3183&lt;=$O$19),AND(G3183&gt;=$P$19,G3183&lt;=$Q$19),AND(G3183&gt;=$R$19,G3183&lt;=$S$19),AND(G3183&gt;=$T$19,G3183&lt;=$U$19)),IF(COUNTIF(I2819:I3182,"Plein traitement")=90,"Demi-traitement","Plein traitement"),IF(OR(AND(G3183&gt;=$D$8,G3183&lt;=$E$8),AND(G3183&gt;=$F$8,G3183&lt;=$G$8),AND(G3183&gt;=$H$8,G3183&lt;=$I$8),AND(G3183&gt;=$J$8,G3183&lt;=$K$8),AND(G3183&gt;=$L$8,G3183&lt;=$M$8),AND(G3183&gt;=$N$8,G3183&lt;=$O$8),AND(G3183&gt;=$P$8,G3183&lt;=$Q$8),AND(G3183&gt;=$R$8,G3183&lt;=$S$8),AND(G3183&gt;=$T$8,G3183&lt;=$U$8)),IF(COUNTIF($H$537:H3183,"CMO")&gt;90,"Demi-traitement","Plein traitement"),""))</f>
        <v/>
      </c>
    </row>
    <row r="3184" spans="7:9" x14ac:dyDescent="0.25">
      <c r="G3184" s="1">
        <v>45748</v>
      </c>
      <c r="H3184" t="str">
        <f t="shared" si="53"/>
        <v/>
      </c>
      <c r="I3184" s="2" t="str">
        <f>IF(OR(AND(G3184&gt;=$D$19,G3184&lt;=$E$19),AND(G3184&gt;=$F$19,G3184&lt;=$G$19),AND(G3184&gt;=$H$19,G3184&lt;=$I$19),AND(G3184&gt;=$J$19,G3184&lt;=$K$19),AND(G3184&gt;=$L$19,G3184&lt;=$M$19),AND(G3184&gt;=$N$19,G3184&lt;=$O$19),AND(G3184&gt;=$P$19,G3184&lt;=$Q$19),AND(G3184&gt;=$R$19,G3184&lt;=$S$19),AND(G3184&gt;=$T$19,G3184&lt;=$U$19)),IF(COUNTIF(I2820:I3183,"Plein traitement")=90,"Demi-traitement","Plein traitement"),IF(OR(AND(G3184&gt;=$D$8,G3184&lt;=$E$8),AND(G3184&gt;=$F$8,G3184&lt;=$G$8),AND(G3184&gt;=$H$8,G3184&lt;=$I$8),AND(G3184&gt;=$J$8,G3184&lt;=$K$8),AND(G3184&gt;=$L$8,G3184&lt;=$M$8),AND(G3184&gt;=$N$8,G3184&lt;=$O$8),AND(G3184&gt;=$P$8,G3184&lt;=$Q$8),AND(G3184&gt;=$R$8,G3184&lt;=$S$8),AND(G3184&gt;=$T$8,G3184&lt;=$U$8)),IF(COUNTIF($H$537:H3184,"CMO")&gt;90,"Demi-traitement","Plein traitement"),""))</f>
        <v/>
      </c>
    </row>
    <row r="3185" spans="7:9" x14ac:dyDescent="0.25">
      <c r="G3185" s="1">
        <v>45749</v>
      </c>
      <c r="H3185" t="str">
        <f t="shared" si="53"/>
        <v/>
      </c>
      <c r="I3185" s="2" t="str">
        <f>IF(OR(AND(G3185&gt;=$D$19,G3185&lt;=$E$19),AND(G3185&gt;=$F$19,G3185&lt;=$G$19),AND(G3185&gt;=$H$19,G3185&lt;=$I$19),AND(G3185&gt;=$J$19,G3185&lt;=$K$19),AND(G3185&gt;=$L$19,G3185&lt;=$M$19),AND(G3185&gt;=$N$19,G3185&lt;=$O$19),AND(G3185&gt;=$P$19,G3185&lt;=$Q$19),AND(G3185&gt;=$R$19,G3185&lt;=$S$19),AND(G3185&gt;=$T$19,G3185&lt;=$U$19)),IF(COUNTIF(I2821:I3184,"Plein traitement")=90,"Demi-traitement","Plein traitement"),IF(OR(AND(G3185&gt;=$D$8,G3185&lt;=$E$8),AND(G3185&gt;=$F$8,G3185&lt;=$G$8),AND(G3185&gt;=$H$8,G3185&lt;=$I$8),AND(G3185&gt;=$J$8,G3185&lt;=$K$8),AND(G3185&gt;=$L$8,G3185&lt;=$M$8),AND(G3185&gt;=$N$8,G3185&lt;=$O$8),AND(G3185&gt;=$P$8,G3185&lt;=$Q$8),AND(G3185&gt;=$R$8,G3185&lt;=$S$8),AND(G3185&gt;=$T$8,G3185&lt;=$U$8)),IF(COUNTIF($H$537:H3185,"CMO")&gt;90,"Demi-traitement","Plein traitement"),""))</f>
        <v/>
      </c>
    </row>
    <row r="3186" spans="7:9" x14ac:dyDescent="0.25">
      <c r="G3186" s="1">
        <v>45750</v>
      </c>
      <c r="H3186" t="str">
        <f t="shared" si="53"/>
        <v/>
      </c>
      <c r="I3186" s="2" t="str">
        <f>IF(OR(AND(G3186&gt;=$D$19,G3186&lt;=$E$19),AND(G3186&gt;=$F$19,G3186&lt;=$G$19),AND(G3186&gt;=$H$19,G3186&lt;=$I$19),AND(G3186&gt;=$J$19,G3186&lt;=$K$19),AND(G3186&gt;=$L$19,G3186&lt;=$M$19),AND(G3186&gt;=$N$19,G3186&lt;=$O$19),AND(G3186&gt;=$P$19,G3186&lt;=$Q$19),AND(G3186&gt;=$R$19,G3186&lt;=$S$19),AND(G3186&gt;=$T$19,G3186&lt;=$U$19)),IF(COUNTIF(I2822:I3185,"Plein traitement")=90,"Demi-traitement","Plein traitement"),IF(OR(AND(G3186&gt;=$D$8,G3186&lt;=$E$8),AND(G3186&gt;=$F$8,G3186&lt;=$G$8),AND(G3186&gt;=$H$8,G3186&lt;=$I$8),AND(G3186&gt;=$J$8,G3186&lt;=$K$8),AND(G3186&gt;=$L$8,G3186&lt;=$M$8),AND(G3186&gt;=$N$8,G3186&lt;=$O$8),AND(G3186&gt;=$P$8,G3186&lt;=$Q$8),AND(G3186&gt;=$R$8,G3186&lt;=$S$8),AND(G3186&gt;=$T$8,G3186&lt;=$U$8)),IF(COUNTIF($H$537:H3186,"CMO")&gt;90,"Demi-traitement","Plein traitement"),""))</f>
        <v/>
      </c>
    </row>
    <row r="3187" spans="7:9" x14ac:dyDescent="0.25">
      <c r="G3187" s="1">
        <v>45751</v>
      </c>
      <c r="H3187" t="str">
        <f t="shared" si="53"/>
        <v/>
      </c>
      <c r="I3187" s="2" t="str">
        <f>IF(OR(AND(G3187&gt;=$D$19,G3187&lt;=$E$19),AND(G3187&gt;=$F$19,G3187&lt;=$G$19),AND(G3187&gt;=$H$19,G3187&lt;=$I$19),AND(G3187&gt;=$J$19,G3187&lt;=$K$19),AND(G3187&gt;=$L$19,G3187&lt;=$M$19),AND(G3187&gt;=$N$19,G3187&lt;=$O$19),AND(G3187&gt;=$P$19,G3187&lt;=$Q$19),AND(G3187&gt;=$R$19,G3187&lt;=$S$19),AND(G3187&gt;=$T$19,G3187&lt;=$U$19)),IF(COUNTIF(I2823:I3186,"Plein traitement")=90,"Demi-traitement","Plein traitement"),IF(OR(AND(G3187&gt;=$D$8,G3187&lt;=$E$8),AND(G3187&gt;=$F$8,G3187&lt;=$G$8),AND(G3187&gt;=$H$8,G3187&lt;=$I$8),AND(G3187&gt;=$J$8,G3187&lt;=$K$8),AND(G3187&gt;=$L$8,G3187&lt;=$M$8),AND(G3187&gt;=$N$8,G3187&lt;=$O$8),AND(G3187&gt;=$P$8,G3187&lt;=$Q$8),AND(G3187&gt;=$R$8,G3187&lt;=$S$8),AND(G3187&gt;=$T$8,G3187&lt;=$U$8)),IF(COUNTIF($H$537:H3187,"CMO")&gt;90,"Demi-traitement","Plein traitement"),""))</f>
        <v/>
      </c>
    </row>
    <row r="3188" spans="7:9" x14ac:dyDescent="0.25">
      <c r="G3188" s="1">
        <v>45752</v>
      </c>
      <c r="H3188" t="str">
        <f t="shared" si="53"/>
        <v/>
      </c>
      <c r="I3188" s="2" t="str">
        <f>IF(OR(AND(G3188&gt;=$D$19,G3188&lt;=$E$19),AND(G3188&gt;=$F$19,G3188&lt;=$G$19),AND(G3188&gt;=$H$19,G3188&lt;=$I$19),AND(G3188&gt;=$J$19,G3188&lt;=$K$19),AND(G3188&gt;=$L$19,G3188&lt;=$M$19),AND(G3188&gt;=$N$19,G3188&lt;=$O$19),AND(G3188&gt;=$P$19,G3188&lt;=$Q$19),AND(G3188&gt;=$R$19,G3188&lt;=$S$19),AND(G3188&gt;=$T$19,G3188&lt;=$U$19)),IF(COUNTIF(I2824:I3187,"Plein traitement")=90,"Demi-traitement","Plein traitement"),IF(OR(AND(G3188&gt;=$D$8,G3188&lt;=$E$8),AND(G3188&gt;=$F$8,G3188&lt;=$G$8),AND(G3188&gt;=$H$8,G3188&lt;=$I$8),AND(G3188&gt;=$J$8,G3188&lt;=$K$8),AND(G3188&gt;=$L$8,G3188&lt;=$M$8),AND(G3188&gt;=$N$8,G3188&lt;=$O$8),AND(G3188&gt;=$P$8,G3188&lt;=$Q$8),AND(G3188&gt;=$R$8,G3188&lt;=$S$8),AND(G3188&gt;=$T$8,G3188&lt;=$U$8)),IF(COUNTIF($H$537:H3188,"CMO")&gt;90,"Demi-traitement","Plein traitement"),""))</f>
        <v/>
      </c>
    </row>
    <row r="3189" spans="7:9" x14ac:dyDescent="0.25">
      <c r="G3189" s="1">
        <v>45753</v>
      </c>
      <c r="H3189" t="str">
        <f t="shared" ref="H3189:H3252" si="54">IF(OR(AND(G3189&gt;=$D$8,G3189&lt;=$E$8),AND(G3189&gt;=$F$8,G3189&lt;=$G$8),AND(G3189&gt;=$H$8,G3189&lt;=$I$8),AND(G3189&gt;=$J$8,G3189&lt;=$K$8),AND(G3189&gt;=$L$8,G3189&lt;=$M$8),AND(G3189&gt;=$N$8,G3189&lt;=$O$8),AND(G3189&gt;=$P$8,G3189&lt;=$Q$8),AND(G3189&gt;=$R$8,G3189&lt;=$S$8),AND(G3189&gt;=$T$8,G3189&lt;=$U$8)),"CMO","")</f>
        <v/>
      </c>
      <c r="I3189" s="2" t="str">
        <f>IF(OR(AND(G3189&gt;=$D$19,G3189&lt;=$E$19),AND(G3189&gt;=$F$19,G3189&lt;=$G$19),AND(G3189&gt;=$H$19,G3189&lt;=$I$19),AND(G3189&gt;=$J$19,G3189&lt;=$K$19),AND(G3189&gt;=$L$19,G3189&lt;=$M$19),AND(G3189&gt;=$N$19,G3189&lt;=$O$19),AND(G3189&gt;=$P$19,G3189&lt;=$Q$19),AND(G3189&gt;=$R$19,G3189&lt;=$S$19),AND(G3189&gt;=$T$19,G3189&lt;=$U$19)),IF(COUNTIF(I2825:I3188,"Plein traitement")=90,"Demi-traitement","Plein traitement"),IF(OR(AND(G3189&gt;=$D$8,G3189&lt;=$E$8),AND(G3189&gt;=$F$8,G3189&lt;=$G$8),AND(G3189&gt;=$H$8,G3189&lt;=$I$8),AND(G3189&gt;=$J$8,G3189&lt;=$K$8),AND(G3189&gt;=$L$8,G3189&lt;=$M$8),AND(G3189&gt;=$N$8,G3189&lt;=$O$8),AND(G3189&gt;=$P$8,G3189&lt;=$Q$8),AND(G3189&gt;=$R$8,G3189&lt;=$S$8),AND(G3189&gt;=$T$8,G3189&lt;=$U$8)),IF(COUNTIF($H$537:H3189,"CMO")&gt;90,"Demi-traitement","Plein traitement"),""))</f>
        <v/>
      </c>
    </row>
    <row r="3190" spans="7:9" x14ac:dyDescent="0.25">
      <c r="G3190" s="1">
        <v>45754</v>
      </c>
      <c r="H3190" t="str">
        <f t="shared" si="54"/>
        <v/>
      </c>
      <c r="I3190" s="2" t="str">
        <f>IF(OR(AND(G3190&gt;=$D$19,G3190&lt;=$E$19),AND(G3190&gt;=$F$19,G3190&lt;=$G$19),AND(G3190&gt;=$H$19,G3190&lt;=$I$19),AND(G3190&gt;=$J$19,G3190&lt;=$K$19),AND(G3190&gt;=$L$19,G3190&lt;=$M$19),AND(G3190&gt;=$N$19,G3190&lt;=$O$19),AND(G3190&gt;=$P$19,G3190&lt;=$Q$19),AND(G3190&gt;=$R$19,G3190&lt;=$S$19),AND(G3190&gt;=$T$19,G3190&lt;=$U$19)),IF(COUNTIF(I2826:I3189,"Plein traitement")=90,"Demi-traitement","Plein traitement"),IF(OR(AND(G3190&gt;=$D$8,G3190&lt;=$E$8),AND(G3190&gt;=$F$8,G3190&lt;=$G$8),AND(G3190&gt;=$H$8,G3190&lt;=$I$8),AND(G3190&gt;=$J$8,G3190&lt;=$K$8),AND(G3190&gt;=$L$8,G3190&lt;=$M$8),AND(G3190&gt;=$N$8,G3190&lt;=$O$8),AND(G3190&gt;=$P$8,G3190&lt;=$Q$8),AND(G3190&gt;=$R$8,G3190&lt;=$S$8),AND(G3190&gt;=$T$8,G3190&lt;=$U$8)),IF(COUNTIF($H$537:H3190,"CMO")&gt;90,"Demi-traitement","Plein traitement"),""))</f>
        <v/>
      </c>
    </row>
    <row r="3191" spans="7:9" x14ac:dyDescent="0.25">
      <c r="G3191" s="1">
        <v>45755</v>
      </c>
      <c r="H3191" t="str">
        <f t="shared" si="54"/>
        <v/>
      </c>
      <c r="I3191" s="2" t="str">
        <f>IF(OR(AND(G3191&gt;=$D$19,G3191&lt;=$E$19),AND(G3191&gt;=$F$19,G3191&lt;=$G$19),AND(G3191&gt;=$H$19,G3191&lt;=$I$19),AND(G3191&gt;=$J$19,G3191&lt;=$K$19),AND(G3191&gt;=$L$19,G3191&lt;=$M$19),AND(G3191&gt;=$N$19,G3191&lt;=$O$19),AND(G3191&gt;=$P$19,G3191&lt;=$Q$19),AND(G3191&gt;=$R$19,G3191&lt;=$S$19),AND(G3191&gt;=$T$19,G3191&lt;=$U$19)),IF(COUNTIF(I2827:I3190,"Plein traitement")=90,"Demi-traitement","Plein traitement"),IF(OR(AND(G3191&gt;=$D$8,G3191&lt;=$E$8),AND(G3191&gt;=$F$8,G3191&lt;=$G$8),AND(G3191&gt;=$H$8,G3191&lt;=$I$8),AND(G3191&gt;=$J$8,G3191&lt;=$K$8),AND(G3191&gt;=$L$8,G3191&lt;=$M$8),AND(G3191&gt;=$N$8,G3191&lt;=$O$8),AND(G3191&gt;=$P$8,G3191&lt;=$Q$8),AND(G3191&gt;=$R$8,G3191&lt;=$S$8),AND(G3191&gt;=$T$8,G3191&lt;=$U$8)),IF(COUNTIF($H$537:H3191,"CMO")&gt;90,"Demi-traitement","Plein traitement"),""))</f>
        <v/>
      </c>
    </row>
    <row r="3192" spans="7:9" x14ac:dyDescent="0.25">
      <c r="G3192" s="1">
        <v>45756</v>
      </c>
      <c r="H3192" t="str">
        <f t="shared" si="54"/>
        <v/>
      </c>
      <c r="I3192" s="2" t="str">
        <f>IF(OR(AND(G3192&gt;=$D$19,G3192&lt;=$E$19),AND(G3192&gt;=$F$19,G3192&lt;=$G$19),AND(G3192&gt;=$H$19,G3192&lt;=$I$19),AND(G3192&gt;=$J$19,G3192&lt;=$K$19),AND(G3192&gt;=$L$19,G3192&lt;=$M$19),AND(G3192&gt;=$N$19,G3192&lt;=$O$19),AND(G3192&gt;=$P$19,G3192&lt;=$Q$19),AND(G3192&gt;=$R$19,G3192&lt;=$S$19),AND(G3192&gt;=$T$19,G3192&lt;=$U$19)),IF(COUNTIF(I2828:I3191,"Plein traitement")=90,"Demi-traitement","Plein traitement"),IF(OR(AND(G3192&gt;=$D$8,G3192&lt;=$E$8),AND(G3192&gt;=$F$8,G3192&lt;=$G$8),AND(G3192&gt;=$H$8,G3192&lt;=$I$8),AND(G3192&gt;=$J$8,G3192&lt;=$K$8),AND(G3192&gt;=$L$8,G3192&lt;=$M$8),AND(G3192&gt;=$N$8,G3192&lt;=$O$8),AND(G3192&gt;=$P$8,G3192&lt;=$Q$8),AND(G3192&gt;=$R$8,G3192&lt;=$S$8),AND(G3192&gt;=$T$8,G3192&lt;=$U$8)),IF(COUNTIF($H$537:H3192,"CMO")&gt;90,"Demi-traitement","Plein traitement"),""))</f>
        <v/>
      </c>
    </row>
    <row r="3193" spans="7:9" x14ac:dyDescent="0.25">
      <c r="G3193" s="1">
        <v>45757</v>
      </c>
      <c r="H3193" t="str">
        <f t="shared" si="54"/>
        <v/>
      </c>
      <c r="I3193" s="2" t="str">
        <f>IF(OR(AND(G3193&gt;=$D$19,G3193&lt;=$E$19),AND(G3193&gt;=$F$19,G3193&lt;=$G$19),AND(G3193&gt;=$H$19,G3193&lt;=$I$19),AND(G3193&gt;=$J$19,G3193&lt;=$K$19),AND(G3193&gt;=$L$19,G3193&lt;=$M$19),AND(G3193&gt;=$N$19,G3193&lt;=$O$19),AND(G3193&gt;=$P$19,G3193&lt;=$Q$19),AND(G3193&gt;=$R$19,G3193&lt;=$S$19),AND(G3193&gt;=$T$19,G3193&lt;=$U$19)),IF(COUNTIF(I2829:I3192,"Plein traitement")=90,"Demi-traitement","Plein traitement"),IF(OR(AND(G3193&gt;=$D$8,G3193&lt;=$E$8),AND(G3193&gt;=$F$8,G3193&lt;=$G$8),AND(G3193&gt;=$H$8,G3193&lt;=$I$8),AND(G3193&gt;=$J$8,G3193&lt;=$K$8),AND(G3193&gt;=$L$8,G3193&lt;=$M$8),AND(G3193&gt;=$N$8,G3193&lt;=$O$8),AND(G3193&gt;=$P$8,G3193&lt;=$Q$8),AND(G3193&gt;=$R$8,G3193&lt;=$S$8),AND(G3193&gt;=$T$8,G3193&lt;=$U$8)),IF(COUNTIF($H$537:H3193,"CMO")&gt;90,"Demi-traitement","Plein traitement"),""))</f>
        <v/>
      </c>
    </row>
    <row r="3194" spans="7:9" x14ac:dyDescent="0.25">
      <c r="G3194" s="1">
        <v>45758</v>
      </c>
      <c r="H3194" t="str">
        <f t="shared" si="54"/>
        <v/>
      </c>
      <c r="I3194" s="2" t="str">
        <f>IF(OR(AND(G3194&gt;=$D$19,G3194&lt;=$E$19),AND(G3194&gt;=$F$19,G3194&lt;=$G$19),AND(G3194&gt;=$H$19,G3194&lt;=$I$19),AND(G3194&gt;=$J$19,G3194&lt;=$K$19),AND(G3194&gt;=$L$19,G3194&lt;=$M$19),AND(G3194&gt;=$N$19,G3194&lt;=$O$19),AND(G3194&gt;=$P$19,G3194&lt;=$Q$19),AND(G3194&gt;=$R$19,G3194&lt;=$S$19),AND(G3194&gt;=$T$19,G3194&lt;=$U$19)),IF(COUNTIF(I2830:I3193,"Plein traitement")=90,"Demi-traitement","Plein traitement"),IF(OR(AND(G3194&gt;=$D$8,G3194&lt;=$E$8),AND(G3194&gt;=$F$8,G3194&lt;=$G$8),AND(G3194&gt;=$H$8,G3194&lt;=$I$8),AND(G3194&gt;=$J$8,G3194&lt;=$K$8),AND(G3194&gt;=$L$8,G3194&lt;=$M$8),AND(G3194&gt;=$N$8,G3194&lt;=$O$8),AND(G3194&gt;=$P$8,G3194&lt;=$Q$8),AND(G3194&gt;=$R$8,G3194&lt;=$S$8),AND(G3194&gt;=$T$8,G3194&lt;=$U$8)),IF(COUNTIF($H$537:H3194,"CMO")&gt;90,"Demi-traitement","Plein traitement"),""))</f>
        <v/>
      </c>
    </row>
    <row r="3195" spans="7:9" x14ac:dyDescent="0.25">
      <c r="G3195" s="1">
        <v>45759</v>
      </c>
      <c r="H3195" t="str">
        <f t="shared" si="54"/>
        <v/>
      </c>
      <c r="I3195" s="2" t="str">
        <f>IF(OR(AND(G3195&gt;=$D$19,G3195&lt;=$E$19),AND(G3195&gt;=$F$19,G3195&lt;=$G$19),AND(G3195&gt;=$H$19,G3195&lt;=$I$19),AND(G3195&gt;=$J$19,G3195&lt;=$K$19),AND(G3195&gt;=$L$19,G3195&lt;=$M$19),AND(G3195&gt;=$N$19,G3195&lt;=$O$19),AND(G3195&gt;=$P$19,G3195&lt;=$Q$19),AND(G3195&gt;=$R$19,G3195&lt;=$S$19),AND(G3195&gt;=$T$19,G3195&lt;=$U$19)),IF(COUNTIF(I2831:I3194,"Plein traitement")=90,"Demi-traitement","Plein traitement"),IF(OR(AND(G3195&gt;=$D$8,G3195&lt;=$E$8),AND(G3195&gt;=$F$8,G3195&lt;=$G$8),AND(G3195&gt;=$H$8,G3195&lt;=$I$8),AND(G3195&gt;=$J$8,G3195&lt;=$K$8),AND(G3195&gt;=$L$8,G3195&lt;=$M$8),AND(G3195&gt;=$N$8,G3195&lt;=$O$8),AND(G3195&gt;=$P$8,G3195&lt;=$Q$8),AND(G3195&gt;=$R$8,G3195&lt;=$S$8),AND(G3195&gt;=$T$8,G3195&lt;=$U$8)),IF(COUNTIF($H$537:H3195,"CMO")&gt;90,"Demi-traitement","Plein traitement"),""))</f>
        <v/>
      </c>
    </row>
    <row r="3196" spans="7:9" x14ac:dyDescent="0.25">
      <c r="G3196" s="1">
        <v>45760</v>
      </c>
      <c r="H3196" t="str">
        <f t="shared" si="54"/>
        <v/>
      </c>
      <c r="I3196" s="2" t="str">
        <f>IF(OR(AND(G3196&gt;=$D$19,G3196&lt;=$E$19),AND(G3196&gt;=$F$19,G3196&lt;=$G$19),AND(G3196&gt;=$H$19,G3196&lt;=$I$19),AND(G3196&gt;=$J$19,G3196&lt;=$K$19),AND(G3196&gt;=$L$19,G3196&lt;=$M$19),AND(G3196&gt;=$N$19,G3196&lt;=$O$19),AND(G3196&gt;=$P$19,G3196&lt;=$Q$19),AND(G3196&gt;=$R$19,G3196&lt;=$S$19),AND(G3196&gt;=$T$19,G3196&lt;=$U$19)),IF(COUNTIF(I2832:I3195,"Plein traitement")=90,"Demi-traitement","Plein traitement"),IF(OR(AND(G3196&gt;=$D$8,G3196&lt;=$E$8),AND(G3196&gt;=$F$8,G3196&lt;=$G$8),AND(G3196&gt;=$H$8,G3196&lt;=$I$8),AND(G3196&gt;=$J$8,G3196&lt;=$K$8),AND(G3196&gt;=$L$8,G3196&lt;=$M$8),AND(G3196&gt;=$N$8,G3196&lt;=$O$8),AND(G3196&gt;=$P$8,G3196&lt;=$Q$8),AND(G3196&gt;=$R$8,G3196&lt;=$S$8),AND(G3196&gt;=$T$8,G3196&lt;=$U$8)),IF(COUNTIF($H$537:H3196,"CMO")&gt;90,"Demi-traitement","Plein traitement"),""))</f>
        <v/>
      </c>
    </row>
    <row r="3197" spans="7:9" x14ac:dyDescent="0.25">
      <c r="G3197" s="1">
        <v>45761</v>
      </c>
      <c r="H3197" t="str">
        <f t="shared" si="54"/>
        <v/>
      </c>
      <c r="I3197" s="2" t="str">
        <f>IF(OR(AND(G3197&gt;=$D$19,G3197&lt;=$E$19),AND(G3197&gt;=$F$19,G3197&lt;=$G$19),AND(G3197&gt;=$H$19,G3197&lt;=$I$19),AND(G3197&gt;=$J$19,G3197&lt;=$K$19),AND(G3197&gt;=$L$19,G3197&lt;=$M$19),AND(G3197&gt;=$N$19,G3197&lt;=$O$19),AND(G3197&gt;=$P$19,G3197&lt;=$Q$19),AND(G3197&gt;=$R$19,G3197&lt;=$S$19),AND(G3197&gt;=$T$19,G3197&lt;=$U$19)),IF(COUNTIF(I2833:I3196,"Plein traitement")=90,"Demi-traitement","Plein traitement"),IF(OR(AND(G3197&gt;=$D$8,G3197&lt;=$E$8),AND(G3197&gt;=$F$8,G3197&lt;=$G$8),AND(G3197&gt;=$H$8,G3197&lt;=$I$8),AND(G3197&gt;=$J$8,G3197&lt;=$K$8),AND(G3197&gt;=$L$8,G3197&lt;=$M$8),AND(G3197&gt;=$N$8,G3197&lt;=$O$8),AND(G3197&gt;=$P$8,G3197&lt;=$Q$8),AND(G3197&gt;=$R$8,G3197&lt;=$S$8),AND(G3197&gt;=$T$8,G3197&lt;=$U$8)),IF(COUNTIF($H$537:H3197,"CMO")&gt;90,"Demi-traitement","Plein traitement"),""))</f>
        <v/>
      </c>
    </row>
    <row r="3198" spans="7:9" x14ac:dyDescent="0.25">
      <c r="G3198" s="1">
        <v>45762</v>
      </c>
      <c r="H3198" t="str">
        <f t="shared" si="54"/>
        <v/>
      </c>
      <c r="I3198" s="2" t="str">
        <f>IF(OR(AND(G3198&gt;=$D$19,G3198&lt;=$E$19),AND(G3198&gt;=$F$19,G3198&lt;=$G$19),AND(G3198&gt;=$H$19,G3198&lt;=$I$19),AND(G3198&gt;=$J$19,G3198&lt;=$K$19),AND(G3198&gt;=$L$19,G3198&lt;=$M$19),AND(G3198&gt;=$N$19,G3198&lt;=$O$19),AND(G3198&gt;=$P$19,G3198&lt;=$Q$19),AND(G3198&gt;=$R$19,G3198&lt;=$S$19),AND(G3198&gt;=$T$19,G3198&lt;=$U$19)),IF(COUNTIF(I2834:I3197,"Plein traitement")=90,"Demi-traitement","Plein traitement"),IF(OR(AND(G3198&gt;=$D$8,G3198&lt;=$E$8),AND(G3198&gt;=$F$8,G3198&lt;=$G$8),AND(G3198&gt;=$H$8,G3198&lt;=$I$8),AND(G3198&gt;=$J$8,G3198&lt;=$K$8),AND(G3198&gt;=$L$8,G3198&lt;=$M$8),AND(G3198&gt;=$N$8,G3198&lt;=$O$8),AND(G3198&gt;=$P$8,G3198&lt;=$Q$8),AND(G3198&gt;=$R$8,G3198&lt;=$S$8),AND(G3198&gt;=$T$8,G3198&lt;=$U$8)),IF(COUNTIF($H$537:H3198,"CMO")&gt;90,"Demi-traitement","Plein traitement"),""))</f>
        <v/>
      </c>
    </row>
    <row r="3199" spans="7:9" x14ac:dyDescent="0.25">
      <c r="G3199" s="1">
        <v>45763</v>
      </c>
      <c r="H3199" t="str">
        <f t="shared" si="54"/>
        <v/>
      </c>
      <c r="I3199" s="2" t="str">
        <f>IF(OR(AND(G3199&gt;=$D$19,G3199&lt;=$E$19),AND(G3199&gt;=$F$19,G3199&lt;=$G$19),AND(G3199&gt;=$H$19,G3199&lt;=$I$19),AND(G3199&gt;=$J$19,G3199&lt;=$K$19),AND(G3199&gt;=$L$19,G3199&lt;=$M$19),AND(G3199&gt;=$N$19,G3199&lt;=$O$19),AND(G3199&gt;=$P$19,G3199&lt;=$Q$19),AND(G3199&gt;=$R$19,G3199&lt;=$S$19),AND(G3199&gt;=$T$19,G3199&lt;=$U$19)),IF(COUNTIF(I2835:I3198,"Plein traitement")=90,"Demi-traitement","Plein traitement"),IF(OR(AND(G3199&gt;=$D$8,G3199&lt;=$E$8),AND(G3199&gt;=$F$8,G3199&lt;=$G$8),AND(G3199&gt;=$H$8,G3199&lt;=$I$8),AND(G3199&gt;=$J$8,G3199&lt;=$K$8),AND(G3199&gt;=$L$8,G3199&lt;=$M$8),AND(G3199&gt;=$N$8,G3199&lt;=$O$8),AND(G3199&gt;=$P$8,G3199&lt;=$Q$8),AND(G3199&gt;=$R$8,G3199&lt;=$S$8),AND(G3199&gt;=$T$8,G3199&lt;=$U$8)),IF(COUNTIF($H$537:H3199,"CMO")&gt;90,"Demi-traitement","Plein traitement"),""))</f>
        <v/>
      </c>
    </row>
    <row r="3200" spans="7:9" x14ac:dyDescent="0.25">
      <c r="G3200" s="1">
        <v>45764</v>
      </c>
      <c r="H3200" t="str">
        <f t="shared" si="54"/>
        <v/>
      </c>
      <c r="I3200" s="2" t="str">
        <f>IF(OR(AND(G3200&gt;=$D$19,G3200&lt;=$E$19),AND(G3200&gt;=$F$19,G3200&lt;=$G$19),AND(G3200&gt;=$H$19,G3200&lt;=$I$19),AND(G3200&gt;=$J$19,G3200&lt;=$K$19),AND(G3200&gt;=$L$19,G3200&lt;=$M$19),AND(G3200&gt;=$N$19,G3200&lt;=$O$19),AND(G3200&gt;=$P$19,G3200&lt;=$Q$19),AND(G3200&gt;=$R$19,G3200&lt;=$S$19),AND(G3200&gt;=$T$19,G3200&lt;=$U$19)),IF(COUNTIF(I2836:I3199,"Plein traitement")=90,"Demi-traitement","Plein traitement"),IF(OR(AND(G3200&gt;=$D$8,G3200&lt;=$E$8),AND(G3200&gt;=$F$8,G3200&lt;=$G$8),AND(G3200&gt;=$H$8,G3200&lt;=$I$8),AND(G3200&gt;=$J$8,G3200&lt;=$K$8),AND(G3200&gt;=$L$8,G3200&lt;=$M$8),AND(G3200&gt;=$N$8,G3200&lt;=$O$8),AND(G3200&gt;=$P$8,G3200&lt;=$Q$8),AND(G3200&gt;=$R$8,G3200&lt;=$S$8),AND(G3200&gt;=$T$8,G3200&lt;=$U$8)),IF(COUNTIF($H$537:H3200,"CMO")&gt;90,"Demi-traitement","Plein traitement"),""))</f>
        <v/>
      </c>
    </row>
    <row r="3201" spans="7:9" x14ac:dyDescent="0.25">
      <c r="G3201" s="1">
        <v>45765</v>
      </c>
      <c r="H3201" t="str">
        <f t="shared" si="54"/>
        <v/>
      </c>
      <c r="I3201" s="2" t="str">
        <f>IF(OR(AND(G3201&gt;=$D$19,G3201&lt;=$E$19),AND(G3201&gt;=$F$19,G3201&lt;=$G$19),AND(G3201&gt;=$H$19,G3201&lt;=$I$19),AND(G3201&gt;=$J$19,G3201&lt;=$K$19),AND(G3201&gt;=$L$19,G3201&lt;=$M$19),AND(G3201&gt;=$N$19,G3201&lt;=$O$19),AND(G3201&gt;=$P$19,G3201&lt;=$Q$19),AND(G3201&gt;=$R$19,G3201&lt;=$S$19),AND(G3201&gt;=$T$19,G3201&lt;=$U$19)),IF(COUNTIF(I2837:I3200,"Plein traitement")=90,"Demi-traitement","Plein traitement"),IF(OR(AND(G3201&gt;=$D$8,G3201&lt;=$E$8),AND(G3201&gt;=$F$8,G3201&lt;=$G$8),AND(G3201&gt;=$H$8,G3201&lt;=$I$8),AND(G3201&gt;=$J$8,G3201&lt;=$K$8),AND(G3201&gt;=$L$8,G3201&lt;=$M$8),AND(G3201&gt;=$N$8,G3201&lt;=$O$8),AND(G3201&gt;=$P$8,G3201&lt;=$Q$8),AND(G3201&gt;=$R$8,G3201&lt;=$S$8),AND(G3201&gt;=$T$8,G3201&lt;=$U$8)),IF(COUNTIF($H$537:H3201,"CMO")&gt;90,"Demi-traitement","Plein traitement"),""))</f>
        <v/>
      </c>
    </row>
    <row r="3202" spans="7:9" x14ac:dyDescent="0.25">
      <c r="G3202" s="1">
        <v>45766</v>
      </c>
      <c r="H3202" t="str">
        <f t="shared" si="54"/>
        <v/>
      </c>
      <c r="I3202" s="2" t="str">
        <f>IF(OR(AND(G3202&gt;=$D$19,G3202&lt;=$E$19),AND(G3202&gt;=$F$19,G3202&lt;=$G$19),AND(G3202&gt;=$H$19,G3202&lt;=$I$19),AND(G3202&gt;=$J$19,G3202&lt;=$K$19),AND(G3202&gt;=$L$19,G3202&lt;=$M$19),AND(G3202&gt;=$N$19,G3202&lt;=$O$19),AND(G3202&gt;=$P$19,G3202&lt;=$Q$19),AND(G3202&gt;=$R$19,G3202&lt;=$S$19),AND(G3202&gt;=$T$19,G3202&lt;=$U$19)),IF(COUNTIF(I2838:I3201,"Plein traitement")=90,"Demi-traitement","Plein traitement"),IF(OR(AND(G3202&gt;=$D$8,G3202&lt;=$E$8),AND(G3202&gt;=$F$8,G3202&lt;=$G$8),AND(G3202&gt;=$H$8,G3202&lt;=$I$8),AND(G3202&gt;=$J$8,G3202&lt;=$K$8),AND(G3202&gt;=$L$8,G3202&lt;=$M$8),AND(G3202&gt;=$N$8,G3202&lt;=$O$8),AND(G3202&gt;=$P$8,G3202&lt;=$Q$8),AND(G3202&gt;=$R$8,G3202&lt;=$S$8),AND(G3202&gt;=$T$8,G3202&lt;=$U$8)),IF(COUNTIF($H$537:H3202,"CMO")&gt;90,"Demi-traitement","Plein traitement"),""))</f>
        <v/>
      </c>
    </row>
    <row r="3203" spans="7:9" x14ac:dyDescent="0.25">
      <c r="G3203" s="1">
        <v>45767</v>
      </c>
      <c r="H3203" t="str">
        <f t="shared" si="54"/>
        <v/>
      </c>
      <c r="I3203" s="2" t="str">
        <f>IF(OR(AND(G3203&gt;=$D$19,G3203&lt;=$E$19),AND(G3203&gt;=$F$19,G3203&lt;=$G$19),AND(G3203&gt;=$H$19,G3203&lt;=$I$19),AND(G3203&gt;=$J$19,G3203&lt;=$K$19),AND(G3203&gt;=$L$19,G3203&lt;=$M$19),AND(G3203&gt;=$N$19,G3203&lt;=$O$19),AND(G3203&gt;=$P$19,G3203&lt;=$Q$19),AND(G3203&gt;=$R$19,G3203&lt;=$S$19),AND(G3203&gt;=$T$19,G3203&lt;=$U$19)),IF(COUNTIF(I2839:I3202,"Plein traitement")=90,"Demi-traitement","Plein traitement"),IF(OR(AND(G3203&gt;=$D$8,G3203&lt;=$E$8),AND(G3203&gt;=$F$8,G3203&lt;=$G$8),AND(G3203&gt;=$H$8,G3203&lt;=$I$8),AND(G3203&gt;=$J$8,G3203&lt;=$K$8),AND(G3203&gt;=$L$8,G3203&lt;=$M$8),AND(G3203&gt;=$N$8,G3203&lt;=$O$8),AND(G3203&gt;=$P$8,G3203&lt;=$Q$8),AND(G3203&gt;=$R$8,G3203&lt;=$S$8),AND(G3203&gt;=$T$8,G3203&lt;=$U$8)),IF(COUNTIF($H$537:H3203,"CMO")&gt;90,"Demi-traitement","Plein traitement"),""))</f>
        <v/>
      </c>
    </row>
    <row r="3204" spans="7:9" x14ac:dyDescent="0.25">
      <c r="G3204" s="1">
        <v>45768</v>
      </c>
      <c r="H3204" t="str">
        <f t="shared" si="54"/>
        <v/>
      </c>
      <c r="I3204" s="2" t="str">
        <f>IF(OR(AND(G3204&gt;=$D$19,G3204&lt;=$E$19),AND(G3204&gt;=$F$19,G3204&lt;=$G$19),AND(G3204&gt;=$H$19,G3204&lt;=$I$19),AND(G3204&gt;=$J$19,G3204&lt;=$K$19),AND(G3204&gt;=$L$19,G3204&lt;=$M$19),AND(G3204&gt;=$N$19,G3204&lt;=$O$19),AND(G3204&gt;=$P$19,G3204&lt;=$Q$19),AND(G3204&gt;=$R$19,G3204&lt;=$S$19),AND(G3204&gt;=$T$19,G3204&lt;=$U$19)),IF(COUNTIF(I2840:I3203,"Plein traitement")=90,"Demi-traitement","Plein traitement"),IF(OR(AND(G3204&gt;=$D$8,G3204&lt;=$E$8),AND(G3204&gt;=$F$8,G3204&lt;=$G$8),AND(G3204&gt;=$H$8,G3204&lt;=$I$8),AND(G3204&gt;=$J$8,G3204&lt;=$K$8),AND(G3204&gt;=$L$8,G3204&lt;=$M$8),AND(G3204&gt;=$N$8,G3204&lt;=$O$8),AND(G3204&gt;=$P$8,G3204&lt;=$Q$8),AND(G3204&gt;=$R$8,G3204&lt;=$S$8),AND(G3204&gt;=$T$8,G3204&lt;=$U$8)),IF(COUNTIF($H$537:H3204,"CMO")&gt;90,"Demi-traitement","Plein traitement"),""))</f>
        <v/>
      </c>
    </row>
    <row r="3205" spans="7:9" x14ac:dyDescent="0.25">
      <c r="G3205" s="1">
        <v>45769</v>
      </c>
      <c r="H3205" t="str">
        <f t="shared" si="54"/>
        <v/>
      </c>
      <c r="I3205" s="2" t="str">
        <f>IF(OR(AND(G3205&gt;=$D$19,G3205&lt;=$E$19),AND(G3205&gt;=$F$19,G3205&lt;=$G$19),AND(G3205&gt;=$H$19,G3205&lt;=$I$19),AND(G3205&gt;=$J$19,G3205&lt;=$K$19),AND(G3205&gt;=$L$19,G3205&lt;=$M$19),AND(G3205&gt;=$N$19,G3205&lt;=$O$19),AND(G3205&gt;=$P$19,G3205&lt;=$Q$19),AND(G3205&gt;=$R$19,G3205&lt;=$S$19),AND(G3205&gt;=$T$19,G3205&lt;=$U$19)),IF(COUNTIF(I2841:I3204,"Plein traitement")=90,"Demi-traitement","Plein traitement"),IF(OR(AND(G3205&gt;=$D$8,G3205&lt;=$E$8),AND(G3205&gt;=$F$8,G3205&lt;=$G$8),AND(G3205&gt;=$H$8,G3205&lt;=$I$8),AND(G3205&gt;=$J$8,G3205&lt;=$K$8),AND(G3205&gt;=$L$8,G3205&lt;=$M$8),AND(G3205&gt;=$N$8,G3205&lt;=$O$8),AND(G3205&gt;=$P$8,G3205&lt;=$Q$8),AND(G3205&gt;=$R$8,G3205&lt;=$S$8),AND(G3205&gt;=$T$8,G3205&lt;=$U$8)),IF(COUNTIF($H$537:H3205,"CMO")&gt;90,"Demi-traitement","Plein traitement"),""))</f>
        <v/>
      </c>
    </row>
    <row r="3206" spans="7:9" x14ac:dyDescent="0.25">
      <c r="G3206" s="1">
        <v>45770</v>
      </c>
      <c r="H3206" t="str">
        <f t="shared" si="54"/>
        <v/>
      </c>
      <c r="I3206" s="2" t="str">
        <f>IF(OR(AND(G3206&gt;=$D$19,G3206&lt;=$E$19),AND(G3206&gt;=$F$19,G3206&lt;=$G$19),AND(G3206&gt;=$H$19,G3206&lt;=$I$19),AND(G3206&gt;=$J$19,G3206&lt;=$K$19),AND(G3206&gt;=$L$19,G3206&lt;=$M$19),AND(G3206&gt;=$N$19,G3206&lt;=$O$19),AND(G3206&gt;=$P$19,G3206&lt;=$Q$19),AND(G3206&gt;=$R$19,G3206&lt;=$S$19),AND(G3206&gt;=$T$19,G3206&lt;=$U$19)),IF(COUNTIF(I2842:I3205,"Plein traitement")=90,"Demi-traitement","Plein traitement"),IF(OR(AND(G3206&gt;=$D$8,G3206&lt;=$E$8),AND(G3206&gt;=$F$8,G3206&lt;=$G$8),AND(G3206&gt;=$H$8,G3206&lt;=$I$8),AND(G3206&gt;=$J$8,G3206&lt;=$K$8),AND(G3206&gt;=$L$8,G3206&lt;=$M$8),AND(G3206&gt;=$N$8,G3206&lt;=$O$8),AND(G3206&gt;=$P$8,G3206&lt;=$Q$8),AND(G3206&gt;=$R$8,G3206&lt;=$S$8),AND(G3206&gt;=$T$8,G3206&lt;=$U$8)),IF(COUNTIF($H$537:H3206,"CMO")&gt;90,"Demi-traitement","Plein traitement"),""))</f>
        <v/>
      </c>
    </row>
    <row r="3207" spans="7:9" x14ac:dyDescent="0.25">
      <c r="G3207" s="1">
        <v>45771</v>
      </c>
      <c r="H3207" t="str">
        <f t="shared" si="54"/>
        <v/>
      </c>
      <c r="I3207" s="2" t="str">
        <f>IF(OR(AND(G3207&gt;=$D$19,G3207&lt;=$E$19),AND(G3207&gt;=$F$19,G3207&lt;=$G$19),AND(G3207&gt;=$H$19,G3207&lt;=$I$19),AND(G3207&gt;=$J$19,G3207&lt;=$K$19),AND(G3207&gt;=$L$19,G3207&lt;=$M$19),AND(G3207&gt;=$N$19,G3207&lt;=$O$19),AND(G3207&gt;=$P$19,G3207&lt;=$Q$19),AND(G3207&gt;=$R$19,G3207&lt;=$S$19),AND(G3207&gt;=$T$19,G3207&lt;=$U$19)),IF(COUNTIF(I2843:I3206,"Plein traitement")=90,"Demi-traitement","Plein traitement"),IF(OR(AND(G3207&gt;=$D$8,G3207&lt;=$E$8),AND(G3207&gt;=$F$8,G3207&lt;=$G$8),AND(G3207&gt;=$H$8,G3207&lt;=$I$8),AND(G3207&gt;=$J$8,G3207&lt;=$K$8),AND(G3207&gt;=$L$8,G3207&lt;=$M$8),AND(G3207&gt;=$N$8,G3207&lt;=$O$8),AND(G3207&gt;=$P$8,G3207&lt;=$Q$8),AND(G3207&gt;=$R$8,G3207&lt;=$S$8),AND(G3207&gt;=$T$8,G3207&lt;=$U$8)),IF(COUNTIF($H$537:H3207,"CMO")&gt;90,"Demi-traitement","Plein traitement"),""))</f>
        <v/>
      </c>
    </row>
    <row r="3208" spans="7:9" x14ac:dyDescent="0.25">
      <c r="G3208" s="1">
        <v>45772</v>
      </c>
      <c r="H3208" t="str">
        <f t="shared" si="54"/>
        <v/>
      </c>
      <c r="I3208" s="2" t="str">
        <f>IF(OR(AND(G3208&gt;=$D$19,G3208&lt;=$E$19),AND(G3208&gt;=$F$19,G3208&lt;=$G$19),AND(G3208&gt;=$H$19,G3208&lt;=$I$19),AND(G3208&gt;=$J$19,G3208&lt;=$K$19),AND(G3208&gt;=$L$19,G3208&lt;=$M$19),AND(G3208&gt;=$N$19,G3208&lt;=$O$19),AND(G3208&gt;=$P$19,G3208&lt;=$Q$19),AND(G3208&gt;=$R$19,G3208&lt;=$S$19),AND(G3208&gt;=$T$19,G3208&lt;=$U$19)),IF(COUNTIF(I2844:I3207,"Plein traitement")=90,"Demi-traitement","Plein traitement"),IF(OR(AND(G3208&gt;=$D$8,G3208&lt;=$E$8),AND(G3208&gt;=$F$8,G3208&lt;=$G$8),AND(G3208&gt;=$H$8,G3208&lt;=$I$8),AND(G3208&gt;=$J$8,G3208&lt;=$K$8),AND(G3208&gt;=$L$8,G3208&lt;=$M$8),AND(G3208&gt;=$N$8,G3208&lt;=$O$8),AND(G3208&gt;=$P$8,G3208&lt;=$Q$8),AND(G3208&gt;=$R$8,G3208&lt;=$S$8),AND(G3208&gt;=$T$8,G3208&lt;=$U$8)),IF(COUNTIF($H$537:H3208,"CMO")&gt;90,"Demi-traitement","Plein traitement"),""))</f>
        <v/>
      </c>
    </row>
    <row r="3209" spans="7:9" x14ac:dyDescent="0.25">
      <c r="G3209" s="1">
        <v>45773</v>
      </c>
      <c r="H3209" t="str">
        <f t="shared" si="54"/>
        <v/>
      </c>
      <c r="I3209" s="2" t="str">
        <f>IF(OR(AND(G3209&gt;=$D$19,G3209&lt;=$E$19),AND(G3209&gt;=$F$19,G3209&lt;=$G$19),AND(G3209&gt;=$H$19,G3209&lt;=$I$19),AND(G3209&gt;=$J$19,G3209&lt;=$K$19),AND(G3209&gt;=$L$19,G3209&lt;=$M$19),AND(G3209&gt;=$N$19,G3209&lt;=$O$19),AND(G3209&gt;=$P$19,G3209&lt;=$Q$19),AND(G3209&gt;=$R$19,G3209&lt;=$S$19),AND(G3209&gt;=$T$19,G3209&lt;=$U$19)),IF(COUNTIF(I2845:I3208,"Plein traitement")=90,"Demi-traitement","Plein traitement"),IF(OR(AND(G3209&gt;=$D$8,G3209&lt;=$E$8),AND(G3209&gt;=$F$8,G3209&lt;=$G$8),AND(G3209&gt;=$H$8,G3209&lt;=$I$8),AND(G3209&gt;=$J$8,G3209&lt;=$K$8),AND(G3209&gt;=$L$8,G3209&lt;=$M$8),AND(G3209&gt;=$N$8,G3209&lt;=$O$8),AND(G3209&gt;=$P$8,G3209&lt;=$Q$8),AND(G3209&gt;=$R$8,G3209&lt;=$S$8),AND(G3209&gt;=$T$8,G3209&lt;=$U$8)),IF(COUNTIF($H$537:H3209,"CMO")&gt;90,"Demi-traitement","Plein traitement"),""))</f>
        <v/>
      </c>
    </row>
    <row r="3210" spans="7:9" x14ac:dyDescent="0.25">
      <c r="G3210" s="1">
        <v>45774</v>
      </c>
      <c r="H3210" t="str">
        <f t="shared" si="54"/>
        <v/>
      </c>
      <c r="I3210" s="2" t="str">
        <f>IF(OR(AND(G3210&gt;=$D$19,G3210&lt;=$E$19),AND(G3210&gt;=$F$19,G3210&lt;=$G$19),AND(G3210&gt;=$H$19,G3210&lt;=$I$19),AND(G3210&gt;=$J$19,G3210&lt;=$K$19),AND(G3210&gt;=$L$19,G3210&lt;=$M$19),AND(G3210&gt;=$N$19,G3210&lt;=$O$19),AND(G3210&gt;=$P$19,G3210&lt;=$Q$19),AND(G3210&gt;=$R$19,G3210&lt;=$S$19),AND(G3210&gt;=$T$19,G3210&lt;=$U$19)),IF(COUNTIF(I2846:I3209,"Plein traitement")=90,"Demi-traitement","Plein traitement"),IF(OR(AND(G3210&gt;=$D$8,G3210&lt;=$E$8),AND(G3210&gt;=$F$8,G3210&lt;=$G$8),AND(G3210&gt;=$H$8,G3210&lt;=$I$8),AND(G3210&gt;=$J$8,G3210&lt;=$K$8),AND(G3210&gt;=$L$8,G3210&lt;=$M$8),AND(G3210&gt;=$N$8,G3210&lt;=$O$8),AND(G3210&gt;=$P$8,G3210&lt;=$Q$8),AND(G3210&gt;=$R$8,G3210&lt;=$S$8),AND(G3210&gt;=$T$8,G3210&lt;=$U$8)),IF(COUNTIF($H$537:H3210,"CMO")&gt;90,"Demi-traitement","Plein traitement"),""))</f>
        <v/>
      </c>
    </row>
    <row r="3211" spans="7:9" x14ac:dyDescent="0.25">
      <c r="G3211" s="1">
        <v>45775</v>
      </c>
      <c r="H3211" t="str">
        <f t="shared" si="54"/>
        <v/>
      </c>
      <c r="I3211" s="2" t="str">
        <f>IF(OR(AND(G3211&gt;=$D$19,G3211&lt;=$E$19),AND(G3211&gt;=$F$19,G3211&lt;=$G$19),AND(G3211&gt;=$H$19,G3211&lt;=$I$19),AND(G3211&gt;=$J$19,G3211&lt;=$K$19),AND(G3211&gt;=$L$19,G3211&lt;=$M$19),AND(G3211&gt;=$N$19,G3211&lt;=$O$19),AND(G3211&gt;=$P$19,G3211&lt;=$Q$19),AND(G3211&gt;=$R$19,G3211&lt;=$S$19),AND(G3211&gt;=$T$19,G3211&lt;=$U$19)),IF(COUNTIF(I2847:I3210,"Plein traitement")=90,"Demi-traitement","Plein traitement"),IF(OR(AND(G3211&gt;=$D$8,G3211&lt;=$E$8),AND(G3211&gt;=$F$8,G3211&lt;=$G$8),AND(G3211&gt;=$H$8,G3211&lt;=$I$8),AND(G3211&gt;=$J$8,G3211&lt;=$K$8),AND(G3211&gt;=$L$8,G3211&lt;=$M$8),AND(G3211&gt;=$N$8,G3211&lt;=$O$8),AND(G3211&gt;=$P$8,G3211&lt;=$Q$8),AND(G3211&gt;=$R$8,G3211&lt;=$S$8),AND(G3211&gt;=$T$8,G3211&lt;=$U$8)),IF(COUNTIF($H$537:H3211,"CMO")&gt;90,"Demi-traitement","Plein traitement"),""))</f>
        <v/>
      </c>
    </row>
    <row r="3212" spans="7:9" x14ac:dyDescent="0.25">
      <c r="G3212" s="1">
        <v>45776</v>
      </c>
      <c r="H3212" t="str">
        <f t="shared" si="54"/>
        <v/>
      </c>
      <c r="I3212" s="2" t="str">
        <f>IF(OR(AND(G3212&gt;=$D$19,G3212&lt;=$E$19),AND(G3212&gt;=$F$19,G3212&lt;=$G$19),AND(G3212&gt;=$H$19,G3212&lt;=$I$19),AND(G3212&gt;=$J$19,G3212&lt;=$K$19),AND(G3212&gt;=$L$19,G3212&lt;=$M$19),AND(G3212&gt;=$N$19,G3212&lt;=$O$19),AND(G3212&gt;=$P$19,G3212&lt;=$Q$19),AND(G3212&gt;=$R$19,G3212&lt;=$S$19),AND(G3212&gt;=$T$19,G3212&lt;=$U$19)),IF(COUNTIF(I2848:I3211,"Plein traitement")=90,"Demi-traitement","Plein traitement"),IF(OR(AND(G3212&gt;=$D$8,G3212&lt;=$E$8),AND(G3212&gt;=$F$8,G3212&lt;=$G$8),AND(G3212&gt;=$H$8,G3212&lt;=$I$8),AND(G3212&gt;=$J$8,G3212&lt;=$K$8),AND(G3212&gt;=$L$8,G3212&lt;=$M$8),AND(G3212&gt;=$N$8,G3212&lt;=$O$8),AND(G3212&gt;=$P$8,G3212&lt;=$Q$8),AND(G3212&gt;=$R$8,G3212&lt;=$S$8),AND(G3212&gt;=$T$8,G3212&lt;=$U$8)),IF(COUNTIF($H$537:H3212,"CMO")&gt;90,"Demi-traitement","Plein traitement"),""))</f>
        <v/>
      </c>
    </row>
    <row r="3213" spans="7:9" x14ac:dyDescent="0.25">
      <c r="G3213" s="1">
        <v>45777</v>
      </c>
      <c r="H3213" t="str">
        <f t="shared" si="54"/>
        <v/>
      </c>
      <c r="I3213" s="2" t="str">
        <f>IF(OR(AND(G3213&gt;=$D$19,G3213&lt;=$E$19),AND(G3213&gt;=$F$19,G3213&lt;=$G$19),AND(G3213&gt;=$H$19,G3213&lt;=$I$19),AND(G3213&gt;=$J$19,G3213&lt;=$K$19),AND(G3213&gt;=$L$19,G3213&lt;=$M$19),AND(G3213&gt;=$N$19,G3213&lt;=$O$19),AND(G3213&gt;=$P$19,G3213&lt;=$Q$19),AND(G3213&gt;=$R$19,G3213&lt;=$S$19),AND(G3213&gt;=$T$19,G3213&lt;=$U$19)),IF(COUNTIF(I2849:I3212,"Plein traitement")=90,"Demi-traitement","Plein traitement"),IF(OR(AND(G3213&gt;=$D$8,G3213&lt;=$E$8),AND(G3213&gt;=$F$8,G3213&lt;=$G$8),AND(G3213&gt;=$H$8,G3213&lt;=$I$8),AND(G3213&gt;=$J$8,G3213&lt;=$K$8),AND(G3213&gt;=$L$8,G3213&lt;=$M$8),AND(G3213&gt;=$N$8,G3213&lt;=$O$8),AND(G3213&gt;=$P$8,G3213&lt;=$Q$8),AND(G3213&gt;=$R$8,G3213&lt;=$S$8),AND(G3213&gt;=$T$8,G3213&lt;=$U$8)),IF(COUNTIF($H$537:H3213,"CMO")&gt;90,"Demi-traitement","Plein traitement"),""))</f>
        <v/>
      </c>
    </row>
    <row r="3214" spans="7:9" x14ac:dyDescent="0.25">
      <c r="G3214" s="1">
        <v>45778</v>
      </c>
      <c r="H3214" t="str">
        <f t="shared" si="54"/>
        <v/>
      </c>
      <c r="I3214" s="2" t="str">
        <f>IF(OR(AND(G3214&gt;=$D$19,G3214&lt;=$E$19),AND(G3214&gt;=$F$19,G3214&lt;=$G$19),AND(G3214&gt;=$H$19,G3214&lt;=$I$19),AND(G3214&gt;=$J$19,G3214&lt;=$K$19),AND(G3214&gt;=$L$19,G3214&lt;=$M$19),AND(G3214&gt;=$N$19,G3214&lt;=$O$19),AND(G3214&gt;=$P$19,G3214&lt;=$Q$19),AND(G3214&gt;=$R$19,G3214&lt;=$S$19),AND(G3214&gt;=$T$19,G3214&lt;=$U$19)),IF(COUNTIF(I2850:I3213,"Plein traitement")=90,"Demi-traitement","Plein traitement"),IF(OR(AND(G3214&gt;=$D$8,G3214&lt;=$E$8),AND(G3214&gt;=$F$8,G3214&lt;=$G$8),AND(G3214&gt;=$H$8,G3214&lt;=$I$8),AND(G3214&gt;=$J$8,G3214&lt;=$K$8),AND(G3214&gt;=$L$8,G3214&lt;=$M$8),AND(G3214&gt;=$N$8,G3214&lt;=$O$8),AND(G3214&gt;=$P$8,G3214&lt;=$Q$8),AND(G3214&gt;=$R$8,G3214&lt;=$S$8),AND(G3214&gt;=$T$8,G3214&lt;=$U$8)),IF(COUNTIF($H$537:H3214,"CMO")&gt;90,"Demi-traitement","Plein traitement"),""))</f>
        <v/>
      </c>
    </row>
    <row r="3215" spans="7:9" x14ac:dyDescent="0.25">
      <c r="G3215" s="1">
        <v>45779</v>
      </c>
      <c r="H3215" t="str">
        <f t="shared" si="54"/>
        <v/>
      </c>
      <c r="I3215" s="2" t="str">
        <f>IF(OR(AND(G3215&gt;=$D$19,G3215&lt;=$E$19),AND(G3215&gt;=$F$19,G3215&lt;=$G$19),AND(G3215&gt;=$H$19,G3215&lt;=$I$19),AND(G3215&gt;=$J$19,G3215&lt;=$K$19),AND(G3215&gt;=$L$19,G3215&lt;=$M$19),AND(G3215&gt;=$N$19,G3215&lt;=$O$19),AND(G3215&gt;=$P$19,G3215&lt;=$Q$19),AND(G3215&gt;=$R$19,G3215&lt;=$S$19),AND(G3215&gt;=$T$19,G3215&lt;=$U$19)),IF(COUNTIF(I2851:I3214,"Plein traitement")=90,"Demi-traitement","Plein traitement"),IF(OR(AND(G3215&gt;=$D$8,G3215&lt;=$E$8),AND(G3215&gt;=$F$8,G3215&lt;=$G$8),AND(G3215&gt;=$H$8,G3215&lt;=$I$8),AND(G3215&gt;=$J$8,G3215&lt;=$K$8),AND(G3215&gt;=$L$8,G3215&lt;=$M$8),AND(G3215&gt;=$N$8,G3215&lt;=$O$8),AND(G3215&gt;=$P$8,G3215&lt;=$Q$8),AND(G3215&gt;=$R$8,G3215&lt;=$S$8),AND(G3215&gt;=$T$8,G3215&lt;=$U$8)),IF(COUNTIF($H$537:H3215,"CMO")&gt;90,"Demi-traitement","Plein traitement"),""))</f>
        <v/>
      </c>
    </row>
    <row r="3216" spans="7:9" x14ac:dyDescent="0.25">
      <c r="G3216" s="1">
        <v>45780</v>
      </c>
      <c r="H3216" t="str">
        <f t="shared" si="54"/>
        <v/>
      </c>
      <c r="I3216" s="2" t="str">
        <f>IF(OR(AND(G3216&gt;=$D$19,G3216&lt;=$E$19),AND(G3216&gt;=$F$19,G3216&lt;=$G$19),AND(G3216&gt;=$H$19,G3216&lt;=$I$19),AND(G3216&gt;=$J$19,G3216&lt;=$K$19),AND(G3216&gt;=$L$19,G3216&lt;=$M$19),AND(G3216&gt;=$N$19,G3216&lt;=$O$19),AND(G3216&gt;=$P$19,G3216&lt;=$Q$19),AND(G3216&gt;=$R$19,G3216&lt;=$S$19),AND(G3216&gt;=$T$19,G3216&lt;=$U$19)),IF(COUNTIF(I2852:I3215,"Plein traitement")=90,"Demi-traitement","Plein traitement"),IF(OR(AND(G3216&gt;=$D$8,G3216&lt;=$E$8),AND(G3216&gt;=$F$8,G3216&lt;=$G$8),AND(G3216&gt;=$H$8,G3216&lt;=$I$8),AND(G3216&gt;=$J$8,G3216&lt;=$K$8),AND(G3216&gt;=$L$8,G3216&lt;=$M$8),AND(G3216&gt;=$N$8,G3216&lt;=$O$8),AND(G3216&gt;=$P$8,G3216&lt;=$Q$8),AND(G3216&gt;=$R$8,G3216&lt;=$S$8),AND(G3216&gt;=$T$8,G3216&lt;=$U$8)),IF(COUNTIF($H$537:H3216,"CMO")&gt;90,"Demi-traitement","Plein traitement"),""))</f>
        <v/>
      </c>
    </row>
    <row r="3217" spans="7:9" x14ac:dyDescent="0.25">
      <c r="G3217" s="1">
        <v>45781</v>
      </c>
      <c r="H3217" t="str">
        <f t="shared" si="54"/>
        <v/>
      </c>
      <c r="I3217" s="2" t="str">
        <f>IF(OR(AND(G3217&gt;=$D$19,G3217&lt;=$E$19),AND(G3217&gt;=$F$19,G3217&lt;=$G$19),AND(G3217&gt;=$H$19,G3217&lt;=$I$19),AND(G3217&gt;=$J$19,G3217&lt;=$K$19),AND(G3217&gt;=$L$19,G3217&lt;=$M$19),AND(G3217&gt;=$N$19,G3217&lt;=$O$19),AND(G3217&gt;=$P$19,G3217&lt;=$Q$19),AND(G3217&gt;=$R$19,G3217&lt;=$S$19),AND(G3217&gt;=$T$19,G3217&lt;=$U$19)),IF(COUNTIF(I2853:I3216,"Plein traitement")=90,"Demi-traitement","Plein traitement"),IF(OR(AND(G3217&gt;=$D$8,G3217&lt;=$E$8),AND(G3217&gt;=$F$8,G3217&lt;=$G$8),AND(G3217&gt;=$H$8,G3217&lt;=$I$8),AND(G3217&gt;=$J$8,G3217&lt;=$K$8),AND(G3217&gt;=$L$8,G3217&lt;=$M$8),AND(G3217&gt;=$N$8,G3217&lt;=$O$8),AND(G3217&gt;=$P$8,G3217&lt;=$Q$8),AND(G3217&gt;=$R$8,G3217&lt;=$S$8),AND(G3217&gt;=$T$8,G3217&lt;=$U$8)),IF(COUNTIF($H$537:H3217,"CMO")&gt;90,"Demi-traitement","Plein traitement"),""))</f>
        <v/>
      </c>
    </row>
    <row r="3218" spans="7:9" x14ac:dyDescent="0.25">
      <c r="G3218" s="1">
        <v>45782</v>
      </c>
      <c r="H3218" t="str">
        <f t="shared" si="54"/>
        <v/>
      </c>
      <c r="I3218" s="2" t="str">
        <f>IF(OR(AND(G3218&gt;=$D$19,G3218&lt;=$E$19),AND(G3218&gt;=$F$19,G3218&lt;=$G$19),AND(G3218&gt;=$H$19,G3218&lt;=$I$19),AND(G3218&gt;=$J$19,G3218&lt;=$K$19),AND(G3218&gt;=$L$19,G3218&lt;=$M$19),AND(G3218&gt;=$N$19,G3218&lt;=$O$19),AND(G3218&gt;=$P$19,G3218&lt;=$Q$19),AND(G3218&gt;=$R$19,G3218&lt;=$S$19),AND(G3218&gt;=$T$19,G3218&lt;=$U$19)),IF(COUNTIF(I2854:I3217,"Plein traitement")=90,"Demi-traitement","Plein traitement"),IF(OR(AND(G3218&gt;=$D$8,G3218&lt;=$E$8),AND(G3218&gt;=$F$8,G3218&lt;=$G$8),AND(G3218&gt;=$H$8,G3218&lt;=$I$8),AND(G3218&gt;=$J$8,G3218&lt;=$K$8),AND(G3218&gt;=$L$8,G3218&lt;=$M$8),AND(G3218&gt;=$N$8,G3218&lt;=$O$8),AND(G3218&gt;=$P$8,G3218&lt;=$Q$8),AND(G3218&gt;=$R$8,G3218&lt;=$S$8),AND(G3218&gt;=$T$8,G3218&lt;=$U$8)),IF(COUNTIF($H$537:H3218,"CMO")&gt;90,"Demi-traitement","Plein traitement"),""))</f>
        <v/>
      </c>
    </row>
    <row r="3219" spans="7:9" x14ac:dyDescent="0.25">
      <c r="G3219" s="1">
        <v>45783</v>
      </c>
      <c r="H3219" t="str">
        <f t="shared" si="54"/>
        <v/>
      </c>
      <c r="I3219" s="2" t="str">
        <f>IF(OR(AND(G3219&gt;=$D$19,G3219&lt;=$E$19),AND(G3219&gt;=$F$19,G3219&lt;=$G$19),AND(G3219&gt;=$H$19,G3219&lt;=$I$19),AND(G3219&gt;=$J$19,G3219&lt;=$K$19),AND(G3219&gt;=$L$19,G3219&lt;=$M$19),AND(G3219&gt;=$N$19,G3219&lt;=$O$19),AND(G3219&gt;=$P$19,G3219&lt;=$Q$19),AND(G3219&gt;=$R$19,G3219&lt;=$S$19),AND(G3219&gt;=$T$19,G3219&lt;=$U$19)),IF(COUNTIF(I2855:I3218,"Plein traitement")=90,"Demi-traitement","Plein traitement"),IF(OR(AND(G3219&gt;=$D$8,G3219&lt;=$E$8),AND(G3219&gt;=$F$8,G3219&lt;=$G$8),AND(G3219&gt;=$H$8,G3219&lt;=$I$8),AND(G3219&gt;=$J$8,G3219&lt;=$K$8),AND(G3219&gt;=$L$8,G3219&lt;=$M$8),AND(G3219&gt;=$N$8,G3219&lt;=$O$8),AND(G3219&gt;=$P$8,G3219&lt;=$Q$8),AND(G3219&gt;=$R$8,G3219&lt;=$S$8),AND(G3219&gt;=$T$8,G3219&lt;=$U$8)),IF(COUNTIF($H$537:H3219,"CMO")&gt;90,"Demi-traitement","Plein traitement"),""))</f>
        <v/>
      </c>
    </row>
    <row r="3220" spans="7:9" x14ac:dyDescent="0.25">
      <c r="G3220" s="1">
        <v>45784</v>
      </c>
      <c r="H3220" t="str">
        <f t="shared" si="54"/>
        <v/>
      </c>
      <c r="I3220" s="2" t="str">
        <f>IF(OR(AND(G3220&gt;=$D$19,G3220&lt;=$E$19),AND(G3220&gt;=$F$19,G3220&lt;=$G$19),AND(G3220&gt;=$H$19,G3220&lt;=$I$19),AND(G3220&gt;=$J$19,G3220&lt;=$K$19),AND(G3220&gt;=$L$19,G3220&lt;=$M$19),AND(G3220&gt;=$N$19,G3220&lt;=$O$19),AND(G3220&gt;=$P$19,G3220&lt;=$Q$19),AND(G3220&gt;=$R$19,G3220&lt;=$S$19),AND(G3220&gt;=$T$19,G3220&lt;=$U$19)),IF(COUNTIF(I2856:I3219,"Plein traitement")=90,"Demi-traitement","Plein traitement"),IF(OR(AND(G3220&gt;=$D$8,G3220&lt;=$E$8),AND(G3220&gt;=$F$8,G3220&lt;=$G$8),AND(G3220&gt;=$H$8,G3220&lt;=$I$8),AND(G3220&gt;=$J$8,G3220&lt;=$K$8),AND(G3220&gt;=$L$8,G3220&lt;=$M$8),AND(G3220&gt;=$N$8,G3220&lt;=$O$8),AND(G3220&gt;=$P$8,G3220&lt;=$Q$8),AND(G3220&gt;=$R$8,G3220&lt;=$S$8),AND(G3220&gt;=$T$8,G3220&lt;=$U$8)),IF(COUNTIF($H$537:H3220,"CMO")&gt;90,"Demi-traitement","Plein traitement"),""))</f>
        <v/>
      </c>
    </row>
    <row r="3221" spans="7:9" x14ac:dyDescent="0.25">
      <c r="G3221" s="1">
        <v>45785</v>
      </c>
      <c r="H3221" t="str">
        <f t="shared" si="54"/>
        <v/>
      </c>
      <c r="I3221" s="2" t="str">
        <f>IF(OR(AND(G3221&gt;=$D$19,G3221&lt;=$E$19),AND(G3221&gt;=$F$19,G3221&lt;=$G$19),AND(G3221&gt;=$H$19,G3221&lt;=$I$19),AND(G3221&gt;=$J$19,G3221&lt;=$K$19),AND(G3221&gt;=$L$19,G3221&lt;=$M$19),AND(G3221&gt;=$N$19,G3221&lt;=$O$19),AND(G3221&gt;=$P$19,G3221&lt;=$Q$19),AND(G3221&gt;=$R$19,G3221&lt;=$S$19),AND(G3221&gt;=$T$19,G3221&lt;=$U$19)),IF(COUNTIF(I2857:I3220,"Plein traitement")=90,"Demi-traitement","Plein traitement"),IF(OR(AND(G3221&gt;=$D$8,G3221&lt;=$E$8),AND(G3221&gt;=$F$8,G3221&lt;=$G$8),AND(G3221&gt;=$H$8,G3221&lt;=$I$8),AND(G3221&gt;=$J$8,G3221&lt;=$K$8),AND(G3221&gt;=$L$8,G3221&lt;=$M$8),AND(G3221&gt;=$N$8,G3221&lt;=$O$8),AND(G3221&gt;=$P$8,G3221&lt;=$Q$8),AND(G3221&gt;=$R$8,G3221&lt;=$S$8),AND(G3221&gt;=$T$8,G3221&lt;=$U$8)),IF(COUNTIF($H$537:H3221,"CMO")&gt;90,"Demi-traitement","Plein traitement"),""))</f>
        <v/>
      </c>
    </row>
    <row r="3222" spans="7:9" x14ac:dyDescent="0.25">
      <c r="G3222" s="1">
        <v>45786</v>
      </c>
      <c r="H3222" t="str">
        <f t="shared" si="54"/>
        <v/>
      </c>
      <c r="I3222" s="2" t="str">
        <f>IF(OR(AND(G3222&gt;=$D$19,G3222&lt;=$E$19),AND(G3222&gt;=$F$19,G3222&lt;=$G$19),AND(G3222&gt;=$H$19,G3222&lt;=$I$19),AND(G3222&gt;=$J$19,G3222&lt;=$K$19),AND(G3222&gt;=$L$19,G3222&lt;=$M$19),AND(G3222&gt;=$N$19,G3222&lt;=$O$19),AND(G3222&gt;=$P$19,G3222&lt;=$Q$19),AND(G3222&gt;=$R$19,G3222&lt;=$S$19),AND(G3222&gt;=$T$19,G3222&lt;=$U$19)),IF(COUNTIF(I2858:I3221,"Plein traitement")=90,"Demi-traitement","Plein traitement"),IF(OR(AND(G3222&gt;=$D$8,G3222&lt;=$E$8),AND(G3222&gt;=$F$8,G3222&lt;=$G$8),AND(G3222&gt;=$H$8,G3222&lt;=$I$8),AND(G3222&gt;=$J$8,G3222&lt;=$K$8),AND(G3222&gt;=$L$8,G3222&lt;=$M$8),AND(G3222&gt;=$N$8,G3222&lt;=$O$8),AND(G3222&gt;=$P$8,G3222&lt;=$Q$8),AND(G3222&gt;=$R$8,G3222&lt;=$S$8),AND(G3222&gt;=$T$8,G3222&lt;=$U$8)),IF(COUNTIF($H$537:H3222,"CMO")&gt;90,"Demi-traitement","Plein traitement"),""))</f>
        <v/>
      </c>
    </row>
    <row r="3223" spans="7:9" x14ac:dyDescent="0.25">
      <c r="G3223" s="1">
        <v>45787</v>
      </c>
      <c r="H3223" t="str">
        <f t="shared" si="54"/>
        <v/>
      </c>
      <c r="I3223" s="2" t="str">
        <f>IF(OR(AND(G3223&gt;=$D$19,G3223&lt;=$E$19),AND(G3223&gt;=$F$19,G3223&lt;=$G$19),AND(G3223&gt;=$H$19,G3223&lt;=$I$19),AND(G3223&gt;=$J$19,G3223&lt;=$K$19),AND(G3223&gt;=$L$19,G3223&lt;=$M$19),AND(G3223&gt;=$N$19,G3223&lt;=$O$19),AND(G3223&gt;=$P$19,G3223&lt;=$Q$19),AND(G3223&gt;=$R$19,G3223&lt;=$S$19),AND(G3223&gt;=$T$19,G3223&lt;=$U$19)),IF(COUNTIF(I2859:I3222,"Plein traitement")=90,"Demi-traitement","Plein traitement"),IF(OR(AND(G3223&gt;=$D$8,G3223&lt;=$E$8),AND(G3223&gt;=$F$8,G3223&lt;=$G$8),AND(G3223&gt;=$H$8,G3223&lt;=$I$8),AND(G3223&gt;=$J$8,G3223&lt;=$K$8),AND(G3223&gt;=$L$8,G3223&lt;=$M$8),AND(G3223&gt;=$N$8,G3223&lt;=$O$8),AND(G3223&gt;=$P$8,G3223&lt;=$Q$8),AND(G3223&gt;=$R$8,G3223&lt;=$S$8),AND(G3223&gt;=$T$8,G3223&lt;=$U$8)),IF(COUNTIF($H$537:H3223,"CMO")&gt;90,"Demi-traitement","Plein traitement"),""))</f>
        <v/>
      </c>
    </row>
    <row r="3224" spans="7:9" x14ac:dyDescent="0.25">
      <c r="G3224" s="1">
        <v>45788</v>
      </c>
      <c r="H3224" t="str">
        <f t="shared" si="54"/>
        <v/>
      </c>
      <c r="I3224" s="2" t="str">
        <f>IF(OR(AND(G3224&gt;=$D$19,G3224&lt;=$E$19),AND(G3224&gt;=$F$19,G3224&lt;=$G$19),AND(G3224&gt;=$H$19,G3224&lt;=$I$19),AND(G3224&gt;=$J$19,G3224&lt;=$K$19),AND(G3224&gt;=$L$19,G3224&lt;=$M$19),AND(G3224&gt;=$N$19,G3224&lt;=$O$19),AND(G3224&gt;=$P$19,G3224&lt;=$Q$19),AND(G3224&gt;=$R$19,G3224&lt;=$S$19),AND(G3224&gt;=$T$19,G3224&lt;=$U$19)),IF(COUNTIF(I2860:I3223,"Plein traitement")=90,"Demi-traitement","Plein traitement"),IF(OR(AND(G3224&gt;=$D$8,G3224&lt;=$E$8),AND(G3224&gt;=$F$8,G3224&lt;=$G$8),AND(G3224&gt;=$H$8,G3224&lt;=$I$8),AND(G3224&gt;=$J$8,G3224&lt;=$K$8),AND(G3224&gt;=$L$8,G3224&lt;=$M$8),AND(G3224&gt;=$N$8,G3224&lt;=$O$8),AND(G3224&gt;=$P$8,G3224&lt;=$Q$8),AND(G3224&gt;=$R$8,G3224&lt;=$S$8),AND(G3224&gt;=$T$8,G3224&lt;=$U$8)),IF(COUNTIF($H$537:H3224,"CMO")&gt;90,"Demi-traitement","Plein traitement"),""))</f>
        <v/>
      </c>
    </row>
    <row r="3225" spans="7:9" x14ac:dyDescent="0.25">
      <c r="G3225" s="1">
        <v>45789</v>
      </c>
      <c r="H3225" t="str">
        <f t="shared" si="54"/>
        <v/>
      </c>
      <c r="I3225" s="2" t="str">
        <f>IF(OR(AND(G3225&gt;=$D$19,G3225&lt;=$E$19),AND(G3225&gt;=$F$19,G3225&lt;=$G$19),AND(G3225&gt;=$H$19,G3225&lt;=$I$19),AND(G3225&gt;=$J$19,G3225&lt;=$K$19),AND(G3225&gt;=$L$19,G3225&lt;=$M$19),AND(G3225&gt;=$N$19,G3225&lt;=$O$19),AND(G3225&gt;=$P$19,G3225&lt;=$Q$19),AND(G3225&gt;=$R$19,G3225&lt;=$S$19),AND(G3225&gt;=$T$19,G3225&lt;=$U$19)),IF(COUNTIF(I2861:I3224,"Plein traitement")=90,"Demi-traitement","Plein traitement"),IF(OR(AND(G3225&gt;=$D$8,G3225&lt;=$E$8),AND(G3225&gt;=$F$8,G3225&lt;=$G$8),AND(G3225&gt;=$H$8,G3225&lt;=$I$8),AND(G3225&gt;=$J$8,G3225&lt;=$K$8),AND(G3225&gt;=$L$8,G3225&lt;=$M$8),AND(G3225&gt;=$N$8,G3225&lt;=$O$8),AND(G3225&gt;=$P$8,G3225&lt;=$Q$8),AND(G3225&gt;=$R$8,G3225&lt;=$S$8),AND(G3225&gt;=$T$8,G3225&lt;=$U$8)),IF(COUNTIF($H$537:H3225,"CMO")&gt;90,"Demi-traitement","Plein traitement"),""))</f>
        <v/>
      </c>
    </row>
    <row r="3226" spans="7:9" x14ac:dyDescent="0.25">
      <c r="G3226" s="1">
        <v>45790</v>
      </c>
      <c r="H3226" t="str">
        <f t="shared" si="54"/>
        <v/>
      </c>
      <c r="I3226" s="2" t="str">
        <f>IF(OR(AND(G3226&gt;=$D$19,G3226&lt;=$E$19),AND(G3226&gt;=$F$19,G3226&lt;=$G$19),AND(G3226&gt;=$H$19,G3226&lt;=$I$19),AND(G3226&gt;=$J$19,G3226&lt;=$K$19),AND(G3226&gt;=$L$19,G3226&lt;=$M$19),AND(G3226&gt;=$N$19,G3226&lt;=$O$19),AND(G3226&gt;=$P$19,G3226&lt;=$Q$19),AND(G3226&gt;=$R$19,G3226&lt;=$S$19),AND(G3226&gt;=$T$19,G3226&lt;=$U$19)),IF(COUNTIF(I2862:I3225,"Plein traitement")=90,"Demi-traitement","Plein traitement"),IF(OR(AND(G3226&gt;=$D$8,G3226&lt;=$E$8),AND(G3226&gt;=$F$8,G3226&lt;=$G$8),AND(G3226&gt;=$H$8,G3226&lt;=$I$8),AND(G3226&gt;=$J$8,G3226&lt;=$K$8),AND(G3226&gt;=$L$8,G3226&lt;=$M$8),AND(G3226&gt;=$N$8,G3226&lt;=$O$8),AND(G3226&gt;=$P$8,G3226&lt;=$Q$8),AND(G3226&gt;=$R$8,G3226&lt;=$S$8),AND(G3226&gt;=$T$8,G3226&lt;=$U$8)),IF(COUNTIF($H$537:H3226,"CMO")&gt;90,"Demi-traitement","Plein traitement"),""))</f>
        <v/>
      </c>
    </row>
    <row r="3227" spans="7:9" x14ac:dyDescent="0.25">
      <c r="G3227" s="1">
        <v>45791</v>
      </c>
      <c r="H3227" t="str">
        <f t="shared" si="54"/>
        <v/>
      </c>
      <c r="I3227" s="2" t="str">
        <f>IF(OR(AND(G3227&gt;=$D$19,G3227&lt;=$E$19),AND(G3227&gt;=$F$19,G3227&lt;=$G$19),AND(G3227&gt;=$H$19,G3227&lt;=$I$19),AND(G3227&gt;=$J$19,G3227&lt;=$K$19),AND(G3227&gt;=$L$19,G3227&lt;=$M$19),AND(G3227&gt;=$N$19,G3227&lt;=$O$19),AND(G3227&gt;=$P$19,G3227&lt;=$Q$19),AND(G3227&gt;=$R$19,G3227&lt;=$S$19),AND(G3227&gt;=$T$19,G3227&lt;=$U$19)),IF(COUNTIF(I2863:I3226,"Plein traitement")=90,"Demi-traitement","Plein traitement"),IF(OR(AND(G3227&gt;=$D$8,G3227&lt;=$E$8),AND(G3227&gt;=$F$8,G3227&lt;=$G$8),AND(G3227&gt;=$H$8,G3227&lt;=$I$8),AND(G3227&gt;=$J$8,G3227&lt;=$K$8),AND(G3227&gt;=$L$8,G3227&lt;=$M$8),AND(G3227&gt;=$N$8,G3227&lt;=$O$8),AND(G3227&gt;=$P$8,G3227&lt;=$Q$8),AND(G3227&gt;=$R$8,G3227&lt;=$S$8),AND(G3227&gt;=$T$8,G3227&lt;=$U$8)),IF(COUNTIF($H$537:H3227,"CMO")&gt;90,"Demi-traitement","Plein traitement"),""))</f>
        <v/>
      </c>
    </row>
    <row r="3228" spans="7:9" x14ac:dyDescent="0.25">
      <c r="G3228" s="1">
        <v>45792</v>
      </c>
      <c r="H3228" t="str">
        <f t="shared" si="54"/>
        <v/>
      </c>
      <c r="I3228" s="2" t="str">
        <f>IF(OR(AND(G3228&gt;=$D$19,G3228&lt;=$E$19),AND(G3228&gt;=$F$19,G3228&lt;=$G$19),AND(G3228&gt;=$H$19,G3228&lt;=$I$19),AND(G3228&gt;=$J$19,G3228&lt;=$K$19),AND(G3228&gt;=$L$19,G3228&lt;=$M$19),AND(G3228&gt;=$N$19,G3228&lt;=$O$19),AND(G3228&gt;=$P$19,G3228&lt;=$Q$19),AND(G3228&gt;=$R$19,G3228&lt;=$S$19),AND(G3228&gt;=$T$19,G3228&lt;=$U$19)),IF(COUNTIF(I2864:I3227,"Plein traitement")=90,"Demi-traitement","Plein traitement"),IF(OR(AND(G3228&gt;=$D$8,G3228&lt;=$E$8),AND(G3228&gt;=$F$8,G3228&lt;=$G$8),AND(G3228&gt;=$H$8,G3228&lt;=$I$8),AND(G3228&gt;=$J$8,G3228&lt;=$K$8),AND(G3228&gt;=$L$8,G3228&lt;=$M$8),AND(G3228&gt;=$N$8,G3228&lt;=$O$8),AND(G3228&gt;=$P$8,G3228&lt;=$Q$8),AND(G3228&gt;=$R$8,G3228&lt;=$S$8),AND(G3228&gt;=$T$8,G3228&lt;=$U$8)),IF(COUNTIF($H$537:H3228,"CMO")&gt;90,"Demi-traitement","Plein traitement"),""))</f>
        <v/>
      </c>
    </row>
    <row r="3229" spans="7:9" x14ac:dyDescent="0.25">
      <c r="G3229" s="1">
        <v>45793</v>
      </c>
      <c r="H3229" t="str">
        <f t="shared" si="54"/>
        <v/>
      </c>
      <c r="I3229" s="2" t="str">
        <f>IF(OR(AND(G3229&gt;=$D$19,G3229&lt;=$E$19),AND(G3229&gt;=$F$19,G3229&lt;=$G$19),AND(G3229&gt;=$H$19,G3229&lt;=$I$19),AND(G3229&gt;=$J$19,G3229&lt;=$K$19),AND(G3229&gt;=$L$19,G3229&lt;=$M$19),AND(G3229&gt;=$N$19,G3229&lt;=$O$19),AND(G3229&gt;=$P$19,G3229&lt;=$Q$19),AND(G3229&gt;=$R$19,G3229&lt;=$S$19),AND(G3229&gt;=$T$19,G3229&lt;=$U$19)),IF(COUNTIF(I2865:I3228,"Plein traitement")=90,"Demi-traitement","Plein traitement"),IF(OR(AND(G3229&gt;=$D$8,G3229&lt;=$E$8),AND(G3229&gt;=$F$8,G3229&lt;=$G$8),AND(G3229&gt;=$H$8,G3229&lt;=$I$8),AND(G3229&gt;=$J$8,G3229&lt;=$K$8),AND(G3229&gt;=$L$8,G3229&lt;=$M$8),AND(G3229&gt;=$N$8,G3229&lt;=$O$8),AND(G3229&gt;=$P$8,G3229&lt;=$Q$8),AND(G3229&gt;=$R$8,G3229&lt;=$S$8),AND(G3229&gt;=$T$8,G3229&lt;=$U$8)),IF(COUNTIF($H$537:H3229,"CMO")&gt;90,"Demi-traitement","Plein traitement"),""))</f>
        <v/>
      </c>
    </row>
    <row r="3230" spans="7:9" x14ac:dyDescent="0.25">
      <c r="G3230" s="1">
        <v>45794</v>
      </c>
      <c r="H3230" t="str">
        <f t="shared" si="54"/>
        <v/>
      </c>
      <c r="I3230" s="2" t="str">
        <f>IF(OR(AND(G3230&gt;=$D$19,G3230&lt;=$E$19),AND(G3230&gt;=$F$19,G3230&lt;=$G$19),AND(G3230&gt;=$H$19,G3230&lt;=$I$19),AND(G3230&gt;=$J$19,G3230&lt;=$K$19),AND(G3230&gt;=$L$19,G3230&lt;=$M$19),AND(G3230&gt;=$N$19,G3230&lt;=$O$19),AND(G3230&gt;=$P$19,G3230&lt;=$Q$19),AND(G3230&gt;=$R$19,G3230&lt;=$S$19),AND(G3230&gt;=$T$19,G3230&lt;=$U$19)),IF(COUNTIF(I2866:I3229,"Plein traitement")=90,"Demi-traitement","Plein traitement"),IF(OR(AND(G3230&gt;=$D$8,G3230&lt;=$E$8),AND(G3230&gt;=$F$8,G3230&lt;=$G$8),AND(G3230&gt;=$H$8,G3230&lt;=$I$8),AND(G3230&gt;=$J$8,G3230&lt;=$K$8),AND(G3230&gt;=$L$8,G3230&lt;=$M$8),AND(G3230&gt;=$N$8,G3230&lt;=$O$8),AND(G3230&gt;=$P$8,G3230&lt;=$Q$8),AND(G3230&gt;=$R$8,G3230&lt;=$S$8),AND(G3230&gt;=$T$8,G3230&lt;=$U$8)),IF(COUNTIF($H$537:H3230,"CMO")&gt;90,"Demi-traitement","Plein traitement"),""))</f>
        <v/>
      </c>
    </row>
    <row r="3231" spans="7:9" x14ac:dyDescent="0.25">
      <c r="G3231" s="1">
        <v>45795</v>
      </c>
      <c r="H3231" t="str">
        <f t="shared" si="54"/>
        <v/>
      </c>
      <c r="I3231" s="2" t="str">
        <f>IF(OR(AND(G3231&gt;=$D$19,G3231&lt;=$E$19),AND(G3231&gt;=$F$19,G3231&lt;=$G$19),AND(G3231&gt;=$H$19,G3231&lt;=$I$19),AND(G3231&gt;=$J$19,G3231&lt;=$K$19),AND(G3231&gt;=$L$19,G3231&lt;=$M$19),AND(G3231&gt;=$N$19,G3231&lt;=$O$19),AND(G3231&gt;=$P$19,G3231&lt;=$Q$19),AND(G3231&gt;=$R$19,G3231&lt;=$S$19),AND(G3231&gt;=$T$19,G3231&lt;=$U$19)),IF(COUNTIF(I2867:I3230,"Plein traitement")=90,"Demi-traitement","Plein traitement"),IF(OR(AND(G3231&gt;=$D$8,G3231&lt;=$E$8),AND(G3231&gt;=$F$8,G3231&lt;=$G$8),AND(G3231&gt;=$H$8,G3231&lt;=$I$8),AND(G3231&gt;=$J$8,G3231&lt;=$K$8),AND(G3231&gt;=$L$8,G3231&lt;=$M$8),AND(G3231&gt;=$N$8,G3231&lt;=$O$8),AND(G3231&gt;=$P$8,G3231&lt;=$Q$8),AND(G3231&gt;=$R$8,G3231&lt;=$S$8),AND(G3231&gt;=$T$8,G3231&lt;=$U$8)),IF(COUNTIF($H$537:H3231,"CMO")&gt;90,"Demi-traitement","Plein traitement"),""))</f>
        <v/>
      </c>
    </row>
    <row r="3232" spans="7:9" x14ac:dyDescent="0.25">
      <c r="G3232" s="1">
        <v>45796</v>
      </c>
      <c r="H3232" t="str">
        <f t="shared" si="54"/>
        <v/>
      </c>
      <c r="I3232" s="2" t="str">
        <f>IF(OR(AND(G3232&gt;=$D$19,G3232&lt;=$E$19),AND(G3232&gt;=$F$19,G3232&lt;=$G$19),AND(G3232&gt;=$H$19,G3232&lt;=$I$19),AND(G3232&gt;=$J$19,G3232&lt;=$K$19),AND(G3232&gt;=$L$19,G3232&lt;=$M$19),AND(G3232&gt;=$N$19,G3232&lt;=$O$19),AND(G3232&gt;=$P$19,G3232&lt;=$Q$19),AND(G3232&gt;=$R$19,G3232&lt;=$S$19),AND(G3232&gt;=$T$19,G3232&lt;=$U$19)),IF(COUNTIF(I2868:I3231,"Plein traitement")=90,"Demi-traitement","Plein traitement"),IF(OR(AND(G3232&gt;=$D$8,G3232&lt;=$E$8),AND(G3232&gt;=$F$8,G3232&lt;=$G$8),AND(G3232&gt;=$H$8,G3232&lt;=$I$8),AND(G3232&gt;=$J$8,G3232&lt;=$K$8),AND(G3232&gt;=$L$8,G3232&lt;=$M$8),AND(G3232&gt;=$N$8,G3232&lt;=$O$8),AND(G3232&gt;=$P$8,G3232&lt;=$Q$8),AND(G3232&gt;=$R$8,G3232&lt;=$S$8),AND(G3232&gt;=$T$8,G3232&lt;=$U$8)),IF(COUNTIF($H$537:H3232,"CMO")&gt;90,"Demi-traitement","Plein traitement"),""))</f>
        <v/>
      </c>
    </row>
    <row r="3233" spans="7:9" x14ac:dyDescent="0.25">
      <c r="G3233" s="1">
        <v>45797</v>
      </c>
      <c r="H3233" t="str">
        <f t="shared" si="54"/>
        <v/>
      </c>
      <c r="I3233" s="2" t="str">
        <f>IF(OR(AND(G3233&gt;=$D$19,G3233&lt;=$E$19),AND(G3233&gt;=$F$19,G3233&lt;=$G$19),AND(G3233&gt;=$H$19,G3233&lt;=$I$19),AND(G3233&gt;=$J$19,G3233&lt;=$K$19),AND(G3233&gt;=$L$19,G3233&lt;=$M$19),AND(G3233&gt;=$N$19,G3233&lt;=$O$19),AND(G3233&gt;=$P$19,G3233&lt;=$Q$19),AND(G3233&gt;=$R$19,G3233&lt;=$S$19),AND(G3233&gt;=$T$19,G3233&lt;=$U$19)),IF(COUNTIF(I2869:I3232,"Plein traitement")=90,"Demi-traitement","Plein traitement"),IF(OR(AND(G3233&gt;=$D$8,G3233&lt;=$E$8),AND(G3233&gt;=$F$8,G3233&lt;=$G$8),AND(G3233&gt;=$H$8,G3233&lt;=$I$8),AND(G3233&gt;=$J$8,G3233&lt;=$K$8),AND(G3233&gt;=$L$8,G3233&lt;=$M$8),AND(G3233&gt;=$N$8,G3233&lt;=$O$8),AND(G3233&gt;=$P$8,G3233&lt;=$Q$8),AND(G3233&gt;=$R$8,G3233&lt;=$S$8),AND(G3233&gt;=$T$8,G3233&lt;=$U$8)),IF(COUNTIF($H$537:H3233,"CMO")&gt;90,"Demi-traitement","Plein traitement"),""))</f>
        <v/>
      </c>
    </row>
    <row r="3234" spans="7:9" x14ac:dyDescent="0.25">
      <c r="G3234" s="1">
        <v>45798</v>
      </c>
      <c r="H3234" t="str">
        <f t="shared" si="54"/>
        <v/>
      </c>
      <c r="I3234" s="2" t="str">
        <f>IF(OR(AND(G3234&gt;=$D$19,G3234&lt;=$E$19),AND(G3234&gt;=$F$19,G3234&lt;=$G$19),AND(G3234&gt;=$H$19,G3234&lt;=$I$19),AND(G3234&gt;=$J$19,G3234&lt;=$K$19),AND(G3234&gt;=$L$19,G3234&lt;=$M$19),AND(G3234&gt;=$N$19,G3234&lt;=$O$19),AND(G3234&gt;=$P$19,G3234&lt;=$Q$19),AND(G3234&gt;=$R$19,G3234&lt;=$S$19),AND(G3234&gt;=$T$19,G3234&lt;=$U$19)),IF(COUNTIF(I2870:I3233,"Plein traitement")=90,"Demi-traitement","Plein traitement"),IF(OR(AND(G3234&gt;=$D$8,G3234&lt;=$E$8),AND(G3234&gt;=$F$8,G3234&lt;=$G$8),AND(G3234&gt;=$H$8,G3234&lt;=$I$8),AND(G3234&gt;=$J$8,G3234&lt;=$K$8),AND(G3234&gt;=$L$8,G3234&lt;=$M$8),AND(G3234&gt;=$N$8,G3234&lt;=$O$8),AND(G3234&gt;=$P$8,G3234&lt;=$Q$8),AND(G3234&gt;=$R$8,G3234&lt;=$S$8),AND(G3234&gt;=$T$8,G3234&lt;=$U$8)),IF(COUNTIF($H$537:H3234,"CMO")&gt;90,"Demi-traitement","Plein traitement"),""))</f>
        <v/>
      </c>
    </row>
    <row r="3235" spans="7:9" x14ac:dyDescent="0.25">
      <c r="G3235" s="1">
        <v>45799</v>
      </c>
      <c r="H3235" t="str">
        <f t="shared" si="54"/>
        <v/>
      </c>
      <c r="I3235" s="2" t="str">
        <f>IF(OR(AND(G3235&gt;=$D$19,G3235&lt;=$E$19),AND(G3235&gt;=$F$19,G3235&lt;=$G$19),AND(G3235&gt;=$H$19,G3235&lt;=$I$19),AND(G3235&gt;=$J$19,G3235&lt;=$K$19),AND(G3235&gt;=$L$19,G3235&lt;=$M$19),AND(G3235&gt;=$N$19,G3235&lt;=$O$19),AND(G3235&gt;=$P$19,G3235&lt;=$Q$19),AND(G3235&gt;=$R$19,G3235&lt;=$S$19),AND(G3235&gt;=$T$19,G3235&lt;=$U$19)),IF(COUNTIF(I2871:I3234,"Plein traitement")=90,"Demi-traitement","Plein traitement"),IF(OR(AND(G3235&gt;=$D$8,G3235&lt;=$E$8),AND(G3235&gt;=$F$8,G3235&lt;=$G$8),AND(G3235&gt;=$H$8,G3235&lt;=$I$8),AND(G3235&gt;=$J$8,G3235&lt;=$K$8),AND(G3235&gt;=$L$8,G3235&lt;=$M$8),AND(G3235&gt;=$N$8,G3235&lt;=$O$8),AND(G3235&gt;=$P$8,G3235&lt;=$Q$8),AND(G3235&gt;=$R$8,G3235&lt;=$S$8),AND(G3235&gt;=$T$8,G3235&lt;=$U$8)),IF(COUNTIF($H$537:H3235,"CMO")&gt;90,"Demi-traitement","Plein traitement"),""))</f>
        <v/>
      </c>
    </row>
    <row r="3236" spans="7:9" x14ac:dyDescent="0.25">
      <c r="G3236" s="1">
        <v>45800</v>
      </c>
      <c r="H3236" t="str">
        <f t="shared" si="54"/>
        <v/>
      </c>
      <c r="I3236" s="2" t="str">
        <f>IF(OR(AND(G3236&gt;=$D$19,G3236&lt;=$E$19),AND(G3236&gt;=$F$19,G3236&lt;=$G$19),AND(G3236&gt;=$H$19,G3236&lt;=$I$19),AND(G3236&gt;=$J$19,G3236&lt;=$K$19),AND(G3236&gt;=$L$19,G3236&lt;=$M$19),AND(G3236&gt;=$N$19,G3236&lt;=$O$19),AND(G3236&gt;=$P$19,G3236&lt;=$Q$19),AND(G3236&gt;=$R$19,G3236&lt;=$S$19),AND(G3236&gt;=$T$19,G3236&lt;=$U$19)),IF(COUNTIF(I2872:I3235,"Plein traitement")=90,"Demi-traitement","Plein traitement"),IF(OR(AND(G3236&gt;=$D$8,G3236&lt;=$E$8),AND(G3236&gt;=$F$8,G3236&lt;=$G$8),AND(G3236&gt;=$H$8,G3236&lt;=$I$8),AND(G3236&gt;=$J$8,G3236&lt;=$K$8),AND(G3236&gt;=$L$8,G3236&lt;=$M$8),AND(G3236&gt;=$N$8,G3236&lt;=$O$8),AND(G3236&gt;=$P$8,G3236&lt;=$Q$8),AND(G3236&gt;=$R$8,G3236&lt;=$S$8),AND(G3236&gt;=$T$8,G3236&lt;=$U$8)),IF(COUNTIF($H$537:H3236,"CMO")&gt;90,"Demi-traitement","Plein traitement"),""))</f>
        <v/>
      </c>
    </row>
    <row r="3237" spans="7:9" x14ac:dyDescent="0.25">
      <c r="G3237" s="1">
        <v>45801</v>
      </c>
      <c r="H3237" t="str">
        <f t="shared" si="54"/>
        <v/>
      </c>
      <c r="I3237" s="2" t="str">
        <f>IF(OR(AND(G3237&gt;=$D$19,G3237&lt;=$E$19),AND(G3237&gt;=$F$19,G3237&lt;=$G$19),AND(G3237&gt;=$H$19,G3237&lt;=$I$19),AND(G3237&gt;=$J$19,G3237&lt;=$K$19),AND(G3237&gt;=$L$19,G3237&lt;=$M$19),AND(G3237&gt;=$N$19,G3237&lt;=$O$19),AND(G3237&gt;=$P$19,G3237&lt;=$Q$19),AND(G3237&gt;=$R$19,G3237&lt;=$S$19),AND(G3237&gt;=$T$19,G3237&lt;=$U$19)),IF(COUNTIF(I2873:I3236,"Plein traitement")=90,"Demi-traitement","Plein traitement"),IF(OR(AND(G3237&gt;=$D$8,G3237&lt;=$E$8),AND(G3237&gt;=$F$8,G3237&lt;=$G$8),AND(G3237&gt;=$H$8,G3237&lt;=$I$8),AND(G3237&gt;=$J$8,G3237&lt;=$K$8),AND(G3237&gt;=$L$8,G3237&lt;=$M$8),AND(G3237&gt;=$N$8,G3237&lt;=$O$8),AND(G3237&gt;=$P$8,G3237&lt;=$Q$8),AND(G3237&gt;=$R$8,G3237&lt;=$S$8),AND(G3237&gt;=$T$8,G3237&lt;=$U$8)),IF(COUNTIF($H$537:H3237,"CMO")&gt;90,"Demi-traitement","Plein traitement"),""))</f>
        <v/>
      </c>
    </row>
    <row r="3238" spans="7:9" x14ac:dyDescent="0.25">
      <c r="G3238" s="1">
        <v>45802</v>
      </c>
      <c r="H3238" t="str">
        <f t="shared" si="54"/>
        <v/>
      </c>
      <c r="I3238" s="2" t="str">
        <f>IF(OR(AND(G3238&gt;=$D$19,G3238&lt;=$E$19),AND(G3238&gt;=$F$19,G3238&lt;=$G$19),AND(G3238&gt;=$H$19,G3238&lt;=$I$19),AND(G3238&gt;=$J$19,G3238&lt;=$K$19),AND(G3238&gt;=$L$19,G3238&lt;=$M$19),AND(G3238&gt;=$N$19,G3238&lt;=$O$19),AND(G3238&gt;=$P$19,G3238&lt;=$Q$19),AND(G3238&gt;=$R$19,G3238&lt;=$S$19),AND(G3238&gt;=$T$19,G3238&lt;=$U$19)),IF(COUNTIF(I2874:I3237,"Plein traitement")=90,"Demi-traitement","Plein traitement"),IF(OR(AND(G3238&gt;=$D$8,G3238&lt;=$E$8),AND(G3238&gt;=$F$8,G3238&lt;=$G$8),AND(G3238&gt;=$H$8,G3238&lt;=$I$8),AND(G3238&gt;=$J$8,G3238&lt;=$K$8),AND(G3238&gt;=$L$8,G3238&lt;=$M$8),AND(G3238&gt;=$N$8,G3238&lt;=$O$8),AND(G3238&gt;=$P$8,G3238&lt;=$Q$8),AND(G3238&gt;=$R$8,G3238&lt;=$S$8),AND(G3238&gt;=$T$8,G3238&lt;=$U$8)),IF(COUNTIF($H$537:H3238,"CMO")&gt;90,"Demi-traitement","Plein traitement"),""))</f>
        <v/>
      </c>
    </row>
    <row r="3239" spans="7:9" x14ac:dyDescent="0.25">
      <c r="G3239" s="1">
        <v>45803</v>
      </c>
      <c r="H3239" t="str">
        <f t="shared" si="54"/>
        <v/>
      </c>
      <c r="I3239" s="2" t="str">
        <f>IF(OR(AND(G3239&gt;=$D$19,G3239&lt;=$E$19),AND(G3239&gt;=$F$19,G3239&lt;=$G$19),AND(G3239&gt;=$H$19,G3239&lt;=$I$19),AND(G3239&gt;=$J$19,G3239&lt;=$K$19),AND(G3239&gt;=$L$19,G3239&lt;=$M$19),AND(G3239&gt;=$N$19,G3239&lt;=$O$19),AND(G3239&gt;=$P$19,G3239&lt;=$Q$19),AND(G3239&gt;=$R$19,G3239&lt;=$S$19),AND(G3239&gt;=$T$19,G3239&lt;=$U$19)),IF(COUNTIF(I2875:I3238,"Plein traitement")=90,"Demi-traitement","Plein traitement"),IF(OR(AND(G3239&gt;=$D$8,G3239&lt;=$E$8),AND(G3239&gt;=$F$8,G3239&lt;=$G$8),AND(G3239&gt;=$H$8,G3239&lt;=$I$8),AND(G3239&gt;=$J$8,G3239&lt;=$K$8),AND(G3239&gt;=$L$8,G3239&lt;=$M$8),AND(G3239&gt;=$N$8,G3239&lt;=$O$8),AND(G3239&gt;=$P$8,G3239&lt;=$Q$8),AND(G3239&gt;=$R$8,G3239&lt;=$S$8),AND(G3239&gt;=$T$8,G3239&lt;=$U$8)),IF(COUNTIF($H$537:H3239,"CMO")&gt;90,"Demi-traitement","Plein traitement"),""))</f>
        <v/>
      </c>
    </row>
    <row r="3240" spans="7:9" x14ac:dyDescent="0.25">
      <c r="G3240" s="1">
        <v>45804</v>
      </c>
      <c r="H3240" t="str">
        <f t="shared" si="54"/>
        <v/>
      </c>
      <c r="I3240" s="2" t="str">
        <f>IF(OR(AND(G3240&gt;=$D$19,G3240&lt;=$E$19),AND(G3240&gt;=$F$19,G3240&lt;=$G$19),AND(G3240&gt;=$H$19,G3240&lt;=$I$19),AND(G3240&gt;=$J$19,G3240&lt;=$K$19),AND(G3240&gt;=$L$19,G3240&lt;=$M$19),AND(G3240&gt;=$N$19,G3240&lt;=$O$19),AND(G3240&gt;=$P$19,G3240&lt;=$Q$19),AND(G3240&gt;=$R$19,G3240&lt;=$S$19),AND(G3240&gt;=$T$19,G3240&lt;=$U$19)),IF(COUNTIF(I2876:I3239,"Plein traitement")=90,"Demi-traitement","Plein traitement"),IF(OR(AND(G3240&gt;=$D$8,G3240&lt;=$E$8),AND(G3240&gt;=$F$8,G3240&lt;=$G$8),AND(G3240&gt;=$H$8,G3240&lt;=$I$8),AND(G3240&gt;=$J$8,G3240&lt;=$K$8),AND(G3240&gt;=$L$8,G3240&lt;=$M$8),AND(G3240&gt;=$N$8,G3240&lt;=$O$8),AND(G3240&gt;=$P$8,G3240&lt;=$Q$8),AND(G3240&gt;=$R$8,G3240&lt;=$S$8),AND(G3240&gt;=$T$8,G3240&lt;=$U$8)),IF(COUNTIF($H$537:H3240,"CMO")&gt;90,"Demi-traitement","Plein traitement"),""))</f>
        <v/>
      </c>
    </row>
    <row r="3241" spans="7:9" x14ac:dyDescent="0.25">
      <c r="G3241" s="1">
        <v>45805</v>
      </c>
      <c r="H3241" t="str">
        <f t="shared" si="54"/>
        <v/>
      </c>
      <c r="I3241" s="2" t="str">
        <f>IF(OR(AND(G3241&gt;=$D$19,G3241&lt;=$E$19),AND(G3241&gt;=$F$19,G3241&lt;=$G$19),AND(G3241&gt;=$H$19,G3241&lt;=$I$19),AND(G3241&gt;=$J$19,G3241&lt;=$K$19),AND(G3241&gt;=$L$19,G3241&lt;=$M$19),AND(G3241&gt;=$N$19,G3241&lt;=$O$19),AND(G3241&gt;=$P$19,G3241&lt;=$Q$19),AND(G3241&gt;=$R$19,G3241&lt;=$S$19),AND(G3241&gt;=$T$19,G3241&lt;=$U$19)),IF(COUNTIF(I2877:I3240,"Plein traitement")=90,"Demi-traitement","Plein traitement"),IF(OR(AND(G3241&gt;=$D$8,G3241&lt;=$E$8),AND(G3241&gt;=$F$8,G3241&lt;=$G$8),AND(G3241&gt;=$H$8,G3241&lt;=$I$8),AND(G3241&gt;=$J$8,G3241&lt;=$K$8),AND(G3241&gt;=$L$8,G3241&lt;=$M$8),AND(G3241&gt;=$N$8,G3241&lt;=$O$8),AND(G3241&gt;=$P$8,G3241&lt;=$Q$8),AND(G3241&gt;=$R$8,G3241&lt;=$S$8),AND(G3241&gt;=$T$8,G3241&lt;=$U$8)),IF(COUNTIF($H$537:H3241,"CMO")&gt;90,"Demi-traitement","Plein traitement"),""))</f>
        <v/>
      </c>
    </row>
    <row r="3242" spans="7:9" x14ac:dyDescent="0.25">
      <c r="G3242" s="1">
        <v>45806</v>
      </c>
      <c r="H3242" t="str">
        <f t="shared" si="54"/>
        <v/>
      </c>
      <c r="I3242" s="2" t="str">
        <f>IF(OR(AND(G3242&gt;=$D$19,G3242&lt;=$E$19),AND(G3242&gt;=$F$19,G3242&lt;=$G$19),AND(G3242&gt;=$H$19,G3242&lt;=$I$19),AND(G3242&gt;=$J$19,G3242&lt;=$K$19),AND(G3242&gt;=$L$19,G3242&lt;=$M$19),AND(G3242&gt;=$N$19,G3242&lt;=$O$19),AND(G3242&gt;=$P$19,G3242&lt;=$Q$19),AND(G3242&gt;=$R$19,G3242&lt;=$S$19),AND(G3242&gt;=$T$19,G3242&lt;=$U$19)),IF(COUNTIF(I2878:I3241,"Plein traitement")=90,"Demi-traitement","Plein traitement"),IF(OR(AND(G3242&gt;=$D$8,G3242&lt;=$E$8),AND(G3242&gt;=$F$8,G3242&lt;=$G$8),AND(G3242&gt;=$H$8,G3242&lt;=$I$8),AND(G3242&gt;=$J$8,G3242&lt;=$K$8),AND(G3242&gt;=$L$8,G3242&lt;=$M$8),AND(G3242&gt;=$N$8,G3242&lt;=$O$8),AND(G3242&gt;=$P$8,G3242&lt;=$Q$8),AND(G3242&gt;=$R$8,G3242&lt;=$S$8),AND(G3242&gt;=$T$8,G3242&lt;=$U$8)),IF(COUNTIF($H$537:H3242,"CMO")&gt;90,"Demi-traitement","Plein traitement"),""))</f>
        <v/>
      </c>
    </row>
    <row r="3243" spans="7:9" x14ac:dyDescent="0.25">
      <c r="G3243" s="1">
        <v>45807</v>
      </c>
      <c r="H3243" t="str">
        <f t="shared" si="54"/>
        <v/>
      </c>
      <c r="I3243" s="2" t="str">
        <f>IF(OR(AND(G3243&gt;=$D$19,G3243&lt;=$E$19),AND(G3243&gt;=$F$19,G3243&lt;=$G$19),AND(G3243&gt;=$H$19,G3243&lt;=$I$19),AND(G3243&gt;=$J$19,G3243&lt;=$K$19),AND(G3243&gt;=$L$19,G3243&lt;=$M$19),AND(G3243&gt;=$N$19,G3243&lt;=$O$19),AND(G3243&gt;=$P$19,G3243&lt;=$Q$19),AND(G3243&gt;=$R$19,G3243&lt;=$S$19),AND(G3243&gt;=$T$19,G3243&lt;=$U$19)),IF(COUNTIF(I2879:I3242,"Plein traitement")=90,"Demi-traitement","Plein traitement"),IF(OR(AND(G3243&gt;=$D$8,G3243&lt;=$E$8),AND(G3243&gt;=$F$8,G3243&lt;=$G$8),AND(G3243&gt;=$H$8,G3243&lt;=$I$8),AND(G3243&gt;=$J$8,G3243&lt;=$K$8),AND(G3243&gt;=$L$8,G3243&lt;=$M$8),AND(G3243&gt;=$N$8,G3243&lt;=$O$8),AND(G3243&gt;=$P$8,G3243&lt;=$Q$8),AND(G3243&gt;=$R$8,G3243&lt;=$S$8),AND(G3243&gt;=$T$8,G3243&lt;=$U$8)),IF(COUNTIF($H$537:H3243,"CMO")&gt;90,"Demi-traitement","Plein traitement"),""))</f>
        <v/>
      </c>
    </row>
    <row r="3244" spans="7:9" x14ac:dyDescent="0.25">
      <c r="G3244" s="1">
        <v>45808</v>
      </c>
      <c r="H3244" t="str">
        <f t="shared" si="54"/>
        <v/>
      </c>
      <c r="I3244" s="2" t="str">
        <f>IF(OR(AND(G3244&gt;=$D$19,G3244&lt;=$E$19),AND(G3244&gt;=$F$19,G3244&lt;=$G$19),AND(G3244&gt;=$H$19,G3244&lt;=$I$19),AND(G3244&gt;=$J$19,G3244&lt;=$K$19),AND(G3244&gt;=$L$19,G3244&lt;=$M$19),AND(G3244&gt;=$N$19,G3244&lt;=$O$19),AND(G3244&gt;=$P$19,G3244&lt;=$Q$19),AND(G3244&gt;=$R$19,G3244&lt;=$S$19),AND(G3244&gt;=$T$19,G3244&lt;=$U$19)),IF(COUNTIF(I2880:I3243,"Plein traitement")=90,"Demi-traitement","Plein traitement"),IF(OR(AND(G3244&gt;=$D$8,G3244&lt;=$E$8),AND(G3244&gt;=$F$8,G3244&lt;=$G$8),AND(G3244&gt;=$H$8,G3244&lt;=$I$8),AND(G3244&gt;=$J$8,G3244&lt;=$K$8),AND(G3244&gt;=$L$8,G3244&lt;=$M$8),AND(G3244&gt;=$N$8,G3244&lt;=$O$8),AND(G3244&gt;=$P$8,G3244&lt;=$Q$8),AND(G3244&gt;=$R$8,G3244&lt;=$S$8),AND(G3244&gt;=$T$8,G3244&lt;=$U$8)),IF(COUNTIF($H$537:H3244,"CMO")&gt;90,"Demi-traitement","Plein traitement"),""))</f>
        <v/>
      </c>
    </row>
    <row r="3245" spans="7:9" x14ac:dyDescent="0.25">
      <c r="G3245" s="1">
        <v>45809</v>
      </c>
      <c r="H3245" t="str">
        <f t="shared" si="54"/>
        <v/>
      </c>
      <c r="I3245" s="2" t="str">
        <f>IF(OR(AND(G3245&gt;=$D$19,G3245&lt;=$E$19),AND(G3245&gt;=$F$19,G3245&lt;=$G$19),AND(G3245&gt;=$H$19,G3245&lt;=$I$19),AND(G3245&gt;=$J$19,G3245&lt;=$K$19),AND(G3245&gt;=$L$19,G3245&lt;=$M$19),AND(G3245&gt;=$N$19,G3245&lt;=$O$19),AND(G3245&gt;=$P$19,G3245&lt;=$Q$19),AND(G3245&gt;=$R$19,G3245&lt;=$S$19),AND(G3245&gt;=$T$19,G3245&lt;=$U$19)),IF(COUNTIF(I2881:I3244,"Plein traitement")=90,"Demi-traitement","Plein traitement"),IF(OR(AND(G3245&gt;=$D$8,G3245&lt;=$E$8),AND(G3245&gt;=$F$8,G3245&lt;=$G$8),AND(G3245&gt;=$H$8,G3245&lt;=$I$8),AND(G3245&gt;=$J$8,G3245&lt;=$K$8),AND(G3245&gt;=$L$8,G3245&lt;=$M$8),AND(G3245&gt;=$N$8,G3245&lt;=$O$8),AND(G3245&gt;=$P$8,G3245&lt;=$Q$8),AND(G3245&gt;=$R$8,G3245&lt;=$S$8),AND(G3245&gt;=$T$8,G3245&lt;=$U$8)),IF(COUNTIF($H$537:H3245,"CMO")&gt;90,"Demi-traitement","Plein traitement"),""))</f>
        <v/>
      </c>
    </row>
    <row r="3246" spans="7:9" x14ac:dyDescent="0.25">
      <c r="G3246" s="1">
        <v>45810</v>
      </c>
      <c r="H3246" t="str">
        <f t="shared" si="54"/>
        <v/>
      </c>
      <c r="I3246" s="2" t="str">
        <f>IF(OR(AND(G3246&gt;=$D$19,G3246&lt;=$E$19),AND(G3246&gt;=$F$19,G3246&lt;=$G$19),AND(G3246&gt;=$H$19,G3246&lt;=$I$19),AND(G3246&gt;=$J$19,G3246&lt;=$K$19),AND(G3246&gt;=$L$19,G3246&lt;=$M$19),AND(G3246&gt;=$N$19,G3246&lt;=$O$19),AND(G3246&gt;=$P$19,G3246&lt;=$Q$19),AND(G3246&gt;=$R$19,G3246&lt;=$S$19),AND(G3246&gt;=$T$19,G3246&lt;=$U$19)),IF(COUNTIF(I2882:I3245,"Plein traitement")=90,"Demi-traitement","Plein traitement"),IF(OR(AND(G3246&gt;=$D$8,G3246&lt;=$E$8),AND(G3246&gt;=$F$8,G3246&lt;=$G$8),AND(G3246&gt;=$H$8,G3246&lt;=$I$8),AND(G3246&gt;=$J$8,G3246&lt;=$K$8),AND(G3246&gt;=$L$8,G3246&lt;=$M$8),AND(G3246&gt;=$N$8,G3246&lt;=$O$8),AND(G3246&gt;=$P$8,G3246&lt;=$Q$8),AND(G3246&gt;=$R$8,G3246&lt;=$S$8),AND(G3246&gt;=$T$8,G3246&lt;=$U$8)),IF(COUNTIF($H$537:H3246,"CMO")&gt;90,"Demi-traitement","Plein traitement"),""))</f>
        <v/>
      </c>
    </row>
    <row r="3247" spans="7:9" x14ac:dyDescent="0.25">
      <c r="G3247" s="1">
        <v>45811</v>
      </c>
      <c r="H3247" t="str">
        <f t="shared" si="54"/>
        <v/>
      </c>
      <c r="I3247" s="2" t="str">
        <f>IF(OR(AND(G3247&gt;=$D$19,G3247&lt;=$E$19),AND(G3247&gt;=$F$19,G3247&lt;=$G$19),AND(G3247&gt;=$H$19,G3247&lt;=$I$19),AND(G3247&gt;=$J$19,G3247&lt;=$K$19),AND(G3247&gt;=$L$19,G3247&lt;=$M$19),AND(G3247&gt;=$N$19,G3247&lt;=$O$19),AND(G3247&gt;=$P$19,G3247&lt;=$Q$19),AND(G3247&gt;=$R$19,G3247&lt;=$S$19),AND(G3247&gt;=$T$19,G3247&lt;=$U$19)),IF(COUNTIF(I2883:I3246,"Plein traitement")=90,"Demi-traitement","Plein traitement"),IF(OR(AND(G3247&gt;=$D$8,G3247&lt;=$E$8),AND(G3247&gt;=$F$8,G3247&lt;=$G$8),AND(G3247&gt;=$H$8,G3247&lt;=$I$8),AND(G3247&gt;=$J$8,G3247&lt;=$K$8),AND(G3247&gt;=$L$8,G3247&lt;=$M$8),AND(G3247&gt;=$N$8,G3247&lt;=$O$8),AND(G3247&gt;=$P$8,G3247&lt;=$Q$8),AND(G3247&gt;=$R$8,G3247&lt;=$S$8),AND(G3247&gt;=$T$8,G3247&lt;=$U$8)),IF(COUNTIF($H$537:H3247,"CMO")&gt;90,"Demi-traitement","Plein traitement"),""))</f>
        <v/>
      </c>
    </row>
    <row r="3248" spans="7:9" x14ac:dyDescent="0.25">
      <c r="G3248" s="1">
        <v>45812</v>
      </c>
      <c r="H3248" t="str">
        <f t="shared" si="54"/>
        <v/>
      </c>
      <c r="I3248" s="2" t="str">
        <f>IF(OR(AND(G3248&gt;=$D$19,G3248&lt;=$E$19),AND(G3248&gt;=$F$19,G3248&lt;=$G$19),AND(G3248&gt;=$H$19,G3248&lt;=$I$19),AND(G3248&gt;=$J$19,G3248&lt;=$K$19),AND(G3248&gt;=$L$19,G3248&lt;=$M$19),AND(G3248&gt;=$N$19,G3248&lt;=$O$19),AND(G3248&gt;=$P$19,G3248&lt;=$Q$19),AND(G3248&gt;=$R$19,G3248&lt;=$S$19),AND(G3248&gt;=$T$19,G3248&lt;=$U$19)),IF(COUNTIF(I2884:I3247,"Plein traitement")=90,"Demi-traitement","Plein traitement"),IF(OR(AND(G3248&gt;=$D$8,G3248&lt;=$E$8),AND(G3248&gt;=$F$8,G3248&lt;=$G$8),AND(G3248&gt;=$H$8,G3248&lt;=$I$8),AND(G3248&gt;=$J$8,G3248&lt;=$K$8),AND(G3248&gt;=$L$8,G3248&lt;=$M$8),AND(G3248&gt;=$N$8,G3248&lt;=$O$8),AND(G3248&gt;=$P$8,G3248&lt;=$Q$8),AND(G3248&gt;=$R$8,G3248&lt;=$S$8),AND(G3248&gt;=$T$8,G3248&lt;=$U$8)),IF(COUNTIF($H$537:H3248,"CMO")&gt;90,"Demi-traitement","Plein traitement"),""))</f>
        <v/>
      </c>
    </row>
    <row r="3249" spans="7:9" x14ac:dyDescent="0.25">
      <c r="G3249" s="1">
        <v>45813</v>
      </c>
      <c r="H3249" t="str">
        <f t="shared" si="54"/>
        <v/>
      </c>
      <c r="I3249" s="2" t="str">
        <f>IF(OR(AND(G3249&gt;=$D$19,G3249&lt;=$E$19),AND(G3249&gt;=$F$19,G3249&lt;=$G$19),AND(G3249&gt;=$H$19,G3249&lt;=$I$19),AND(G3249&gt;=$J$19,G3249&lt;=$K$19),AND(G3249&gt;=$L$19,G3249&lt;=$M$19),AND(G3249&gt;=$N$19,G3249&lt;=$O$19),AND(G3249&gt;=$P$19,G3249&lt;=$Q$19),AND(G3249&gt;=$R$19,G3249&lt;=$S$19),AND(G3249&gt;=$T$19,G3249&lt;=$U$19)),IF(COUNTIF(I2885:I3248,"Plein traitement")=90,"Demi-traitement","Plein traitement"),IF(OR(AND(G3249&gt;=$D$8,G3249&lt;=$E$8),AND(G3249&gt;=$F$8,G3249&lt;=$G$8),AND(G3249&gt;=$H$8,G3249&lt;=$I$8),AND(G3249&gt;=$J$8,G3249&lt;=$K$8),AND(G3249&gt;=$L$8,G3249&lt;=$M$8),AND(G3249&gt;=$N$8,G3249&lt;=$O$8),AND(G3249&gt;=$P$8,G3249&lt;=$Q$8),AND(G3249&gt;=$R$8,G3249&lt;=$S$8),AND(G3249&gt;=$T$8,G3249&lt;=$U$8)),IF(COUNTIF($H$537:H3249,"CMO")&gt;90,"Demi-traitement","Plein traitement"),""))</f>
        <v/>
      </c>
    </row>
    <row r="3250" spans="7:9" x14ac:dyDescent="0.25">
      <c r="G3250" s="1">
        <v>45814</v>
      </c>
      <c r="H3250" t="str">
        <f t="shared" si="54"/>
        <v/>
      </c>
      <c r="I3250" s="2" t="str">
        <f>IF(OR(AND(G3250&gt;=$D$19,G3250&lt;=$E$19),AND(G3250&gt;=$F$19,G3250&lt;=$G$19),AND(G3250&gt;=$H$19,G3250&lt;=$I$19),AND(G3250&gt;=$J$19,G3250&lt;=$K$19),AND(G3250&gt;=$L$19,G3250&lt;=$M$19),AND(G3250&gt;=$N$19,G3250&lt;=$O$19),AND(G3250&gt;=$P$19,G3250&lt;=$Q$19),AND(G3250&gt;=$R$19,G3250&lt;=$S$19),AND(G3250&gt;=$T$19,G3250&lt;=$U$19)),IF(COUNTIF(I2886:I3249,"Plein traitement")=90,"Demi-traitement","Plein traitement"),IF(OR(AND(G3250&gt;=$D$8,G3250&lt;=$E$8),AND(G3250&gt;=$F$8,G3250&lt;=$G$8),AND(G3250&gt;=$H$8,G3250&lt;=$I$8),AND(G3250&gt;=$J$8,G3250&lt;=$K$8),AND(G3250&gt;=$L$8,G3250&lt;=$M$8),AND(G3250&gt;=$N$8,G3250&lt;=$O$8),AND(G3250&gt;=$P$8,G3250&lt;=$Q$8),AND(G3250&gt;=$R$8,G3250&lt;=$S$8),AND(G3250&gt;=$T$8,G3250&lt;=$U$8)),IF(COUNTIF($H$537:H3250,"CMO")&gt;90,"Demi-traitement","Plein traitement"),""))</f>
        <v/>
      </c>
    </row>
    <row r="3251" spans="7:9" x14ac:dyDescent="0.25">
      <c r="G3251" s="1">
        <v>45815</v>
      </c>
      <c r="H3251" t="str">
        <f t="shared" si="54"/>
        <v/>
      </c>
      <c r="I3251" s="2" t="str">
        <f>IF(OR(AND(G3251&gt;=$D$19,G3251&lt;=$E$19),AND(G3251&gt;=$F$19,G3251&lt;=$G$19),AND(G3251&gt;=$H$19,G3251&lt;=$I$19),AND(G3251&gt;=$J$19,G3251&lt;=$K$19),AND(G3251&gt;=$L$19,G3251&lt;=$M$19),AND(G3251&gt;=$N$19,G3251&lt;=$O$19),AND(G3251&gt;=$P$19,G3251&lt;=$Q$19),AND(G3251&gt;=$R$19,G3251&lt;=$S$19),AND(G3251&gt;=$T$19,G3251&lt;=$U$19)),IF(COUNTIF(I2887:I3250,"Plein traitement")=90,"Demi-traitement","Plein traitement"),IF(OR(AND(G3251&gt;=$D$8,G3251&lt;=$E$8),AND(G3251&gt;=$F$8,G3251&lt;=$G$8),AND(G3251&gt;=$H$8,G3251&lt;=$I$8),AND(G3251&gt;=$J$8,G3251&lt;=$K$8),AND(G3251&gt;=$L$8,G3251&lt;=$M$8),AND(G3251&gt;=$N$8,G3251&lt;=$O$8),AND(G3251&gt;=$P$8,G3251&lt;=$Q$8),AND(G3251&gt;=$R$8,G3251&lt;=$S$8),AND(G3251&gt;=$T$8,G3251&lt;=$U$8)),IF(COUNTIF($H$537:H3251,"CMO")&gt;90,"Demi-traitement","Plein traitement"),""))</f>
        <v/>
      </c>
    </row>
    <row r="3252" spans="7:9" x14ac:dyDescent="0.25">
      <c r="G3252" s="1">
        <v>45816</v>
      </c>
      <c r="H3252" t="str">
        <f t="shared" si="54"/>
        <v/>
      </c>
      <c r="I3252" s="2" t="str">
        <f>IF(OR(AND(G3252&gt;=$D$19,G3252&lt;=$E$19),AND(G3252&gt;=$F$19,G3252&lt;=$G$19),AND(G3252&gt;=$H$19,G3252&lt;=$I$19),AND(G3252&gt;=$J$19,G3252&lt;=$K$19),AND(G3252&gt;=$L$19,G3252&lt;=$M$19),AND(G3252&gt;=$N$19,G3252&lt;=$O$19),AND(G3252&gt;=$P$19,G3252&lt;=$Q$19),AND(G3252&gt;=$R$19,G3252&lt;=$S$19),AND(G3252&gt;=$T$19,G3252&lt;=$U$19)),IF(COUNTIF(I2888:I3251,"Plein traitement")=90,"Demi-traitement","Plein traitement"),IF(OR(AND(G3252&gt;=$D$8,G3252&lt;=$E$8),AND(G3252&gt;=$F$8,G3252&lt;=$G$8),AND(G3252&gt;=$H$8,G3252&lt;=$I$8),AND(G3252&gt;=$J$8,G3252&lt;=$K$8),AND(G3252&gt;=$L$8,G3252&lt;=$M$8),AND(G3252&gt;=$N$8,G3252&lt;=$O$8),AND(G3252&gt;=$P$8,G3252&lt;=$Q$8),AND(G3252&gt;=$R$8,G3252&lt;=$S$8),AND(G3252&gt;=$T$8,G3252&lt;=$U$8)),IF(COUNTIF($H$537:H3252,"CMO")&gt;90,"Demi-traitement","Plein traitement"),""))</f>
        <v/>
      </c>
    </row>
    <row r="3253" spans="7:9" x14ac:dyDescent="0.25">
      <c r="G3253" s="1">
        <v>45817</v>
      </c>
      <c r="H3253" t="str">
        <f t="shared" ref="H3253:H3316" si="55">IF(OR(AND(G3253&gt;=$D$8,G3253&lt;=$E$8),AND(G3253&gt;=$F$8,G3253&lt;=$G$8),AND(G3253&gt;=$H$8,G3253&lt;=$I$8),AND(G3253&gt;=$J$8,G3253&lt;=$K$8),AND(G3253&gt;=$L$8,G3253&lt;=$M$8),AND(G3253&gt;=$N$8,G3253&lt;=$O$8),AND(G3253&gt;=$P$8,G3253&lt;=$Q$8),AND(G3253&gt;=$R$8,G3253&lt;=$S$8),AND(G3253&gt;=$T$8,G3253&lt;=$U$8)),"CMO","")</f>
        <v/>
      </c>
      <c r="I3253" s="2" t="str">
        <f>IF(OR(AND(G3253&gt;=$D$19,G3253&lt;=$E$19),AND(G3253&gt;=$F$19,G3253&lt;=$G$19),AND(G3253&gt;=$H$19,G3253&lt;=$I$19),AND(G3253&gt;=$J$19,G3253&lt;=$K$19),AND(G3253&gt;=$L$19,G3253&lt;=$M$19),AND(G3253&gt;=$N$19,G3253&lt;=$O$19),AND(G3253&gt;=$P$19,G3253&lt;=$Q$19),AND(G3253&gt;=$R$19,G3253&lt;=$S$19),AND(G3253&gt;=$T$19,G3253&lt;=$U$19)),IF(COUNTIF(I2889:I3252,"Plein traitement")=90,"Demi-traitement","Plein traitement"),IF(OR(AND(G3253&gt;=$D$8,G3253&lt;=$E$8),AND(G3253&gt;=$F$8,G3253&lt;=$G$8),AND(G3253&gt;=$H$8,G3253&lt;=$I$8),AND(G3253&gt;=$J$8,G3253&lt;=$K$8),AND(G3253&gt;=$L$8,G3253&lt;=$M$8),AND(G3253&gt;=$N$8,G3253&lt;=$O$8),AND(G3253&gt;=$P$8,G3253&lt;=$Q$8),AND(G3253&gt;=$R$8,G3253&lt;=$S$8),AND(G3253&gt;=$T$8,G3253&lt;=$U$8)),IF(COUNTIF($H$537:H3253,"CMO")&gt;90,"Demi-traitement","Plein traitement"),""))</f>
        <v/>
      </c>
    </row>
    <row r="3254" spans="7:9" x14ac:dyDescent="0.25">
      <c r="G3254" s="1">
        <v>45818</v>
      </c>
      <c r="H3254" t="str">
        <f t="shared" si="55"/>
        <v/>
      </c>
      <c r="I3254" s="2" t="str">
        <f>IF(OR(AND(G3254&gt;=$D$19,G3254&lt;=$E$19),AND(G3254&gt;=$F$19,G3254&lt;=$G$19),AND(G3254&gt;=$H$19,G3254&lt;=$I$19),AND(G3254&gt;=$J$19,G3254&lt;=$K$19),AND(G3254&gt;=$L$19,G3254&lt;=$M$19),AND(G3254&gt;=$N$19,G3254&lt;=$O$19),AND(G3254&gt;=$P$19,G3254&lt;=$Q$19),AND(G3254&gt;=$R$19,G3254&lt;=$S$19),AND(G3254&gt;=$T$19,G3254&lt;=$U$19)),IF(COUNTIF(I2890:I3253,"Plein traitement")=90,"Demi-traitement","Plein traitement"),IF(OR(AND(G3254&gt;=$D$8,G3254&lt;=$E$8),AND(G3254&gt;=$F$8,G3254&lt;=$G$8),AND(G3254&gt;=$H$8,G3254&lt;=$I$8),AND(G3254&gt;=$J$8,G3254&lt;=$K$8),AND(G3254&gt;=$L$8,G3254&lt;=$M$8),AND(G3254&gt;=$N$8,G3254&lt;=$O$8),AND(G3254&gt;=$P$8,G3254&lt;=$Q$8),AND(G3254&gt;=$R$8,G3254&lt;=$S$8),AND(G3254&gt;=$T$8,G3254&lt;=$U$8)),IF(COUNTIF($H$537:H3254,"CMO")&gt;90,"Demi-traitement","Plein traitement"),""))</f>
        <v/>
      </c>
    </row>
    <row r="3255" spans="7:9" x14ac:dyDescent="0.25">
      <c r="G3255" s="1">
        <v>45819</v>
      </c>
      <c r="H3255" t="str">
        <f t="shared" si="55"/>
        <v/>
      </c>
      <c r="I3255" s="2" t="str">
        <f>IF(OR(AND(G3255&gt;=$D$19,G3255&lt;=$E$19),AND(G3255&gt;=$F$19,G3255&lt;=$G$19),AND(G3255&gt;=$H$19,G3255&lt;=$I$19),AND(G3255&gt;=$J$19,G3255&lt;=$K$19),AND(G3255&gt;=$L$19,G3255&lt;=$M$19),AND(G3255&gt;=$N$19,G3255&lt;=$O$19),AND(G3255&gt;=$P$19,G3255&lt;=$Q$19),AND(G3255&gt;=$R$19,G3255&lt;=$S$19),AND(G3255&gt;=$T$19,G3255&lt;=$U$19)),IF(COUNTIF(I2891:I3254,"Plein traitement")=90,"Demi-traitement","Plein traitement"),IF(OR(AND(G3255&gt;=$D$8,G3255&lt;=$E$8),AND(G3255&gt;=$F$8,G3255&lt;=$G$8),AND(G3255&gt;=$H$8,G3255&lt;=$I$8),AND(G3255&gt;=$J$8,G3255&lt;=$K$8),AND(G3255&gt;=$L$8,G3255&lt;=$M$8),AND(G3255&gt;=$N$8,G3255&lt;=$O$8),AND(G3255&gt;=$P$8,G3255&lt;=$Q$8),AND(G3255&gt;=$R$8,G3255&lt;=$S$8),AND(G3255&gt;=$T$8,G3255&lt;=$U$8)),IF(COUNTIF($H$537:H3255,"CMO")&gt;90,"Demi-traitement","Plein traitement"),""))</f>
        <v/>
      </c>
    </row>
    <row r="3256" spans="7:9" x14ac:dyDescent="0.25">
      <c r="G3256" s="1">
        <v>45820</v>
      </c>
      <c r="H3256" t="str">
        <f t="shared" si="55"/>
        <v/>
      </c>
      <c r="I3256" s="2" t="str">
        <f>IF(OR(AND(G3256&gt;=$D$19,G3256&lt;=$E$19),AND(G3256&gt;=$F$19,G3256&lt;=$G$19),AND(G3256&gt;=$H$19,G3256&lt;=$I$19),AND(G3256&gt;=$J$19,G3256&lt;=$K$19),AND(G3256&gt;=$L$19,G3256&lt;=$M$19),AND(G3256&gt;=$N$19,G3256&lt;=$O$19),AND(G3256&gt;=$P$19,G3256&lt;=$Q$19),AND(G3256&gt;=$R$19,G3256&lt;=$S$19),AND(G3256&gt;=$T$19,G3256&lt;=$U$19)),IF(COUNTIF(I2892:I3255,"Plein traitement")=90,"Demi-traitement","Plein traitement"),IF(OR(AND(G3256&gt;=$D$8,G3256&lt;=$E$8),AND(G3256&gt;=$F$8,G3256&lt;=$G$8),AND(G3256&gt;=$H$8,G3256&lt;=$I$8),AND(G3256&gt;=$J$8,G3256&lt;=$K$8),AND(G3256&gt;=$L$8,G3256&lt;=$M$8),AND(G3256&gt;=$N$8,G3256&lt;=$O$8),AND(G3256&gt;=$P$8,G3256&lt;=$Q$8),AND(G3256&gt;=$R$8,G3256&lt;=$S$8),AND(G3256&gt;=$T$8,G3256&lt;=$U$8)),IF(COUNTIF($H$537:H3256,"CMO")&gt;90,"Demi-traitement","Plein traitement"),""))</f>
        <v/>
      </c>
    </row>
    <row r="3257" spans="7:9" x14ac:dyDescent="0.25">
      <c r="G3257" s="1">
        <v>45821</v>
      </c>
      <c r="H3257" t="str">
        <f t="shared" si="55"/>
        <v/>
      </c>
      <c r="I3257" s="2" t="str">
        <f>IF(OR(AND(G3257&gt;=$D$19,G3257&lt;=$E$19),AND(G3257&gt;=$F$19,G3257&lt;=$G$19),AND(G3257&gt;=$H$19,G3257&lt;=$I$19),AND(G3257&gt;=$J$19,G3257&lt;=$K$19),AND(G3257&gt;=$L$19,G3257&lt;=$M$19),AND(G3257&gt;=$N$19,G3257&lt;=$O$19),AND(G3257&gt;=$P$19,G3257&lt;=$Q$19),AND(G3257&gt;=$R$19,G3257&lt;=$S$19),AND(G3257&gt;=$T$19,G3257&lt;=$U$19)),IF(COUNTIF(I2893:I3256,"Plein traitement")=90,"Demi-traitement","Plein traitement"),IF(OR(AND(G3257&gt;=$D$8,G3257&lt;=$E$8),AND(G3257&gt;=$F$8,G3257&lt;=$G$8),AND(G3257&gt;=$H$8,G3257&lt;=$I$8),AND(G3257&gt;=$J$8,G3257&lt;=$K$8),AND(G3257&gt;=$L$8,G3257&lt;=$M$8),AND(G3257&gt;=$N$8,G3257&lt;=$O$8),AND(G3257&gt;=$P$8,G3257&lt;=$Q$8),AND(G3257&gt;=$R$8,G3257&lt;=$S$8),AND(G3257&gt;=$T$8,G3257&lt;=$U$8)),IF(COUNTIF($H$537:H3257,"CMO")&gt;90,"Demi-traitement","Plein traitement"),""))</f>
        <v/>
      </c>
    </row>
    <row r="3258" spans="7:9" x14ac:dyDescent="0.25">
      <c r="G3258" s="1">
        <v>45822</v>
      </c>
      <c r="H3258" t="str">
        <f t="shared" si="55"/>
        <v/>
      </c>
      <c r="I3258" s="2" t="str">
        <f>IF(OR(AND(G3258&gt;=$D$19,G3258&lt;=$E$19),AND(G3258&gt;=$F$19,G3258&lt;=$G$19),AND(G3258&gt;=$H$19,G3258&lt;=$I$19),AND(G3258&gt;=$J$19,G3258&lt;=$K$19),AND(G3258&gt;=$L$19,G3258&lt;=$M$19),AND(G3258&gt;=$N$19,G3258&lt;=$O$19),AND(G3258&gt;=$P$19,G3258&lt;=$Q$19),AND(G3258&gt;=$R$19,G3258&lt;=$S$19),AND(G3258&gt;=$T$19,G3258&lt;=$U$19)),IF(COUNTIF(I2894:I3257,"Plein traitement")=90,"Demi-traitement","Plein traitement"),IF(OR(AND(G3258&gt;=$D$8,G3258&lt;=$E$8),AND(G3258&gt;=$F$8,G3258&lt;=$G$8),AND(G3258&gt;=$H$8,G3258&lt;=$I$8),AND(G3258&gt;=$J$8,G3258&lt;=$K$8),AND(G3258&gt;=$L$8,G3258&lt;=$M$8),AND(G3258&gt;=$N$8,G3258&lt;=$O$8),AND(G3258&gt;=$P$8,G3258&lt;=$Q$8),AND(G3258&gt;=$R$8,G3258&lt;=$S$8),AND(G3258&gt;=$T$8,G3258&lt;=$U$8)),IF(COUNTIF($H$537:H3258,"CMO")&gt;90,"Demi-traitement","Plein traitement"),""))</f>
        <v/>
      </c>
    </row>
    <row r="3259" spans="7:9" x14ac:dyDescent="0.25">
      <c r="G3259" s="1">
        <v>45823</v>
      </c>
      <c r="H3259" t="str">
        <f t="shared" si="55"/>
        <v/>
      </c>
      <c r="I3259" s="2" t="str">
        <f>IF(OR(AND(G3259&gt;=$D$19,G3259&lt;=$E$19),AND(G3259&gt;=$F$19,G3259&lt;=$G$19),AND(G3259&gt;=$H$19,G3259&lt;=$I$19),AND(G3259&gt;=$J$19,G3259&lt;=$K$19),AND(G3259&gt;=$L$19,G3259&lt;=$M$19),AND(G3259&gt;=$N$19,G3259&lt;=$O$19),AND(G3259&gt;=$P$19,G3259&lt;=$Q$19),AND(G3259&gt;=$R$19,G3259&lt;=$S$19),AND(G3259&gt;=$T$19,G3259&lt;=$U$19)),IF(COUNTIF(I2895:I3258,"Plein traitement")=90,"Demi-traitement","Plein traitement"),IF(OR(AND(G3259&gt;=$D$8,G3259&lt;=$E$8),AND(G3259&gt;=$F$8,G3259&lt;=$G$8),AND(G3259&gt;=$H$8,G3259&lt;=$I$8),AND(G3259&gt;=$J$8,G3259&lt;=$K$8),AND(G3259&gt;=$L$8,G3259&lt;=$M$8),AND(G3259&gt;=$N$8,G3259&lt;=$O$8),AND(G3259&gt;=$P$8,G3259&lt;=$Q$8),AND(G3259&gt;=$R$8,G3259&lt;=$S$8),AND(G3259&gt;=$T$8,G3259&lt;=$U$8)),IF(COUNTIF($H$537:H3259,"CMO")&gt;90,"Demi-traitement","Plein traitement"),""))</f>
        <v/>
      </c>
    </row>
    <row r="3260" spans="7:9" x14ac:dyDescent="0.25">
      <c r="G3260" s="1">
        <v>45824</v>
      </c>
      <c r="H3260" t="str">
        <f t="shared" si="55"/>
        <v/>
      </c>
      <c r="I3260" s="2" t="str">
        <f>IF(OR(AND(G3260&gt;=$D$19,G3260&lt;=$E$19),AND(G3260&gt;=$F$19,G3260&lt;=$G$19),AND(G3260&gt;=$H$19,G3260&lt;=$I$19),AND(G3260&gt;=$J$19,G3260&lt;=$K$19),AND(G3260&gt;=$L$19,G3260&lt;=$M$19),AND(G3260&gt;=$N$19,G3260&lt;=$O$19),AND(G3260&gt;=$P$19,G3260&lt;=$Q$19),AND(G3260&gt;=$R$19,G3260&lt;=$S$19),AND(G3260&gt;=$T$19,G3260&lt;=$U$19)),IF(COUNTIF(I2896:I3259,"Plein traitement")=90,"Demi-traitement","Plein traitement"),IF(OR(AND(G3260&gt;=$D$8,G3260&lt;=$E$8),AND(G3260&gt;=$F$8,G3260&lt;=$G$8),AND(G3260&gt;=$H$8,G3260&lt;=$I$8),AND(G3260&gt;=$J$8,G3260&lt;=$K$8),AND(G3260&gt;=$L$8,G3260&lt;=$M$8),AND(G3260&gt;=$N$8,G3260&lt;=$O$8),AND(G3260&gt;=$P$8,G3260&lt;=$Q$8),AND(G3260&gt;=$R$8,G3260&lt;=$S$8),AND(G3260&gt;=$T$8,G3260&lt;=$U$8)),IF(COUNTIF($H$537:H3260,"CMO")&gt;90,"Demi-traitement","Plein traitement"),""))</f>
        <v/>
      </c>
    </row>
    <row r="3261" spans="7:9" x14ac:dyDescent="0.25">
      <c r="G3261" s="1">
        <v>45825</v>
      </c>
      <c r="H3261" t="str">
        <f t="shared" si="55"/>
        <v/>
      </c>
      <c r="I3261" s="2" t="str">
        <f>IF(OR(AND(G3261&gt;=$D$19,G3261&lt;=$E$19),AND(G3261&gt;=$F$19,G3261&lt;=$G$19),AND(G3261&gt;=$H$19,G3261&lt;=$I$19),AND(G3261&gt;=$J$19,G3261&lt;=$K$19),AND(G3261&gt;=$L$19,G3261&lt;=$M$19),AND(G3261&gt;=$N$19,G3261&lt;=$O$19),AND(G3261&gt;=$P$19,G3261&lt;=$Q$19),AND(G3261&gt;=$R$19,G3261&lt;=$S$19),AND(G3261&gt;=$T$19,G3261&lt;=$U$19)),IF(COUNTIF(I2897:I3260,"Plein traitement")=90,"Demi-traitement","Plein traitement"),IF(OR(AND(G3261&gt;=$D$8,G3261&lt;=$E$8),AND(G3261&gt;=$F$8,G3261&lt;=$G$8),AND(G3261&gt;=$H$8,G3261&lt;=$I$8),AND(G3261&gt;=$J$8,G3261&lt;=$K$8),AND(G3261&gt;=$L$8,G3261&lt;=$M$8),AND(G3261&gt;=$N$8,G3261&lt;=$O$8),AND(G3261&gt;=$P$8,G3261&lt;=$Q$8),AND(G3261&gt;=$R$8,G3261&lt;=$S$8),AND(G3261&gt;=$T$8,G3261&lt;=$U$8)),IF(COUNTIF($H$537:H3261,"CMO")&gt;90,"Demi-traitement","Plein traitement"),""))</f>
        <v/>
      </c>
    </row>
    <row r="3262" spans="7:9" x14ac:dyDescent="0.25">
      <c r="G3262" s="1">
        <v>45826</v>
      </c>
      <c r="H3262" t="str">
        <f t="shared" si="55"/>
        <v/>
      </c>
      <c r="I3262" s="2" t="str">
        <f>IF(OR(AND(G3262&gt;=$D$19,G3262&lt;=$E$19),AND(G3262&gt;=$F$19,G3262&lt;=$G$19),AND(G3262&gt;=$H$19,G3262&lt;=$I$19),AND(G3262&gt;=$J$19,G3262&lt;=$K$19),AND(G3262&gt;=$L$19,G3262&lt;=$M$19),AND(G3262&gt;=$N$19,G3262&lt;=$O$19),AND(G3262&gt;=$P$19,G3262&lt;=$Q$19),AND(G3262&gt;=$R$19,G3262&lt;=$S$19),AND(G3262&gt;=$T$19,G3262&lt;=$U$19)),IF(COUNTIF(I2898:I3261,"Plein traitement")=90,"Demi-traitement","Plein traitement"),IF(OR(AND(G3262&gt;=$D$8,G3262&lt;=$E$8),AND(G3262&gt;=$F$8,G3262&lt;=$G$8),AND(G3262&gt;=$H$8,G3262&lt;=$I$8),AND(G3262&gt;=$J$8,G3262&lt;=$K$8),AND(G3262&gt;=$L$8,G3262&lt;=$M$8),AND(G3262&gt;=$N$8,G3262&lt;=$O$8),AND(G3262&gt;=$P$8,G3262&lt;=$Q$8),AND(G3262&gt;=$R$8,G3262&lt;=$S$8),AND(G3262&gt;=$T$8,G3262&lt;=$U$8)),IF(COUNTIF($H$537:H3262,"CMO")&gt;90,"Demi-traitement","Plein traitement"),""))</f>
        <v/>
      </c>
    </row>
    <row r="3263" spans="7:9" x14ac:dyDescent="0.25">
      <c r="G3263" s="1">
        <v>45827</v>
      </c>
      <c r="H3263" t="str">
        <f t="shared" si="55"/>
        <v/>
      </c>
      <c r="I3263" s="2" t="str">
        <f>IF(OR(AND(G3263&gt;=$D$19,G3263&lt;=$E$19),AND(G3263&gt;=$F$19,G3263&lt;=$G$19),AND(G3263&gt;=$H$19,G3263&lt;=$I$19),AND(G3263&gt;=$J$19,G3263&lt;=$K$19),AND(G3263&gt;=$L$19,G3263&lt;=$M$19),AND(G3263&gt;=$N$19,G3263&lt;=$O$19),AND(G3263&gt;=$P$19,G3263&lt;=$Q$19),AND(G3263&gt;=$R$19,G3263&lt;=$S$19),AND(G3263&gt;=$T$19,G3263&lt;=$U$19)),IF(COUNTIF(I2899:I3262,"Plein traitement")=90,"Demi-traitement","Plein traitement"),IF(OR(AND(G3263&gt;=$D$8,G3263&lt;=$E$8),AND(G3263&gt;=$F$8,G3263&lt;=$G$8),AND(G3263&gt;=$H$8,G3263&lt;=$I$8),AND(G3263&gt;=$J$8,G3263&lt;=$K$8),AND(G3263&gt;=$L$8,G3263&lt;=$M$8),AND(G3263&gt;=$N$8,G3263&lt;=$O$8),AND(G3263&gt;=$P$8,G3263&lt;=$Q$8),AND(G3263&gt;=$R$8,G3263&lt;=$S$8),AND(G3263&gt;=$T$8,G3263&lt;=$U$8)),IF(COUNTIF($H$537:H3263,"CMO")&gt;90,"Demi-traitement","Plein traitement"),""))</f>
        <v/>
      </c>
    </row>
    <row r="3264" spans="7:9" x14ac:dyDescent="0.25">
      <c r="G3264" s="1">
        <v>45828</v>
      </c>
      <c r="H3264" t="str">
        <f t="shared" si="55"/>
        <v/>
      </c>
      <c r="I3264" s="2" t="str">
        <f>IF(OR(AND(G3264&gt;=$D$19,G3264&lt;=$E$19),AND(G3264&gt;=$F$19,G3264&lt;=$G$19),AND(G3264&gt;=$H$19,G3264&lt;=$I$19),AND(G3264&gt;=$J$19,G3264&lt;=$K$19),AND(G3264&gt;=$L$19,G3264&lt;=$M$19),AND(G3264&gt;=$N$19,G3264&lt;=$O$19),AND(G3264&gt;=$P$19,G3264&lt;=$Q$19),AND(G3264&gt;=$R$19,G3264&lt;=$S$19),AND(G3264&gt;=$T$19,G3264&lt;=$U$19)),IF(COUNTIF(I2900:I3263,"Plein traitement")=90,"Demi-traitement","Plein traitement"),IF(OR(AND(G3264&gt;=$D$8,G3264&lt;=$E$8),AND(G3264&gt;=$F$8,G3264&lt;=$G$8),AND(G3264&gt;=$H$8,G3264&lt;=$I$8),AND(G3264&gt;=$J$8,G3264&lt;=$K$8),AND(G3264&gt;=$L$8,G3264&lt;=$M$8),AND(G3264&gt;=$N$8,G3264&lt;=$O$8),AND(G3264&gt;=$P$8,G3264&lt;=$Q$8),AND(G3264&gt;=$R$8,G3264&lt;=$S$8),AND(G3264&gt;=$T$8,G3264&lt;=$U$8)),IF(COUNTIF($H$537:H3264,"CMO")&gt;90,"Demi-traitement","Plein traitement"),""))</f>
        <v/>
      </c>
    </row>
    <row r="3265" spans="7:9" x14ac:dyDescent="0.25">
      <c r="G3265" s="1">
        <v>45829</v>
      </c>
      <c r="H3265" t="str">
        <f t="shared" si="55"/>
        <v/>
      </c>
      <c r="I3265" s="2" t="str">
        <f>IF(OR(AND(G3265&gt;=$D$19,G3265&lt;=$E$19),AND(G3265&gt;=$F$19,G3265&lt;=$G$19),AND(G3265&gt;=$H$19,G3265&lt;=$I$19),AND(G3265&gt;=$J$19,G3265&lt;=$K$19),AND(G3265&gt;=$L$19,G3265&lt;=$M$19),AND(G3265&gt;=$N$19,G3265&lt;=$O$19),AND(G3265&gt;=$P$19,G3265&lt;=$Q$19),AND(G3265&gt;=$R$19,G3265&lt;=$S$19),AND(G3265&gt;=$T$19,G3265&lt;=$U$19)),IF(COUNTIF(I2901:I3264,"Plein traitement")=90,"Demi-traitement","Plein traitement"),IF(OR(AND(G3265&gt;=$D$8,G3265&lt;=$E$8),AND(G3265&gt;=$F$8,G3265&lt;=$G$8),AND(G3265&gt;=$H$8,G3265&lt;=$I$8),AND(G3265&gt;=$J$8,G3265&lt;=$K$8),AND(G3265&gt;=$L$8,G3265&lt;=$M$8),AND(G3265&gt;=$N$8,G3265&lt;=$O$8),AND(G3265&gt;=$P$8,G3265&lt;=$Q$8),AND(G3265&gt;=$R$8,G3265&lt;=$S$8),AND(G3265&gt;=$T$8,G3265&lt;=$U$8)),IF(COUNTIF($H$537:H3265,"CMO")&gt;90,"Demi-traitement","Plein traitement"),""))</f>
        <v/>
      </c>
    </row>
    <row r="3266" spans="7:9" x14ac:dyDescent="0.25">
      <c r="G3266" s="1">
        <v>45830</v>
      </c>
      <c r="H3266" t="str">
        <f t="shared" si="55"/>
        <v/>
      </c>
      <c r="I3266" s="2" t="str">
        <f>IF(OR(AND(G3266&gt;=$D$19,G3266&lt;=$E$19),AND(G3266&gt;=$F$19,G3266&lt;=$G$19),AND(G3266&gt;=$H$19,G3266&lt;=$I$19),AND(G3266&gt;=$J$19,G3266&lt;=$K$19),AND(G3266&gt;=$L$19,G3266&lt;=$M$19),AND(G3266&gt;=$N$19,G3266&lt;=$O$19),AND(G3266&gt;=$P$19,G3266&lt;=$Q$19),AND(G3266&gt;=$R$19,G3266&lt;=$S$19),AND(G3266&gt;=$T$19,G3266&lt;=$U$19)),IF(COUNTIF(I2902:I3265,"Plein traitement")=90,"Demi-traitement","Plein traitement"),IF(OR(AND(G3266&gt;=$D$8,G3266&lt;=$E$8),AND(G3266&gt;=$F$8,G3266&lt;=$G$8),AND(G3266&gt;=$H$8,G3266&lt;=$I$8),AND(G3266&gt;=$J$8,G3266&lt;=$K$8),AND(G3266&gt;=$L$8,G3266&lt;=$M$8),AND(G3266&gt;=$N$8,G3266&lt;=$O$8),AND(G3266&gt;=$P$8,G3266&lt;=$Q$8),AND(G3266&gt;=$R$8,G3266&lt;=$S$8),AND(G3266&gt;=$T$8,G3266&lt;=$U$8)),IF(COUNTIF($H$537:H3266,"CMO")&gt;90,"Demi-traitement","Plein traitement"),""))</f>
        <v/>
      </c>
    </row>
    <row r="3267" spans="7:9" x14ac:dyDescent="0.25">
      <c r="G3267" s="1">
        <v>45831</v>
      </c>
      <c r="H3267" t="str">
        <f t="shared" si="55"/>
        <v/>
      </c>
      <c r="I3267" s="2" t="str">
        <f>IF(OR(AND(G3267&gt;=$D$19,G3267&lt;=$E$19),AND(G3267&gt;=$F$19,G3267&lt;=$G$19),AND(G3267&gt;=$H$19,G3267&lt;=$I$19),AND(G3267&gt;=$J$19,G3267&lt;=$K$19),AND(G3267&gt;=$L$19,G3267&lt;=$M$19),AND(G3267&gt;=$N$19,G3267&lt;=$O$19),AND(G3267&gt;=$P$19,G3267&lt;=$Q$19),AND(G3267&gt;=$R$19,G3267&lt;=$S$19),AND(G3267&gt;=$T$19,G3267&lt;=$U$19)),IF(COUNTIF(I2903:I3266,"Plein traitement")=90,"Demi-traitement","Plein traitement"),IF(OR(AND(G3267&gt;=$D$8,G3267&lt;=$E$8),AND(G3267&gt;=$F$8,G3267&lt;=$G$8),AND(G3267&gt;=$H$8,G3267&lt;=$I$8),AND(G3267&gt;=$J$8,G3267&lt;=$K$8),AND(G3267&gt;=$L$8,G3267&lt;=$M$8),AND(G3267&gt;=$N$8,G3267&lt;=$O$8),AND(G3267&gt;=$P$8,G3267&lt;=$Q$8),AND(G3267&gt;=$R$8,G3267&lt;=$S$8),AND(G3267&gt;=$T$8,G3267&lt;=$U$8)),IF(COUNTIF($H$537:H3267,"CMO")&gt;90,"Demi-traitement","Plein traitement"),""))</f>
        <v/>
      </c>
    </row>
    <row r="3268" spans="7:9" x14ac:dyDescent="0.25">
      <c r="G3268" s="1">
        <v>45832</v>
      </c>
      <c r="H3268" t="str">
        <f t="shared" si="55"/>
        <v/>
      </c>
      <c r="I3268" s="2" t="str">
        <f>IF(OR(AND(G3268&gt;=$D$19,G3268&lt;=$E$19),AND(G3268&gt;=$F$19,G3268&lt;=$G$19),AND(G3268&gt;=$H$19,G3268&lt;=$I$19),AND(G3268&gt;=$J$19,G3268&lt;=$K$19),AND(G3268&gt;=$L$19,G3268&lt;=$M$19),AND(G3268&gt;=$N$19,G3268&lt;=$O$19),AND(G3268&gt;=$P$19,G3268&lt;=$Q$19),AND(G3268&gt;=$R$19,G3268&lt;=$S$19),AND(G3268&gt;=$T$19,G3268&lt;=$U$19)),IF(COUNTIF(I2904:I3267,"Plein traitement")=90,"Demi-traitement","Plein traitement"),IF(OR(AND(G3268&gt;=$D$8,G3268&lt;=$E$8),AND(G3268&gt;=$F$8,G3268&lt;=$G$8),AND(G3268&gt;=$H$8,G3268&lt;=$I$8),AND(G3268&gt;=$J$8,G3268&lt;=$K$8),AND(G3268&gt;=$L$8,G3268&lt;=$M$8),AND(G3268&gt;=$N$8,G3268&lt;=$O$8),AND(G3268&gt;=$P$8,G3268&lt;=$Q$8),AND(G3268&gt;=$R$8,G3268&lt;=$S$8),AND(G3268&gt;=$T$8,G3268&lt;=$U$8)),IF(COUNTIF($H$537:H3268,"CMO")&gt;90,"Demi-traitement","Plein traitement"),""))</f>
        <v/>
      </c>
    </row>
    <row r="3269" spans="7:9" x14ac:dyDescent="0.25">
      <c r="G3269" s="1">
        <v>45833</v>
      </c>
      <c r="H3269" t="str">
        <f t="shared" si="55"/>
        <v/>
      </c>
      <c r="I3269" s="2" t="str">
        <f>IF(OR(AND(G3269&gt;=$D$19,G3269&lt;=$E$19),AND(G3269&gt;=$F$19,G3269&lt;=$G$19),AND(G3269&gt;=$H$19,G3269&lt;=$I$19),AND(G3269&gt;=$J$19,G3269&lt;=$K$19),AND(G3269&gt;=$L$19,G3269&lt;=$M$19),AND(G3269&gt;=$N$19,G3269&lt;=$O$19),AND(G3269&gt;=$P$19,G3269&lt;=$Q$19),AND(G3269&gt;=$R$19,G3269&lt;=$S$19),AND(G3269&gt;=$T$19,G3269&lt;=$U$19)),IF(COUNTIF(I2905:I3268,"Plein traitement")=90,"Demi-traitement","Plein traitement"),IF(OR(AND(G3269&gt;=$D$8,G3269&lt;=$E$8),AND(G3269&gt;=$F$8,G3269&lt;=$G$8),AND(G3269&gt;=$H$8,G3269&lt;=$I$8),AND(G3269&gt;=$J$8,G3269&lt;=$K$8),AND(G3269&gt;=$L$8,G3269&lt;=$M$8),AND(G3269&gt;=$N$8,G3269&lt;=$O$8),AND(G3269&gt;=$P$8,G3269&lt;=$Q$8),AND(G3269&gt;=$R$8,G3269&lt;=$S$8),AND(G3269&gt;=$T$8,G3269&lt;=$U$8)),IF(COUNTIF($H$537:H3269,"CMO")&gt;90,"Demi-traitement","Plein traitement"),""))</f>
        <v/>
      </c>
    </row>
    <row r="3270" spans="7:9" x14ac:dyDescent="0.25">
      <c r="G3270" s="1">
        <v>45834</v>
      </c>
      <c r="H3270" t="str">
        <f t="shared" si="55"/>
        <v/>
      </c>
      <c r="I3270" s="2" t="str">
        <f>IF(OR(AND(G3270&gt;=$D$19,G3270&lt;=$E$19),AND(G3270&gt;=$F$19,G3270&lt;=$G$19),AND(G3270&gt;=$H$19,G3270&lt;=$I$19),AND(G3270&gt;=$J$19,G3270&lt;=$K$19),AND(G3270&gt;=$L$19,G3270&lt;=$M$19),AND(G3270&gt;=$N$19,G3270&lt;=$O$19),AND(G3270&gt;=$P$19,G3270&lt;=$Q$19),AND(G3270&gt;=$R$19,G3270&lt;=$S$19),AND(G3270&gt;=$T$19,G3270&lt;=$U$19)),IF(COUNTIF(I2906:I3269,"Plein traitement")=90,"Demi-traitement","Plein traitement"),IF(OR(AND(G3270&gt;=$D$8,G3270&lt;=$E$8),AND(G3270&gt;=$F$8,G3270&lt;=$G$8),AND(G3270&gt;=$H$8,G3270&lt;=$I$8),AND(G3270&gt;=$J$8,G3270&lt;=$K$8),AND(G3270&gt;=$L$8,G3270&lt;=$M$8),AND(G3270&gt;=$N$8,G3270&lt;=$O$8),AND(G3270&gt;=$P$8,G3270&lt;=$Q$8),AND(G3270&gt;=$R$8,G3270&lt;=$S$8),AND(G3270&gt;=$T$8,G3270&lt;=$U$8)),IF(COUNTIF($H$537:H3270,"CMO")&gt;90,"Demi-traitement","Plein traitement"),""))</f>
        <v/>
      </c>
    </row>
    <row r="3271" spans="7:9" x14ac:dyDescent="0.25">
      <c r="G3271" s="1">
        <v>45835</v>
      </c>
      <c r="H3271" t="str">
        <f t="shared" si="55"/>
        <v/>
      </c>
      <c r="I3271" s="2" t="str">
        <f>IF(OR(AND(G3271&gt;=$D$19,G3271&lt;=$E$19),AND(G3271&gt;=$F$19,G3271&lt;=$G$19),AND(G3271&gt;=$H$19,G3271&lt;=$I$19),AND(G3271&gt;=$J$19,G3271&lt;=$K$19),AND(G3271&gt;=$L$19,G3271&lt;=$M$19),AND(G3271&gt;=$N$19,G3271&lt;=$O$19),AND(G3271&gt;=$P$19,G3271&lt;=$Q$19),AND(G3271&gt;=$R$19,G3271&lt;=$S$19),AND(G3271&gt;=$T$19,G3271&lt;=$U$19)),IF(COUNTIF(I2907:I3270,"Plein traitement")=90,"Demi-traitement","Plein traitement"),IF(OR(AND(G3271&gt;=$D$8,G3271&lt;=$E$8),AND(G3271&gt;=$F$8,G3271&lt;=$G$8),AND(G3271&gt;=$H$8,G3271&lt;=$I$8),AND(G3271&gt;=$J$8,G3271&lt;=$K$8),AND(G3271&gt;=$L$8,G3271&lt;=$M$8),AND(G3271&gt;=$N$8,G3271&lt;=$O$8),AND(G3271&gt;=$P$8,G3271&lt;=$Q$8),AND(G3271&gt;=$R$8,G3271&lt;=$S$8),AND(G3271&gt;=$T$8,G3271&lt;=$U$8)),IF(COUNTIF($H$537:H3271,"CMO")&gt;90,"Demi-traitement","Plein traitement"),""))</f>
        <v/>
      </c>
    </row>
    <row r="3272" spans="7:9" x14ac:dyDescent="0.25">
      <c r="G3272" s="1">
        <v>45836</v>
      </c>
      <c r="H3272" t="str">
        <f t="shared" si="55"/>
        <v/>
      </c>
      <c r="I3272" s="2" t="str">
        <f>IF(OR(AND(G3272&gt;=$D$19,G3272&lt;=$E$19),AND(G3272&gt;=$F$19,G3272&lt;=$G$19),AND(G3272&gt;=$H$19,G3272&lt;=$I$19),AND(G3272&gt;=$J$19,G3272&lt;=$K$19),AND(G3272&gt;=$L$19,G3272&lt;=$M$19),AND(G3272&gt;=$N$19,G3272&lt;=$O$19),AND(G3272&gt;=$P$19,G3272&lt;=$Q$19),AND(G3272&gt;=$R$19,G3272&lt;=$S$19),AND(G3272&gt;=$T$19,G3272&lt;=$U$19)),IF(COUNTIF(I2908:I3271,"Plein traitement")=90,"Demi-traitement","Plein traitement"),IF(OR(AND(G3272&gt;=$D$8,G3272&lt;=$E$8),AND(G3272&gt;=$F$8,G3272&lt;=$G$8),AND(G3272&gt;=$H$8,G3272&lt;=$I$8),AND(G3272&gt;=$J$8,G3272&lt;=$K$8),AND(G3272&gt;=$L$8,G3272&lt;=$M$8),AND(G3272&gt;=$N$8,G3272&lt;=$O$8),AND(G3272&gt;=$P$8,G3272&lt;=$Q$8),AND(G3272&gt;=$R$8,G3272&lt;=$S$8),AND(G3272&gt;=$T$8,G3272&lt;=$U$8)),IF(COUNTIF($H$537:H3272,"CMO")&gt;90,"Demi-traitement","Plein traitement"),""))</f>
        <v/>
      </c>
    </row>
    <row r="3273" spans="7:9" x14ac:dyDescent="0.25">
      <c r="G3273" s="1">
        <v>45837</v>
      </c>
      <c r="H3273" t="str">
        <f t="shared" si="55"/>
        <v/>
      </c>
      <c r="I3273" s="2" t="str">
        <f>IF(OR(AND(G3273&gt;=$D$19,G3273&lt;=$E$19),AND(G3273&gt;=$F$19,G3273&lt;=$G$19),AND(G3273&gt;=$H$19,G3273&lt;=$I$19),AND(G3273&gt;=$J$19,G3273&lt;=$K$19),AND(G3273&gt;=$L$19,G3273&lt;=$M$19),AND(G3273&gt;=$N$19,G3273&lt;=$O$19),AND(G3273&gt;=$P$19,G3273&lt;=$Q$19),AND(G3273&gt;=$R$19,G3273&lt;=$S$19),AND(G3273&gt;=$T$19,G3273&lt;=$U$19)),IF(COUNTIF(I2909:I3272,"Plein traitement")=90,"Demi-traitement","Plein traitement"),IF(OR(AND(G3273&gt;=$D$8,G3273&lt;=$E$8),AND(G3273&gt;=$F$8,G3273&lt;=$G$8),AND(G3273&gt;=$H$8,G3273&lt;=$I$8),AND(G3273&gt;=$J$8,G3273&lt;=$K$8),AND(G3273&gt;=$L$8,G3273&lt;=$M$8),AND(G3273&gt;=$N$8,G3273&lt;=$O$8),AND(G3273&gt;=$P$8,G3273&lt;=$Q$8),AND(G3273&gt;=$R$8,G3273&lt;=$S$8),AND(G3273&gt;=$T$8,G3273&lt;=$U$8)),IF(COUNTIF($H$537:H3273,"CMO")&gt;90,"Demi-traitement","Plein traitement"),""))</f>
        <v/>
      </c>
    </row>
    <row r="3274" spans="7:9" x14ac:dyDescent="0.25">
      <c r="G3274" s="1">
        <v>45838</v>
      </c>
      <c r="H3274" t="str">
        <f t="shared" si="55"/>
        <v/>
      </c>
      <c r="I3274" s="2" t="str">
        <f>IF(OR(AND(G3274&gt;=$D$19,G3274&lt;=$E$19),AND(G3274&gt;=$F$19,G3274&lt;=$G$19),AND(G3274&gt;=$H$19,G3274&lt;=$I$19),AND(G3274&gt;=$J$19,G3274&lt;=$K$19),AND(G3274&gt;=$L$19,G3274&lt;=$M$19),AND(G3274&gt;=$N$19,G3274&lt;=$O$19),AND(G3274&gt;=$P$19,G3274&lt;=$Q$19),AND(G3274&gt;=$R$19,G3274&lt;=$S$19),AND(G3274&gt;=$T$19,G3274&lt;=$U$19)),IF(COUNTIF(I2910:I3273,"Plein traitement")=90,"Demi-traitement","Plein traitement"),IF(OR(AND(G3274&gt;=$D$8,G3274&lt;=$E$8),AND(G3274&gt;=$F$8,G3274&lt;=$G$8),AND(G3274&gt;=$H$8,G3274&lt;=$I$8),AND(G3274&gt;=$J$8,G3274&lt;=$K$8),AND(G3274&gt;=$L$8,G3274&lt;=$M$8),AND(G3274&gt;=$N$8,G3274&lt;=$O$8),AND(G3274&gt;=$P$8,G3274&lt;=$Q$8),AND(G3274&gt;=$R$8,G3274&lt;=$S$8),AND(G3274&gt;=$T$8,G3274&lt;=$U$8)),IF(COUNTIF($H$537:H3274,"CMO")&gt;90,"Demi-traitement","Plein traitement"),""))</f>
        <v/>
      </c>
    </row>
    <row r="3275" spans="7:9" x14ac:dyDescent="0.25">
      <c r="G3275" s="1">
        <v>45839</v>
      </c>
      <c r="H3275" t="str">
        <f t="shared" si="55"/>
        <v/>
      </c>
      <c r="I3275" s="2" t="str">
        <f>IF(OR(AND(G3275&gt;=$D$19,G3275&lt;=$E$19),AND(G3275&gt;=$F$19,G3275&lt;=$G$19),AND(G3275&gt;=$H$19,G3275&lt;=$I$19),AND(G3275&gt;=$J$19,G3275&lt;=$K$19),AND(G3275&gt;=$L$19,G3275&lt;=$M$19),AND(G3275&gt;=$N$19,G3275&lt;=$O$19),AND(G3275&gt;=$P$19,G3275&lt;=$Q$19),AND(G3275&gt;=$R$19,G3275&lt;=$S$19),AND(G3275&gt;=$T$19,G3275&lt;=$U$19)),IF(COUNTIF(I2911:I3274,"Plein traitement")=90,"Demi-traitement","Plein traitement"),IF(OR(AND(G3275&gt;=$D$8,G3275&lt;=$E$8),AND(G3275&gt;=$F$8,G3275&lt;=$G$8),AND(G3275&gt;=$H$8,G3275&lt;=$I$8),AND(G3275&gt;=$J$8,G3275&lt;=$K$8),AND(G3275&gt;=$L$8,G3275&lt;=$M$8),AND(G3275&gt;=$N$8,G3275&lt;=$O$8),AND(G3275&gt;=$P$8,G3275&lt;=$Q$8),AND(G3275&gt;=$R$8,G3275&lt;=$S$8),AND(G3275&gt;=$T$8,G3275&lt;=$U$8)),IF(COUNTIF($H$537:H3275,"CMO")&gt;90,"Demi-traitement","Plein traitement"),""))</f>
        <v/>
      </c>
    </row>
    <row r="3276" spans="7:9" x14ac:dyDescent="0.25">
      <c r="G3276" s="1">
        <v>45840</v>
      </c>
      <c r="H3276" t="str">
        <f t="shared" si="55"/>
        <v/>
      </c>
      <c r="I3276" s="2" t="str">
        <f>IF(OR(AND(G3276&gt;=$D$19,G3276&lt;=$E$19),AND(G3276&gt;=$F$19,G3276&lt;=$G$19),AND(G3276&gt;=$H$19,G3276&lt;=$I$19),AND(G3276&gt;=$J$19,G3276&lt;=$K$19),AND(G3276&gt;=$L$19,G3276&lt;=$M$19),AND(G3276&gt;=$N$19,G3276&lt;=$O$19),AND(G3276&gt;=$P$19,G3276&lt;=$Q$19),AND(G3276&gt;=$R$19,G3276&lt;=$S$19),AND(G3276&gt;=$T$19,G3276&lt;=$U$19)),IF(COUNTIF(I2912:I3275,"Plein traitement")=90,"Demi-traitement","Plein traitement"),IF(OR(AND(G3276&gt;=$D$8,G3276&lt;=$E$8),AND(G3276&gt;=$F$8,G3276&lt;=$G$8),AND(G3276&gt;=$H$8,G3276&lt;=$I$8),AND(G3276&gt;=$J$8,G3276&lt;=$K$8),AND(G3276&gt;=$L$8,G3276&lt;=$M$8),AND(G3276&gt;=$N$8,G3276&lt;=$O$8),AND(G3276&gt;=$P$8,G3276&lt;=$Q$8),AND(G3276&gt;=$R$8,G3276&lt;=$S$8),AND(G3276&gt;=$T$8,G3276&lt;=$U$8)),IF(COUNTIF($H$537:H3276,"CMO")&gt;90,"Demi-traitement","Plein traitement"),""))</f>
        <v/>
      </c>
    </row>
    <row r="3277" spans="7:9" x14ac:dyDescent="0.25">
      <c r="G3277" s="1">
        <v>45841</v>
      </c>
      <c r="H3277" t="str">
        <f t="shared" si="55"/>
        <v/>
      </c>
      <c r="I3277" s="2" t="str">
        <f>IF(OR(AND(G3277&gt;=$D$19,G3277&lt;=$E$19),AND(G3277&gt;=$F$19,G3277&lt;=$G$19),AND(G3277&gt;=$H$19,G3277&lt;=$I$19),AND(G3277&gt;=$J$19,G3277&lt;=$K$19),AND(G3277&gt;=$L$19,G3277&lt;=$M$19),AND(G3277&gt;=$N$19,G3277&lt;=$O$19),AND(G3277&gt;=$P$19,G3277&lt;=$Q$19),AND(G3277&gt;=$R$19,G3277&lt;=$S$19),AND(G3277&gt;=$T$19,G3277&lt;=$U$19)),IF(COUNTIF(I2913:I3276,"Plein traitement")=90,"Demi-traitement","Plein traitement"),IF(OR(AND(G3277&gt;=$D$8,G3277&lt;=$E$8),AND(G3277&gt;=$F$8,G3277&lt;=$G$8),AND(G3277&gt;=$H$8,G3277&lt;=$I$8),AND(G3277&gt;=$J$8,G3277&lt;=$K$8),AND(G3277&gt;=$L$8,G3277&lt;=$M$8),AND(G3277&gt;=$N$8,G3277&lt;=$O$8),AND(G3277&gt;=$P$8,G3277&lt;=$Q$8),AND(G3277&gt;=$R$8,G3277&lt;=$S$8),AND(G3277&gt;=$T$8,G3277&lt;=$U$8)),IF(COUNTIF($H$537:H3277,"CMO")&gt;90,"Demi-traitement","Plein traitement"),""))</f>
        <v/>
      </c>
    </row>
    <row r="3278" spans="7:9" x14ac:dyDescent="0.25">
      <c r="G3278" s="1">
        <v>45842</v>
      </c>
      <c r="H3278" t="str">
        <f t="shared" si="55"/>
        <v/>
      </c>
      <c r="I3278" s="2" t="str">
        <f>IF(OR(AND(G3278&gt;=$D$19,G3278&lt;=$E$19),AND(G3278&gt;=$F$19,G3278&lt;=$G$19),AND(G3278&gt;=$H$19,G3278&lt;=$I$19),AND(G3278&gt;=$J$19,G3278&lt;=$K$19),AND(G3278&gt;=$L$19,G3278&lt;=$M$19),AND(G3278&gt;=$N$19,G3278&lt;=$O$19),AND(G3278&gt;=$P$19,G3278&lt;=$Q$19),AND(G3278&gt;=$R$19,G3278&lt;=$S$19),AND(G3278&gt;=$T$19,G3278&lt;=$U$19)),IF(COUNTIF(I2914:I3277,"Plein traitement")=90,"Demi-traitement","Plein traitement"),IF(OR(AND(G3278&gt;=$D$8,G3278&lt;=$E$8),AND(G3278&gt;=$F$8,G3278&lt;=$G$8),AND(G3278&gt;=$H$8,G3278&lt;=$I$8),AND(G3278&gt;=$J$8,G3278&lt;=$K$8),AND(G3278&gt;=$L$8,G3278&lt;=$M$8),AND(G3278&gt;=$N$8,G3278&lt;=$O$8),AND(G3278&gt;=$P$8,G3278&lt;=$Q$8),AND(G3278&gt;=$R$8,G3278&lt;=$S$8),AND(G3278&gt;=$T$8,G3278&lt;=$U$8)),IF(COUNTIF($H$537:H3278,"CMO")&gt;90,"Demi-traitement","Plein traitement"),""))</f>
        <v/>
      </c>
    </row>
    <row r="3279" spans="7:9" x14ac:dyDescent="0.25">
      <c r="G3279" s="1">
        <v>45843</v>
      </c>
      <c r="H3279" t="str">
        <f t="shared" si="55"/>
        <v/>
      </c>
      <c r="I3279" s="2" t="str">
        <f>IF(OR(AND(G3279&gt;=$D$19,G3279&lt;=$E$19),AND(G3279&gt;=$F$19,G3279&lt;=$G$19),AND(G3279&gt;=$H$19,G3279&lt;=$I$19),AND(G3279&gt;=$J$19,G3279&lt;=$K$19),AND(G3279&gt;=$L$19,G3279&lt;=$M$19),AND(G3279&gt;=$N$19,G3279&lt;=$O$19),AND(G3279&gt;=$P$19,G3279&lt;=$Q$19),AND(G3279&gt;=$R$19,G3279&lt;=$S$19),AND(G3279&gt;=$T$19,G3279&lt;=$U$19)),IF(COUNTIF(I2915:I3278,"Plein traitement")=90,"Demi-traitement","Plein traitement"),IF(OR(AND(G3279&gt;=$D$8,G3279&lt;=$E$8),AND(G3279&gt;=$F$8,G3279&lt;=$G$8),AND(G3279&gt;=$H$8,G3279&lt;=$I$8),AND(G3279&gt;=$J$8,G3279&lt;=$K$8),AND(G3279&gt;=$L$8,G3279&lt;=$M$8),AND(G3279&gt;=$N$8,G3279&lt;=$O$8),AND(G3279&gt;=$P$8,G3279&lt;=$Q$8),AND(G3279&gt;=$R$8,G3279&lt;=$S$8),AND(G3279&gt;=$T$8,G3279&lt;=$U$8)),IF(COUNTIF($H$537:H3279,"CMO")&gt;90,"Demi-traitement","Plein traitement"),""))</f>
        <v/>
      </c>
    </row>
    <row r="3280" spans="7:9" x14ac:dyDescent="0.25">
      <c r="G3280" s="1">
        <v>45844</v>
      </c>
      <c r="H3280" t="str">
        <f t="shared" si="55"/>
        <v/>
      </c>
      <c r="I3280" s="2" t="str">
        <f>IF(OR(AND(G3280&gt;=$D$19,G3280&lt;=$E$19),AND(G3280&gt;=$F$19,G3280&lt;=$G$19),AND(G3280&gt;=$H$19,G3280&lt;=$I$19),AND(G3280&gt;=$J$19,G3280&lt;=$K$19),AND(G3280&gt;=$L$19,G3280&lt;=$M$19),AND(G3280&gt;=$N$19,G3280&lt;=$O$19),AND(G3280&gt;=$P$19,G3280&lt;=$Q$19),AND(G3280&gt;=$R$19,G3280&lt;=$S$19),AND(G3280&gt;=$T$19,G3280&lt;=$U$19)),IF(COUNTIF(I2916:I3279,"Plein traitement")=90,"Demi-traitement","Plein traitement"),IF(OR(AND(G3280&gt;=$D$8,G3280&lt;=$E$8),AND(G3280&gt;=$F$8,G3280&lt;=$G$8),AND(G3280&gt;=$H$8,G3280&lt;=$I$8),AND(G3280&gt;=$J$8,G3280&lt;=$K$8),AND(G3280&gt;=$L$8,G3280&lt;=$M$8),AND(G3280&gt;=$N$8,G3280&lt;=$O$8),AND(G3280&gt;=$P$8,G3280&lt;=$Q$8),AND(G3280&gt;=$R$8,G3280&lt;=$S$8),AND(G3280&gt;=$T$8,G3280&lt;=$U$8)),IF(COUNTIF($H$537:H3280,"CMO")&gt;90,"Demi-traitement","Plein traitement"),""))</f>
        <v/>
      </c>
    </row>
    <row r="3281" spans="7:9" x14ac:dyDescent="0.25">
      <c r="G3281" s="1">
        <v>45845</v>
      </c>
      <c r="H3281" t="str">
        <f t="shared" si="55"/>
        <v/>
      </c>
      <c r="I3281" s="2" t="str">
        <f>IF(OR(AND(G3281&gt;=$D$19,G3281&lt;=$E$19),AND(G3281&gt;=$F$19,G3281&lt;=$G$19),AND(G3281&gt;=$H$19,G3281&lt;=$I$19),AND(G3281&gt;=$J$19,G3281&lt;=$K$19),AND(G3281&gt;=$L$19,G3281&lt;=$M$19),AND(G3281&gt;=$N$19,G3281&lt;=$O$19),AND(G3281&gt;=$P$19,G3281&lt;=$Q$19),AND(G3281&gt;=$R$19,G3281&lt;=$S$19),AND(G3281&gt;=$T$19,G3281&lt;=$U$19)),IF(COUNTIF(I2917:I3280,"Plein traitement")=90,"Demi-traitement","Plein traitement"),IF(OR(AND(G3281&gt;=$D$8,G3281&lt;=$E$8),AND(G3281&gt;=$F$8,G3281&lt;=$G$8),AND(G3281&gt;=$H$8,G3281&lt;=$I$8),AND(G3281&gt;=$J$8,G3281&lt;=$K$8),AND(G3281&gt;=$L$8,G3281&lt;=$M$8),AND(G3281&gt;=$N$8,G3281&lt;=$O$8),AND(G3281&gt;=$P$8,G3281&lt;=$Q$8),AND(G3281&gt;=$R$8,G3281&lt;=$S$8),AND(G3281&gt;=$T$8,G3281&lt;=$U$8)),IF(COUNTIF($H$537:H3281,"CMO")&gt;90,"Demi-traitement","Plein traitement"),""))</f>
        <v/>
      </c>
    </row>
    <row r="3282" spans="7:9" x14ac:dyDescent="0.25">
      <c r="G3282" s="1">
        <v>45846</v>
      </c>
      <c r="H3282" t="str">
        <f t="shared" si="55"/>
        <v/>
      </c>
      <c r="I3282" s="2" t="str">
        <f>IF(OR(AND(G3282&gt;=$D$19,G3282&lt;=$E$19),AND(G3282&gt;=$F$19,G3282&lt;=$G$19),AND(G3282&gt;=$H$19,G3282&lt;=$I$19),AND(G3282&gt;=$J$19,G3282&lt;=$K$19),AND(G3282&gt;=$L$19,G3282&lt;=$M$19),AND(G3282&gt;=$N$19,G3282&lt;=$O$19),AND(G3282&gt;=$P$19,G3282&lt;=$Q$19),AND(G3282&gt;=$R$19,G3282&lt;=$S$19),AND(G3282&gt;=$T$19,G3282&lt;=$U$19)),IF(COUNTIF(I2918:I3281,"Plein traitement")=90,"Demi-traitement","Plein traitement"),IF(OR(AND(G3282&gt;=$D$8,G3282&lt;=$E$8),AND(G3282&gt;=$F$8,G3282&lt;=$G$8),AND(G3282&gt;=$H$8,G3282&lt;=$I$8),AND(G3282&gt;=$J$8,G3282&lt;=$K$8),AND(G3282&gt;=$L$8,G3282&lt;=$M$8),AND(G3282&gt;=$N$8,G3282&lt;=$O$8),AND(G3282&gt;=$P$8,G3282&lt;=$Q$8),AND(G3282&gt;=$R$8,G3282&lt;=$S$8),AND(G3282&gt;=$T$8,G3282&lt;=$U$8)),IF(COUNTIF($H$537:H3282,"CMO")&gt;90,"Demi-traitement","Plein traitement"),""))</f>
        <v/>
      </c>
    </row>
    <row r="3283" spans="7:9" x14ac:dyDescent="0.25">
      <c r="G3283" s="1">
        <v>45847</v>
      </c>
      <c r="H3283" t="str">
        <f t="shared" si="55"/>
        <v/>
      </c>
      <c r="I3283" s="2" t="str">
        <f>IF(OR(AND(G3283&gt;=$D$19,G3283&lt;=$E$19),AND(G3283&gt;=$F$19,G3283&lt;=$G$19),AND(G3283&gt;=$H$19,G3283&lt;=$I$19),AND(G3283&gt;=$J$19,G3283&lt;=$K$19),AND(G3283&gt;=$L$19,G3283&lt;=$M$19),AND(G3283&gt;=$N$19,G3283&lt;=$O$19),AND(G3283&gt;=$P$19,G3283&lt;=$Q$19),AND(G3283&gt;=$R$19,G3283&lt;=$S$19),AND(G3283&gt;=$T$19,G3283&lt;=$U$19)),IF(COUNTIF(I2919:I3282,"Plein traitement")=90,"Demi-traitement","Plein traitement"),IF(OR(AND(G3283&gt;=$D$8,G3283&lt;=$E$8),AND(G3283&gt;=$F$8,G3283&lt;=$G$8),AND(G3283&gt;=$H$8,G3283&lt;=$I$8),AND(G3283&gt;=$J$8,G3283&lt;=$K$8),AND(G3283&gt;=$L$8,G3283&lt;=$M$8),AND(G3283&gt;=$N$8,G3283&lt;=$O$8),AND(G3283&gt;=$P$8,G3283&lt;=$Q$8),AND(G3283&gt;=$R$8,G3283&lt;=$S$8),AND(G3283&gt;=$T$8,G3283&lt;=$U$8)),IF(COUNTIF($H$537:H3283,"CMO")&gt;90,"Demi-traitement","Plein traitement"),""))</f>
        <v/>
      </c>
    </row>
    <row r="3284" spans="7:9" x14ac:dyDescent="0.25">
      <c r="G3284" s="1">
        <v>45848</v>
      </c>
      <c r="H3284" t="str">
        <f t="shared" si="55"/>
        <v/>
      </c>
      <c r="I3284" s="2" t="str">
        <f>IF(OR(AND(G3284&gt;=$D$19,G3284&lt;=$E$19),AND(G3284&gt;=$F$19,G3284&lt;=$G$19),AND(G3284&gt;=$H$19,G3284&lt;=$I$19),AND(G3284&gt;=$J$19,G3284&lt;=$K$19),AND(G3284&gt;=$L$19,G3284&lt;=$M$19),AND(G3284&gt;=$N$19,G3284&lt;=$O$19),AND(G3284&gt;=$P$19,G3284&lt;=$Q$19),AND(G3284&gt;=$R$19,G3284&lt;=$S$19),AND(G3284&gt;=$T$19,G3284&lt;=$U$19)),IF(COUNTIF(I2920:I3283,"Plein traitement")=90,"Demi-traitement","Plein traitement"),IF(OR(AND(G3284&gt;=$D$8,G3284&lt;=$E$8),AND(G3284&gt;=$F$8,G3284&lt;=$G$8),AND(G3284&gt;=$H$8,G3284&lt;=$I$8),AND(G3284&gt;=$J$8,G3284&lt;=$K$8),AND(G3284&gt;=$L$8,G3284&lt;=$M$8),AND(G3284&gt;=$N$8,G3284&lt;=$O$8),AND(G3284&gt;=$P$8,G3284&lt;=$Q$8),AND(G3284&gt;=$R$8,G3284&lt;=$S$8),AND(G3284&gt;=$T$8,G3284&lt;=$U$8)),IF(COUNTIF($H$537:H3284,"CMO")&gt;90,"Demi-traitement","Plein traitement"),""))</f>
        <v/>
      </c>
    </row>
    <row r="3285" spans="7:9" x14ac:dyDescent="0.25">
      <c r="G3285" s="1">
        <v>45849</v>
      </c>
      <c r="H3285" t="str">
        <f t="shared" si="55"/>
        <v/>
      </c>
      <c r="I3285" s="2" t="str">
        <f>IF(OR(AND(G3285&gt;=$D$19,G3285&lt;=$E$19),AND(G3285&gt;=$F$19,G3285&lt;=$G$19),AND(G3285&gt;=$H$19,G3285&lt;=$I$19),AND(G3285&gt;=$J$19,G3285&lt;=$K$19),AND(G3285&gt;=$L$19,G3285&lt;=$M$19),AND(G3285&gt;=$N$19,G3285&lt;=$O$19),AND(G3285&gt;=$P$19,G3285&lt;=$Q$19),AND(G3285&gt;=$R$19,G3285&lt;=$S$19),AND(G3285&gt;=$T$19,G3285&lt;=$U$19)),IF(COUNTIF(I2921:I3284,"Plein traitement")=90,"Demi-traitement","Plein traitement"),IF(OR(AND(G3285&gt;=$D$8,G3285&lt;=$E$8),AND(G3285&gt;=$F$8,G3285&lt;=$G$8),AND(G3285&gt;=$H$8,G3285&lt;=$I$8),AND(G3285&gt;=$J$8,G3285&lt;=$K$8),AND(G3285&gt;=$L$8,G3285&lt;=$M$8),AND(G3285&gt;=$N$8,G3285&lt;=$O$8),AND(G3285&gt;=$P$8,G3285&lt;=$Q$8),AND(G3285&gt;=$R$8,G3285&lt;=$S$8),AND(G3285&gt;=$T$8,G3285&lt;=$U$8)),IF(COUNTIF($H$537:H3285,"CMO")&gt;90,"Demi-traitement","Plein traitement"),""))</f>
        <v/>
      </c>
    </row>
    <row r="3286" spans="7:9" x14ac:dyDescent="0.25">
      <c r="G3286" s="1">
        <v>45850</v>
      </c>
      <c r="H3286" t="str">
        <f t="shared" si="55"/>
        <v/>
      </c>
      <c r="I3286" s="2" t="str">
        <f>IF(OR(AND(G3286&gt;=$D$19,G3286&lt;=$E$19),AND(G3286&gt;=$F$19,G3286&lt;=$G$19),AND(G3286&gt;=$H$19,G3286&lt;=$I$19),AND(G3286&gt;=$J$19,G3286&lt;=$K$19),AND(G3286&gt;=$L$19,G3286&lt;=$M$19),AND(G3286&gt;=$N$19,G3286&lt;=$O$19),AND(G3286&gt;=$P$19,G3286&lt;=$Q$19),AND(G3286&gt;=$R$19,G3286&lt;=$S$19),AND(G3286&gt;=$T$19,G3286&lt;=$U$19)),IF(COUNTIF(I2922:I3285,"Plein traitement")=90,"Demi-traitement","Plein traitement"),IF(OR(AND(G3286&gt;=$D$8,G3286&lt;=$E$8),AND(G3286&gt;=$F$8,G3286&lt;=$G$8),AND(G3286&gt;=$H$8,G3286&lt;=$I$8),AND(G3286&gt;=$J$8,G3286&lt;=$K$8),AND(G3286&gt;=$L$8,G3286&lt;=$M$8),AND(G3286&gt;=$N$8,G3286&lt;=$O$8),AND(G3286&gt;=$P$8,G3286&lt;=$Q$8),AND(G3286&gt;=$R$8,G3286&lt;=$S$8),AND(G3286&gt;=$T$8,G3286&lt;=$U$8)),IF(COUNTIF($H$537:H3286,"CMO")&gt;90,"Demi-traitement","Plein traitement"),""))</f>
        <v/>
      </c>
    </row>
    <row r="3287" spans="7:9" x14ac:dyDescent="0.25">
      <c r="G3287" s="1">
        <v>45851</v>
      </c>
      <c r="H3287" t="str">
        <f t="shared" si="55"/>
        <v/>
      </c>
      <c r="I3287" s="2" t="str">
        <f>IF(OR(AND(G3287&gt;=$D$19,G3287&lt;=$E$19),AND(G3287&gt;=$F$19,G3287&lt;=$G$19),AND(G3287&gt;=$H$19,G3287&lt;=$I$19),AND(G3287&gt;=$J$19,G3287&lt;=$K$19),AND(G3287&gt;=$L$19,G3287&lt;=$M$19),AND(G3287&gt;=$N$19,G3287&lt;=$O$19),AND(G3287&gt;=$P$19,G3287&lt;=$Q$19),AND(G3287&gt;=$R$19,G3287&lt;=$S$19),AND(G3287&gt;=$T$19,G3287&lt;=$U$19)),IF(COUNTIF(I2923:I3286,"Plein traitement")=90,"Demi-traitement","Plein traitement"),IF(OR(AND(G3287&gt;=$D$8,G3287&lt;=$E$8),AND(G3287&gt;=$F$8,G3287&lt;=$G$8),AND(G3287&gt;=$H$8,G3287&lt;=$I$8),AND(G3287&gt;=$J$8,G3287&lt;=$K$8),AND(G3287&gt;=$L$8,G3287&lt;=$M$8),AND(G3287&gt;=$N$8,G3287&lt;=$O$8),AND(G3287&gt;=$P$8,G3287&lt;=$Q$8),AND(G3287&gt;=$R$8,G3287&lt;=$S$8),AND(G3287&gt;=$T$8,G3287&lt;=$U$8)),IF(COUNTIF($H$537:H3287,"CMO")&gt;90,"Demi-traitement","Plein traitement"),""))</f>
        <v/>
      </c>
    </row>
    <row r="3288" spans="7:9" x14ac:dyDescent="0.25">
      <c r="G3288" s="1">
        <v>45852</v>
      </c>
      <c r="H3288" t="str">
        <f t="shared" si="55"/>
        <v/>
      </c>
      <c r="I3288" s="2" t="str">
        <f>IF(OR(AND(G3288&gt;=$D$19,G3288&lt;=$E$19),AND(G3288&gt;=$F$19,G3288&lt;=$G$19),AND(G3288&gt;=$H$19,G3288&lt;=$I$19),AND(G3288&gt;=$J$19,G3288&lt;=$K$19),AND(G3288&gt;=$L$19,G3288&lt;=$M$19),AND(G3288&gt;=$N$19,G3288&lt;=$O$19),AND(G3288&gt;=$P$19,G3288&lt;=$Q$19),AND(G3288&gt;=$R$19,G3288&lt;=$S$19),AND(G3288&gt;=$T$19,G3288&lt;=$U$19)),IF(COUNTIF(I2924:I3287,"Plein traitement")=90,"Demi-traitement","Plein traitement"),IF(OR(AND(G3288&gt;=$D$8,G3288&lt;=$E$8),AND(G3288&gt;=$F$8,G3288&lt;=$G$8),AND(G3288&gt;=$H$8,G3288&lt;=$I$8),AND(G3288&gt;=$J$8,G3288&lt;=$K$8),AND(G3288&gt;=$L$8,G3288&lt;=$M$8),AND(G3288&gt;=$N$8,G3288&lt;=$O$8),AND(G3288&gt;=$P$8,G3288&lt;=$Q$8),AND(G3288&gt;=$R$8,G3288&lt;=$S$8),AND(G3288&gt;=$T$8,G3288&lt;=$U$8)),IF(COUNTIF($H$537:H3288,"CMO")&gt;90,"Demi-traitement","Plein traitement"),""))</f>
        <v/>
      </c>
    </row>
    <row r="3289" spans="7:9" x14ac:dyDescent="0.25">
      <c r="G3289" s="1">
        <v>45853</v>
      </c>
      <c r="H3289" t="str">
        <f t="shared" si="55"/>
        <v/>
      </c>
      <c r="I3289" s="2" t="str">
        <f>IF(OR(AND(G3289&gt;=$D$19,G3289&lt;=$E$19),AND(G3289&gt;=$F$19,G3289&lt;=$G$19),AND(G3289&gt;=$H$19,G3289&lt;=$I$19),AND(G3289&gt;=$J$19,G3289&lt;=$K$19),AND(G3289&gt;=$L$19,G3289&lt;=$M$19),AND(G3289&gt;=$N$19,G3289&lt;=$O$19),AND(G3289&gt;=$P$19,G3289&lt;=$Q$19),AND(G3289&gt;=$R$19,G3289&lt;=$S$19),AND(G3289&gt;=$T$19,G3289&lt;=$U$19)),IF(COUNTIF(I2925:I3288,"Plein traitement")=90,"Demi-traitement","Plein traitement"),IF(OR(AND(G3289&gt;=$D$8,G3289&lt;=$E$8),AND(G3289&gt;=$F$8,G3289&lt;=$G$8),AND(G3289&gt;=$H$8,G3289&lt;=$I$8),AND(G3289&gt;=$J$8,G3289&lt;=$K$8),AND(G3289&gt;=$L$8,G3289&lt;=$M$8),AND(G3289&gt;=$N$8,G3289&lt;=$O$8),AND(G3289&gt;=$P$8,G3289&lt;=$Q$8),AND(G3289&gt;=$R$8,G3289&lt;=$S$8),AND(G3289&gt;=$T$8,G3289&lt;=$U$8)),IF(COUNTIF($H$537:H3289,"CMO")&gt;90,"Demi-traitement","Plein traitement"),""))</f>
        <v/>
      </c>
    </row>
    <row r="3290" spans="7:9" x14ac:dyDescent="0.25">
      <c r="G3290" s="1">
        <v>45854</v>
      </c>
      <c r="H3290" t="str">
        <f t="shared" si="55"/>
        <v/>
      </c>
      <c r="I3290" s="2" t="str">
        <f>IF(OR(AND(G3290&gt;=$D$19,G3290&lt;=$E$19),AND(G3290&gt;=$F$19,G3290&lt;=$G$19),AND(G3290&gt;=$H$19,G3290&lt;=$I$19),AND(G3290&gt;=$J$19,G3290&lt;=$K$19),AND(G3290&gt;=$L$19,G3290&lt;=$M$19),AND(G3290&gt;=$N$19,G3290&lt;=$O$19),AND(G3290&gt;=$P$19,G3290&lt;=$Q$19),AND(G3290&gt;=$R$19,G3290&lt;=$S$19),AND(G3290&gt;=$T$19,G3290&lt;=$U$19)),IF(COUNTIF(I2926:I3289,"Plein traitement")=90,"Demi-traitement","Plein traitement"),IF(OR(AND(G3290&gt;=$D$8,G3290&lt;=$E$8),AND(G3290&gt;=$F$8,G3290&lt;=$G$8),AND(G3290&gt;=$H$8,G3290&lt;=$I$8),AND(G3290&gt;=$J$8,G3290&lt;=$K$8),AND(G3290&gt;=$L$8,G3290&lt;=$M$8),AND(G3290&gt;=$N$8,G3290&lt;=$O$8),AND(G3290&gt;=$P$8,G3290&lt;=$Q$8),AND(G3290&gt;=$R$8,G3290&lt;=$S$8),AND(G3290&gt;=$T$8,G3290&lt;=$U$8)),IF(COUNTIF($H$537:H3290,"CMO")&gt;90,"Demi-traitement","Plein traitement"),""))</f>
        <v/>
      </c>
    </row>
    <row r="3291" spans="7:9" x14ac:dyDescent="0.25">
      <c r="G3291" s="1">
        <v>45855</v>
      </c>
      <c r="H3291" t="str">
        <f t="shared" si="55"/>
        <v/>
      </c>
      <c r="I3291" s="2" t="str">
        <f>IF(OR(AND(G3291&gt;=$D$19,G3291&lt;=$E$19),AND(G3291&gt;=$F$19,G3291&lt;=$G$19),AND(G3291&gt;=$H$19,G3291&lt;=$I$19),AND(G3291&gt;=$J$19,G3291&lt;=$K$19),AND(G3291&gt;=$L$19,G3291&lt;=$M$19),AND(G3291&gt;=$N$19,G3291&lt;=$O$19),AND(G3291&gt;=$P$19,G3291&lt;=$Q$19),AND(G3291&gt;=$R$19,G3291&lt;=$S$19),AND(G3291&gt;=$T$19,G3291&lt;=$U$19)),IF(COUNTIF(I2927:I3290,"Plein traitement")=90,"Demi-traitement","Plein traitement"),IF(OR(AND(G3291&gt;=$D$8,G3291&lt;=$E$8),AND(G3291&gt;=$F$8,G3291&lt;=$G$8),AND(G3291&gt;=$H$8,G3291&lt;=$I$8),AND(G3291&gt;=$J$8,G3291&lt;=$K$8),AND(G3291&gt;=$L$8,G3291&lt;=$M$8),AND(G3291&gt;=$N$8,G3291&lt;=$O$8),AND(G3291&gt;=$P$8,G3291&lt;=$Q$8),AND(G3291&gt;=$R$8,G3291&lt;=$S$8),AND(G3291&gt;=$T$8,G3291&lt;=$U$8)),IF(COUNTIF($H$537:H3291,"CMO")&gt;90,"Demi-traitement","Plein traitement"),""))</f>
        <v/>
      </c>
    </row>
    <row r="3292" spans="7:9" x14ac:dyDescent="0.25">
      <c r="G3292" s="1">
        <v>45856</v>
      </c>
      <c r="H3292" t="str">
        <f t="shared" si="55"/>
        <v/>
      </c>
      <c r="I3292" s="2" t="str">
        <f>IF(OR(AND(G3292&gt;=$D$19,G3292&lt;=$E$19),AND(G3292&gt;=$F$19,G3292&lt;=$G$19),AND(G3292&gt;=$H$19,G3292&lt;=$I$19),AND(G3292&gt;=$J$19,G3292&lt;=$K$19),AND(G3292&gt;=$L$19,G3292&lt;=$M$19),AND(G3292&gt;=$N$19,G3292&lt;=$O$19),AND(G3292&gt;=$P$19,G3292&lt;=$Q$19),AND(G3292&gt;=$R$19,G3292&lt;=$S$19),AND(G3292&gt;=$T$19,G3292&lt;=$U$19)),IF(COUNTIF(I2928:I3291,"Plein traitement")=90,"Demi-traitement","Plein traitement"),IF(OR(AND(G3292&gt;=$D$8,G3292&lt;=$E$8),AND(G3292&gt;=$F$8,G3292&lt;=$G$8),AND(G3292&gt;=$H$8,G3292&lt;=$I$8),AND(G3292&gt;=$J$8,G3292&lt;=$K$8),AND(G3292&gt;=$L$8,G3292&lt;=$M$8),AND(G3292&gt;=$N$8,G3292&lt;=$O$8),AND(G3292&gt;=$P$8,G3292&lt;=$Q$8),AND(G3292&gt;=$R$8,G3292&lt;=$S$8),AND(G3292&gt;=$T$8,G3292&lt;=$U$8)),IF(COUNTIF($H$537:H3292,"CMO")&gt;90,"Demi-traitement","Plein traitement"),""))</f>
        <v/>
      </c>
    </row>
    <row r="3293" spans="7:9" x14ac:dyDescent="0.25">
      <c r="G3293" s="1">
        <v>45857</v>
      </c>
      <c r="H3293" t="str">
        <f t="shared" si="55"/>
        <v/>
      </c>
      <c r="I3293" s="2" t="str">
        <f>IF(OR(AND(G3293&gt;=$D$19,G3293&lt;=$E$19),AND(G3293&gt;=$F$19,G3293&lt;=$G$19),AND(G3293&gt;=$H$19,G3293&lt;=$I$19),AND(G3293&gt;=$J$19,G3293&lt;=$K$19),AND(G3293&gt;=$L$19,G3293&lt;=$M$19),AND(G3293&gt;=$N$19,G3293&lt;=$O$19),AND(G3293&gt;=$P$19,G3293&lt;=$Q$19),AND(G3293&gt;=$R$19,G3293&lt;=$S$19),AND(G3293&gt;=$T$19,G3293&lt;=$U$19)),IF(COUNTIF(I2929:I3292,"Plein traitement")=90,"Demi-traitement","Plein traitement"),IF(OR(AND(G3293&gt;=$D$8,G3293&lt;=$E$8),AND(G3293&gt;=$F$8,G3293&lt;=$G$8),AND(G3293&gt;=$H$8,G3293&lt;=$I$8),AND(G3293&gt;=$J$8,G3293&lt;=$K$8),AND(G3293&gt;=$L$8,G3293&lt;=$M$8),AND(G3293&gt;=$N$8,G3293&lt;=$O$8),AND(G3293&gt;=$P$8,G3293&lt;=$Q$8),AND(G3293&gt;=$R$8,G3293&lt;=$S$8),AND(G3293&gt;=$T$8,G3293&lt;=$U$8)),IF(COUNTIF($H$537:H3293,"CMO")&gt;90,"Demi-traitement","Plein traitement"),""))</f>
        <v/>
      </c>
    </row>
    <row r="3294" spans="7:9" x14ac:dyDescent="0.25">
      <c r="G3294" s="1">
        <v>45858</v>
      </c>
      <c r="H3294" t="str">
        <f t="shared" si="55"/>
        <v/>
      </c>
      <c r="I3294" s="2" t="str">
        <f>IF(OR(AND(G3294&gt;=$D$19,G3294&lt;=$E$19),AND(G3294&gt;=$F$19,G3294&lt;=$G$19),AND(G3294&gt;=$H$19,G3294&lt;=$I$19),AND(G3294&gt;=$J$19,G3294&lt;=$K$19),AND(G3294&gt;=$L$19,G3294&lt;=$M$19),AND(G3294&gt;=$N$19,G3294&lt;=$O$19),AND(G3294&gt;=$P$19,G3294&lt;=$Q$19),AND(G3294&gt;=$R$19,G3294&lt;=$S$19),AND(G3294&gt;=$T$19,G3294&lt;=$U$19)),IF(COUNTIF(I2930:I3293,"Plein traitement")=90,"Demi-traitement","Plein traitement"),IF(OR(AND(G3294&gt;=$D$8,G3294&lt;=$E$8),AND(G3294&gt;=$F$8,G3294&lt;=$G$8),AND(G3294&gt;=$H$8,G3294&lt;=$I$8),AND(G3294&gt;=$J$8,G3294&lt;=$K$8),AND(G3294&gt;=$L$8,G3294&lt;=$M$8),AND(G3294&gt;=$N$8,G3294&lt;=$O$8),AND(G3294&gt;=$P$8,G3294&lt;=$Q$8),AND(G3294&gt;=$R$8,G3294&lt;=$S$8),AND(G3294&gt;=$T$8,G3294&lt;=$U$8)),IF(COUNTIF($H$537:H3294,"CMO")&gt;90,"Demi-traitement","Plein traitement"),""))</f>
        <v/>
      </c>
    </row>
    <row r="3295" spans="7:9" x14ac:dyDescent="0.25">
      <c r="G3295" s="1">
        <v>45859</v>
      </c>
      <c r="H3295" t="str">
        <f t="shared" si="55"/>
        <v/>
      </c>
      <c r="I3295" s="2" t="str">
        <f>IF(OR(AND(G3295&gt;=$D$19,G3295&lt;=$E$19),AND(G3295&gt;=$F$19,G3295&lt;=$G$19),AND(G3295&gt;=$H$19,G3295&lt;=$I$19),AND(G3295&gt;=$J$19,G3295&lt;=$K$19),AND(G3295&gt;=$L$19,G3295&lt;=$M$19),AND(G3295&gt;=$N$19,G3295&lt;=$O$19),AND(G3295&gt;=$P$19,G3295&lt;=$Q$19),AND(G3295&gt;=$R$19,G3295&lt;=$S$19),AND(G3295&gt;=$T$19,G3295&lt;=$U$19)),IF(COUNTIF(I2931:I3294,"Plein traitement")=90,"Demi-traitement","Plein traitement"),IF(OR(AND(G3295&gt;=$D$8,G3295&lt;=$E$8),AND(G3295&gt;=$F$8,G3295&lt;=$G$8),AND(G3295&gt;=$H$8,G3295&lt;=$I$8),AND(G3295&gt;=$J$8,G3295&lt;=$K$8),AND(G3295&gt;=$L$8,G3295&lt;=$M$8),AND(G3295&gt;=$N$8,G3295&lt;=$O$8),AND(G3295&gt;=$P$8,G3295&lt;=$Q$8),AND(G3295&gt;=$R$8,G3295&lt;=$S$8),AND(G3295&gt;=$T$8,G3295&lt;=$U$8)),IF(COUNTIF($H$537:H3295,"CMO")&gt;90,"Demi-traitement","Plein traitement"),""))</f>
        <v/>
      </c>
    </row>
    <row r="3296" spans="7:9" x14ac:dyDescent="0.25">
      <c r="G3296" s="1">
        <v>45860</v>
      </c>
      <c r="H3296" t="str">
        <f t="shared" si="55"/>
        <v/>
      </c>
      <c r="I3296" s="2" t="str">
        <f>IF(OR(AND(G3296&gt;=$D$19,G3296&lt;=$E$19),AND(G3296&gt;=$F$19,G3296&lt;=$G$19),AND(G3296&gt;=$H$19,G3296&lt;=$I$19),AND(G3296&gt;=$J$19,G3296&lt;=$K$19),AND(G3296&gt;=$L$19,G3296&lt;=$M$19),AND(G3296&gt;=$N$19,G3296&lt;=$O$19),AND(G3296&gt;=$P$19,G3296&lt;=$Q$19),AND(G3296&gt;=$R$19,G3296&lt;=$S$19),AND(G3296&gt;=$T$19,G3296&lt;=$U$19)),IF(COUNTIF(I2932:I3295,"Plein traitement")=90,"Demi-traitement","Plein traitement"),IF(OR(AND(G3296&gt;=$D$8,G3296&lt;=$E$8),AND(G3296&gt;=$F$8,G3296&lt;=$G$8),AND(G3296&gt;=$H$8,G3296&lt;=$I$8),AND(G3296&gt;=$J$8,G3296&lt;=$K$8),AND(G3296&gt;=$L$8,G3296&lt;=$M$8),AND(G3296&gt;=$N$8,G3296&lt;=$O$8),AND(G3296&gt;=$P$8,G3296&lt;=$Q$8),AND(G3296&gt;=$R$8,G3296&lt;=$S$8),AND(G3296&gt;=$T$8,G3296&lt;=$U$8)),IF(COUNTIF($H$537:H3296,"CMO")&gt;90,"Demi-traitement","Plein traitement"),""))</f>
        <v/>
      </c>
    </row>
    <row r="3297" spans="7:9" x14ac:dyDescent="0.25">
      <c r="G3297" s="1">
        <v>45861</v>
      </c>
      <c r="H3297" t="str">
        <f t="shared" si="55"/>
        <v/>
      </c>
      <c r="I3297" s="2" t="str">
        <f>IF(OR(AND(G3297&gt;=$D$19,G3297&lt;=$E$19),AND(G3297&gt;=$F$19,G3297&lt;=$G$19),AND(G3297&gt;=$H$19,G3297&lt;=$I$19),AND(G3297&gt;=$J$19,G3297&lt;=$K$19),AND(G3297&gt;=$L$19,G3297&lt;=$M$19),AND(G3297&gt;=$N$19,G3297&lt;=$O$19),AND(G3297&gt;=$P$19,G3297&lt;=$Q$19),AND(G3297&gt;=$R$19,G3297&lt;=$S$19),AND(G3297&gt;=$T$19,G3297&lt;=$U$19)),IF(COUNTIF(I2933:I3296,"Plein traitement")=90,"Demi-traitement","Plein traitement"),IF(OR(AND(G3297&gt;=$D$8,G3297&lt;=$E$8),AND(G3297&gt;=$F$8,G3297&lt;=$G$8),AND(G3297&gt;=$H$8,G3297&lt;=$I$8),AND(G3297&gt;=$J$8,G3297&lt;=$K$8),AND(G3297&gt;=$L$8,G3297&lt;=$M$8),AND(G3297&gt;=$N$8,G3297&lt;=$O$8),AND(G3297&gt;=$P$8,G3297&lt;=$Q$8),AND(G3297&gt;=$R$8,G3297&lt;=$S$8),AND(G3297&gt;=$T$8,G3297&lt;=$U$8)),IF(COUNTIF($H$537:H3297,"CMO")&gt;90,"Demi-traitement","Plein traitement"),""))</f>
        <v/>
      </c>
    </row>
    <row r="3298" spans="7:9" x14ac:dyDescent="0.25">
      <c r="G3298" s="1">
        <v>45862</v>
      </c>
      <c r="H3298" t="str">
        <f t="shared" si="55"/>
        <v/>
      </c>
      <c r="I3298" s="2" t="str">
        <f>IF(OR(AND(G3298&gt;=$D$19,G3298&lt;=$E$19),AND(G3298&gt;=$F$19,G3298&lt;=$G$19),AND(G3298&gt;=$H$19,G3298&lt;=$I$19),AND(G3298&gt;=$J$19,G3298&lt;=$K$19),AND(G3298&gt;=$L$19,G3298&lt;=$M$19),AND(G3298&gt;=$N$19,G3298&lt;=$O$19),AND(G3298&gt;=$P$19,G3298&lt;=$Q$19),AND(G3298&gt;=$R$19,G3298&lt;=$S$19),AND(G3298&gt;=$T$19,G3298&lt;=$U$19)),IF(COUNTIF(I2934:I3297,"Plein traitement")=90,"Demi-traitement","Plein traitement"),IF(OR(AND(G3298&gt;=$D$8,G3298&lt;=$E$8),AND(G3298&gt;=$F$8,G3298&lt;=$G$8),AND(G3298&gt;=$H$8,G3298&lt;=$I$8),AND(G3298&gt;=$J$8,G3298&lt;=$K$8),AND(G3298&gt;=$L$8,G3298&lt;=$M$8),AND(G3298&gt;=$N$8,G3298&lt;=$O$8),AND(G3298&gt;=$P$8,G3298&lt;=$Q$8),AND(G3298&gt;=$R$8,G3298&lt;=$S$8),AND(G3298&gt;=$T$8,G3298&lt;=$U$8)),IF(COUNTIF($H$537:H3298,"CMO")&gt;90,"Demi-traitement","Plein traitement"),""))</f>
        <v/>
      </c>
    </row>
    <row r="3299" spans="7:9" x14ac:dyDescent="0.25">
      <c r="G3299" s="1">
        <v>45863</v>
      </c>
      <c r="H3299" t="str">
        <f t="shared" si="55"/>
        <v/>
      </c>
      <c r="I3299" s="2" t="str">
        <f>IF(OR(AND(G3299&gt;=$D$19,G3299&lt;=$E$19),AND(G3299&gt;=$F$19,G3299&lt;=$G$19),AND(G3299&gt;=$H$19,G3299&lt;=$I$19),AND(G3299&gt;=$J$19,G3299&lt;=$K$19),AND(G3299&gt;=$L$19,G3299&lt;=$M$19),AND(G3299&gt;=$N$19,G3299&lt;=$O$19),AND(G3299&gt;=$P$19,G3299&lt;=$Q$19),AND(G3299&gt;=$R$19,G3299&lt;=$S$19),AND(G3299&gt;=$T$19,G3299&lt;=$U$19)),IF(COUNTIF(I2935:I3298,"Plein traitement")=90,"Demi-traitement","Plein traitement"),IF(OR(AND(G3299&gt;=$D$8,G3299&lt;=$E$8),AND(G3299&gt;=$F$8,G3299&lt;=$G$8),AND(G3299&gt;=$H$8,G3299&lt;=$I$8),AND(G3299&gt;=$J$8,G3299&lt;=$K$8),AND(G3299&gt;=$L$8,G3299&lt;=$M$8),AND(G3299&gt;=$N$8,G3299&lt;=$O$8),AND(G3299&gt;=$P$8,G3299&lt;=$Q$8),AND(G3299&gt;=$R$8,G3299&lt;=$S$8),AND(G3299&gt;=$T$8,G3299&lt;=$U$8)),IF(COUNTIF($H$537:H3299,"CMO")&gt;90,"Demi-traitement","Plein traitement"),""))</f>
        <v/>
      </c>
    </row>
    <row r="3300" spans="7:9" x14ac:dyDescent="0.25">
      <c r="G3300" s="1">
        <v>45864</v>
      </c>
      <c r="H3300" t="str">
        <f t="shared" si="55"/>
        <v/>
      </c>
      <c r="I3300" s="2" t="str">
        <f>IF(OR(AND(G3300&gt;=$D$19,G3300&lt;=$E$19),AND(G3300&gt;=$F$19,G3300&lt;=$G$19),AND(G3300&gt;=$H$19,G3300&lt;=$I$19),AND(G3300&gt;=$J$19,G3300&lt;=$K$19),AND(G3300&gt;=$L$19,G3300&lt;=$M$19),AND(G3300&gt;=$N$19,G3300&lt;=$O$19),AND(G3300&gt;=$P$19,G3300&lt;=$Q$19),AND(G3300&gt;=$R$19,G3300&lt;=$S$19),AND(G3300&gt;=$T$19,G3300&lt;=$U$19)),IF(COUNTIF(I2936:I3299,"Plein traitement")=90,"Demi-traitement","Plein traitement"),IF(OR(AND(G3300&gt;=$D$8,G3300&lt;=$E$8),AND(G3300&gt;=$F$8,G3300&lt;=$G$8),AND(G3300&gt;=$H$8,G3300&lt;=$I$8),AND(G3300&gt;=$J$8,G3300&lt;=$K$8),AND(G3300&gt;=$L$8,G3300&lt;=$M$8),AND(G3300&gt;=$N$8,G3300&lt;=$O$8),AND(G3300&gt;=$P$8,G3300&lt;=$Q$8),AND(G3300&gt;=$R$8,G3300&lt;=$S$8),AND(G3300&gt;=$T$8,G3300&lt;=$U$8)),IF(COUNTIF($H$537:H3300,"CMO")&gt;90,"Demi-traitement","Plein traitement"),""))</f>
        <v/>
      </c>
    </row>
    <row r="3301" spans="7:9" x14ac:dyDescent="0.25">
      <c r="G3301" s="1">
        <v>45865</v>
      </c>
      <c r="H3301" t="str">
        <f t="shared" si="55"/>
        <v/>
      </c>
      <c r="I3301" s="2" t="str">
        <f>IF(OR(AND(G3301&gt;=$D$19,G3301&lt;=$E$19),AND(G3301&gt;=$F$19,G3301&lt;=$G$19),AND(G3301&gt;=$H$19,G3301&lt;=$I$19),AND(G3301&gt;=$J$19,G3301&lt;=$K$19),AND(G3301&gt;=$L$19,G3301&lt;=$M$19),AND(G3301&gt;=$N$19,G3301&lt;=$O$19),AND(G3301&gt;=$P$19,G3301&lt;=$Q$19),AND(G3301&gt;=$R$19,G3301&lt;=$S$19),AND(G3301&gt;=$T$19,G3301&lt;=$U$19)),IF(COUNTIF(I2937:I3300,"Plein traitement")=90,"Demi-traitement","Plein traitement"),IF(OR(AND(G3301&gt;=$D$8,G3301&lt;=$E$8),AND(G3301&gt;=$F$8,G3301&lt;=$G$8),AND(G3301&gt;=$H$8,G3301&lt;=$I$8),AND(G3301&gt;=$J$8,G3301&lt;=$K$8),AND(G3301&gt;=$L$8,G3301&lt;=$M$8),AND(G3301&gt;=$N$8,G3301&lt;=$O$8),AND(G3301&gt;=$P$8,G3301&lt;=$Q$8),AND(G3301&gt;=$R$8,G3301&lt;=$S$8),AND(G3301&gt;=$T$8,G3301&lt;=$U$8)),IF(COUNTIF($H$537:H3301,"CMO")&gt;90,"Demi-traitement","Plein traitement"),""))</f>
        <v/>
      </c>
    </row>
    <row r="3302" spans="7:9" x14ac:dyDescent="0.25">
      <c r="G3302" s="1">
        <v>45866</v>
      </c>
      <c r="H3302" t="str">
        <f t="shared" si="55"/>
        <v/>
      </c>
      <c r="I3302" s="2" t="str">
        <f>IF(OR(AND(G3302&gt;=$D$19,G3302&lt;=$E$19),AND(G3302&gt;=$F$19,G3302&lt;=$G$19),AND(G3302&gt;=$H$19,G3302&lt;=$I$19),AND(G3302&gt;=$J$19,G3302&lt;=$K$19),AND(G3302&gt;=$L$19,G3302&lt;=$M$19),AND(G3302&gt;=$N$19,G3302&lt;=$O$19),AND(G3302&gt;=$P$19,G3302&lt;=$Q$19),AND(G3302&gt;=$R$19,G3302&lt;=$S$19),AND(G3302&gt;=$T$19,G3302&lt;=$U$19)),IF(COUNTIF(I2938:I3301,"Plein traitement")=90,"Demi-traitement","Plein traitement"),IF(OR(AND(G3302&gt;=$D$8,G3302&lt;=$E$8),AND(G3302&gt;=$F$8,G3302&lt;=$G$8),AND(G3302&gt;=$H$8,G3302&lt;=$I$8),AND(G3302&gt;=$J$8,G3302&lt;=$K$8),AND(G3302&gt;=$L$8,G3302&lt;=$M$8),AND(G3302&gt;=$N$8,G3302&lt;=$O$8),AND(G3302&gt;=$P$8,G3302&lt;=$Q$8),AND(G3302&gt;=$R$8,G3302&lt;=$S$8),AND(G3302&gt;=$T$8,G3302&lt;=$U$8)),IF(COUNTIF($H$537:H3302,"CMO")&gt;90,"Demi-traitement","Plein traitement"),""))</f>
        <v/>
      </c>
    </row>
    <row r="3303" spans="7:9" x14ac:dyDescent="0.25">
      <c r="G3303" s="1">
        <v>45867</v>
      </c>
      <c r="H3303" t="str">
        <f t="shared" si="55"/>
        <v/>
      </c>
      <c r="I3303" s="2" t="str">
        <f>IF(OR(AND(G3303&gt;=$D$19,G3303&lt;=$E$19),AND(G3303&gt;=$F$19,G3303&lt;=$G$19),AND(G3303&gt;=$H$19,G3303&lt;=$I$19),AND(G3303&gt;=$J$19,G3303&lt;=$K$19),AND(G3303&gt;=$L$19,G3303&lt;=$M$19),AND(G3303&gt;=$N$19,G3303&lt;=$O$19),AND(G3303&gt;=$P$19,G3303&lt;=$Q$19),AND(G3303&gt;=$R$19,G3303&lt;=$S$19),AND(G3303&gt;=$T$19,G3303&lt;=$U$19)),IF(COUNTIF(I2939:I3302,"Plein traitement")=90,"Demi-traitement","Plein traitement"),IF(OR(AND(G3303&gt;=$D$8,G3303&lt;=$E$8),AND(G3303&gt;=$F$8,G3303&lt;=$G$8),AND(G3303&gt;=$H$8,G3303&lt;=$I$8),AND(G3303&gt;=$J$8,G3303&lt;=$K$8),AND(G3303&gt;=$L$8,G3303&lt;=$M$8),AND(G3303&gt;=$N$8,G3303&lt;=$O$8),AND(G3303&gt;=$P$8,G3303&lt;=$Q$8),AND(G3303&gt;=$R$8,G3303&lt;=$S$8),AND(G3303&gt;=$T$8,G3303&lt;=$U$8)),IF(COUNTIF($H$537:H3303,"CMO")&gt;90,"Demi-traitement","Plein traitement"),""))</f>
        <v/>
      </c>
    </row>
    <row r="3304" spans="7:9" x14ac:dyDescent="0.25">
      <c r="G3304" s="1">
        <v>45868</v>
      </c>
      <c r="H3304" t="str">
        <f t="shared" si="55"/>
        <v/>
      </c>
      <c r="I3304" s="2" t="str">
        <f>IF(OR(AND(G3304&gt;=$D$19,G3304&lt;=$E$19),AND(G3304&gt;=$F$19,G3304&lt;=$G$19),AND(G3304&gt;=$H$19,G3304&lt;=$I$19),AND(G3304&gt;=$J$19,G3304&lt;=$K$19),AND(G3304&gt;=$L$19,G3304&lt;=$M$19),AND(G3304&gt;=$N$19,G3304&lt;=$O$19),AND(G3304&gt;=$P$19,G3304&lt;=$Q$19),AND(G3304&gt;=$R$19,G3304&lt;=$S$19),AND(G3304&gt;=$T$19,G3304&lt;=$U$19)),IF(COUNTIF(I2940:I3303,"Plein traitement")=90,"Demi-traitement","Plein traitement"),IF(OR(AND(G3304&gt;=$D$8,G3304&lt;=$E$8),AND(G3304&gt;=$F$8,G3304&lt;=$G$8),AND(G3304&gt;=$H$8,G3304&lt;=$I$8),AND(G3304&gt;=$J$8,G3304&lt;=$K$8),AND(G3304&gt;=$L$8,G3304&lt;=$M$8),AND(G3304&gt;=$N$8,G3304&lt;=$O$8),AND(G3304&gt;=$P$8,G3304&lt;=$Q$8),AND(G3304&gt;=$R$8,G3304&lt;=$S$8),AND(G3304&gt;=$T$8,G3304&lt;=$U$8)),IF(COUNTIF($H$537:H3304,"CMO")&gt;90,"Demi-traitement","Plein traitement"),""))</f>
        <v/>
      </c>
    </row>
    <row r="3305" spans="7:9" x14ac:dyDescent="0.25">
      <c r="G3305" s="1">
        <v>45869</v>
      </c>
      <c r="H3305" t="str">
        <f t="shared" si="55"/>
        <v/>
      </c>
      <c r="I3305" s="2" t="str">
        <f>IF(OR(AND(G3305&gt;=$D$19,G3305&lt;=$E$19),AND(G3305&gt;=$F$19,G3305&lt;=$G$19),AND(G3305&gt;=$H$19,G3305&lt;=$I$19),AND(G3305&gt;=$J$19,G3305&lt;=$K$19),AND(G3305&gt;=$L$19,G3305&lt;=$M$19),AND(G3305&gt;=$N$19,G3305&lt;=$O$19),AND(G3305&gt;=$P$19,G3305&lt;=$Q$19),AND(G3305&gt;=$R$19,G3305&lt;=$S$19),AND(G3305&gt;=$T$19,G3305&lt;=$U$19)),IF(COUNTIF(I2941:I3304,"Plein traitement")=90,"Demi-traitement","Plein traitement"),IF(OR(AND(G3305&gt;=$D$8,G3305&lt;=$E$8),AND(G3305&gt;=$F$8,G3305&lt;=$G$8),AND(G3305&gt;=$H$8,G3305&lt;=$I$8),AND(G3305&gt;=$J$8,G3305&lt;=$K$8),AND(G3305&gt;=$L$8,G3305&lt;=$M$8),AND(G3305&gt;=$N$8,G3305&lt;=$O$8),AND(G3305&gt;=$P$8,G3305&lt;=$Q$8),AND(G3305&gt;=$R$8,G3305&lt;=$S$8),AND(G3305&gt;=$T$8,G3305&lt;=$U$8)),IF(COUNTIF($H$537:H3305,"CMO")&gt;90,"Demi-traitement","Plein traitement"),""))</f>
        <v/>
      </c>
    </row>
    <row r="3306" spans="7:9" x14ac:dyDescent="0.25">
      <c r="G3306" s="1">
        <v>45870</v>
      </c>
      <c r="H3306" t="str">
        <f t="shared" si="55"/>
        <v/>
      </c>
      <c r="I3306" s="2" t="str">
        <f>IF(OR(AND(G3306&gt;=$D$19,G3306&lt;=$E$19),AND(G3306&gt;=$F$19,G3306&lt;=$G$19),AND(G3306&gt;=$H$19,G3306&lt;=$I$19),AND(G3306&gt;=$J$19,G3306&lt;=$K$19),AND(G3306&gt;=$L$19,G3306&lt;=$M$19),AND(G3306&gt;=$N$19,G3306&lt;=$O$19),AND(G3306&gt;=$P$19,G3306&lt;=$Q$19),AND(G3306&gt;=$R$19,G3306&lt;=$S$19),AND(G3306&gt;=$T$19,G3306&lt;=$U$19)),IF(COUNTIF(I2942:I3305,"Plein traitement")=90,"Demi-traitement","Plein traitement"),IF(OR(AND(G3306&gt;=$D$8,G3306&lt;=$E$8),AND(G3306&gt;=$F$8,G3306&lt;=$G$8),AND(G3306&gt;=$H$8,G3306&lt;=$I$8),AND(G3306&gt;=$J$8,G3306&lt;=$K$8),AND(G3306&gt;=$L$8,G3306&lt;=$M$8),AND(G3306&gt;=$N$8,G3306&lt;=$O$8),AND(G3306&gt;=$P$8,G3306&lt;=$Q$8),AND(G3306&gt;=$R$8,G3306&lt;=$S$8),AND(G3306&gt;=$T$8,G3306&lt;=$U$8)),IF(COUNTIF($H$537:H3306,"CMO")&gt;90,"Demi-traitement","Plein traitement"),""))</f>
        <v/>
      </c>
    </row>
    <row r="3307" spans="7:9" x14ac:dyDescent="0.25">
      <c r="G3307" s="1">
        <v>45871</v>
      </c>
      <c r="H3307" t="str">
        <f t="shared" si="55"/>
        <v/>
      </c>
      <c r="I3307" s="2" t="str">
        <f>IF(OR(AND(G3307&gt;=$D$19,G3307&lt;=$E$19),AND(G3307&gt;=$F$19,G3307&lt;=$G$19),AND(G3307&gt;=$H$19,G3307&lt;=$I$19),AND(G3307&gt;=$J$19,G3307&lt;=$K$19),AND(G3307&gt;=$L$19,G3307&lt;=$M$19),AND(G3307&gt;=$N$19,G3307&lt;=$O$19),AND(G3307&gt;=$P$19,G3307&lt;=$Q$19),AND(G3307&gt;=$R$19,G3307&lt;=$S$19),AND(G3307&gt;=$T$19,G3307&lt;=$U$19)),IF(COUNTIF(I2943:I3306,"Plein traitement")=90,"Demi-traitement","Plein traitement"),IF(OR(AND(G3307&gt;=$D$8,G3307&lt;=$E$8),AND(G3307&gt;=$F$8,G3307&lt;=$G$8),AND(G3307&gt;=$H$8,G3307&lt;=$I$8),AND(G3307&gt;=$J$8,G3307&lt;=$K$8),AND(G3307&gt;=$L$8,G3307&lt;=$M$8),AND(G3307&gt;=$N$8,G3307&lt;=$O$8),AND(G3307&gt;=$P$8,G3307&lt;=$Q$8),AND(G3307&gt;=$R$8,G3307&lt;=$S$8),AND(G3307&gt;=$T$8,G3307&lt;=$U$8)),IF(COUNTIF($H$537:H3307,"CMO")&gt;90,"Demi-traitement","Plein traitement"),""))</f>
        <v/>
      </c>
    </row>
    <row r="3308" spans="7:9" x14ac:dyDescent="0.25">
      <c r="G3308" s="1">
        <v>45872</v>
      </c>
      <c r="H3308" t="str">
        <f t="shared" si="55"/>
        <v/>
      </c>
      <c r="I3308" s="2" t="str">
        <f>IF(OR(AND(G3308&gt;=$D$19,G3308&lt;=$E$19),AND(G3308&gt;=$F$19,G3308&lt;=$G$19),AND(G3308&gt;=$H$19,G3308&lt;=$I$19),AND(G3308&gt;=$J$19,G3308&lt;=$K$19),AND(G3308&gt;=$L$19,G3308&lt;=$M$19),AND(G3308&gt;=$N$19,G3308&lt;=$O$19),AND(G3308&gt;=$P$19,G3308&lt;=$Q$19),AND(G3308&gt;=$R$19,G3308&lt;=$S$19),AND(G3308&gt;=$T$19,G3308&lt;=$U$19)),IF(COUNTIF(I2944:I3307,"Plein traitement")=90,"Demi-traitement","Plein traitement"),IF(OR(AND(G3308&gt;=$D$8,G3308&lt;=$E$8),AND(G3308&gt;=$F$8,G3308&lt;=$G$8),AND(G3308&gt;=$H$8,G3308&lt;=$I$8),AND(G3308&gt;=$J$8,G3308&lt;=$K$8),AND(G3308&gt;=$L$8,G3308&lt;=$M$8),AND(G3308&gt;=$N$8,G3308&lt;=$O$8),AND(G3308&gt;=$P$8,G3308&lt;=$Q$8),AND(G3308&gt;=$R$8,G3308&lt;=$S$8),AND(G3308&gt;=$T$8,G3308&lt;=$U$8)),IF(COUNTIF($H$537:H3308,"CMO")&gt;90,"Demi-traitement","Plein traitement"),""))</f>
        <v/>
      </c>
    </row>
    <row r="3309" spans="7:9" x14ac:dyDescent="0.25">
      <c r="G3309" s="1">
        <v>45873</v>
      </c>
      <c r="H3309" t="str">
        <f t="shared" si="55"/>
        <v/>
      </c>
      <c r="I3309" s="2" t="str">
        <f>IF(OR(AND(G3309&gt;=$D$19,G3309&lt;=$E$19),AND(G3309&gt;=$F$19,G3309&lt;=$G$19),AND(G3309&gt;=$H$19,G3309&lt;=$I$19),AND(G3309&gt;=$J$19,G3309&lt;=$K$19),AND(G3309&gt;=$L$19,G3309&lt;=$M$19),AND(G3309&gt;=$N$19,G3309&lt;=$O$19),AND(G3309&gt;=$P$19,G3309&lt;=$Q$19),AND(G3309&gt;=$R$19,G3309&lt;=$S$19),AND(G3309&gt;=$T$19,G3309&lt;=$U$19)),IF(COUNTIF(I2945:I3308,"Plein traitement")=90,"Demi-traitement","Plein traitement"),IF(OR(AND(G3309&gt;=$D$8,G3309&lt;=$E$8),AND(G3309&gt;=$F$8,G3309&lt;=$G$8),AND(G3309&gt;=$H$8,G3309&lt;=$I$8),AND(G3309&gt;=$J$8,G3309&lt;=$K$8),AND(G3309&gt;=$L$8,G3309&lt;=$M$8),AND(G3309&gt;=$N$8,G3309&lt;=$O$8),AND(G3309&gt;=$P$8,G3309&lt;=$Q$8),AND(G3309&gt;=$R$8,G3309&lt;=$S$8),AND(G3309&gt;=$T$8,G3309&lt;=$U$8)),IF(COUNTIF($H$537:H3309,"CMO")&gt;90,"Demi-traitement","Plein traitement"),""))</f>
        <v/>
      </c>
    </row>
    <row r="3310" spans="7:9" x14ac:dyDescent="0.25">
      <c r="G3310" s="1">
        <v>45874</v>
      </c>
      <c r="H3310" t="str">
        <f t="shared" si="55"/>
        <v/>
      </c>
      <c r="I3310" s="2" t="str">
        <f>IF(OR(AND(G3310&gt;=$D$19,G3310&lt;=$E$19),AND(G3310&gt;=$F$19,G3310&lt;=$G$19),AND(G3310&gt;=$H$19,G3310&lt;=$I$19),AND(G3310&gt;=$J$19,G3310&lt;=$K$19),AND(G3310&gt;=$L$19,G3310&lt;=$M$19),AND(G3310&gt;=$N$19,G3310&lt;=$O$19),AND(G3310&gt;=$P$19,G3310&lt;=$Q$19),AND(G3310&gt;=$R$19,G3310&lt;=$S$19),AND(G3310&gt;=$T$19,G3310&lt;=$U$19)),IF(COUNTIF(I2946:I3309,"Plein traitement")=90,"Demi-traitement","Plein traitement"),IF(OR(AND(G3310&gt;=$D$8,G3310&lt;=$E$8),AND(G3310&gt;=$F$8,G3310&lt;=$G$8),AND(G3310&gt;=$H$8,G3310&lt;=$I$8),AND(G3310&gt;=$J$8,G3310&lt;=$K$8),AND(G3310&gt;=$L$8,G3310&lt;=$M$8),AND(G3310&gt;=$N$8,G3310&lt;=$O$8),AND(G3310&gt;=$P$8,G3310&lt;=$Q$8),AND(G3310&gt;=$R$8,G3310&lt;=$S$8),AND(G3310&gt;=$T$8,G3310&lt;=$U$8)),IF(COUNTIF($H$537:H3310,"CMO")&gt;90,"Demi-traitement","Plein traitement"),""))</f>
        <v/>
      </c>
    </row>
    <row r="3311" spans="7:9" x14ac:dyDescent="0.25">
      <c r="G3311" s="1">
        <v>45875</v>
      </c>
      <c r="H3311" t="str">
        <f t="shared" si="55"/>
        <v/>
      </c>
      <c r="I3311" s="2" t="str">
        <f>IF(OR(AND(G3311&gt;=$D$19,G3311&lt;=$E$19),AND(G3311&gt;=$F$19,G3311&lt;=$G$19),AND(G3311&gt;=$H$19,G3311&lt;=$I$19),AND(G3311&gt;=$J$19,G3311&lt;=$K$19),AND(G3311&gt;=$L$19,G3311&lt;=$M$19),AND(G3311&gt;=$N$19,G3311&lt;=$O$19),AND(G3311&gt;=$P$19,G3311&lt;=$Q$19),AND(G3311&gt;=$R$19,G3311&lt;=$S$19),AND(G3311&gt;=$T$19,G3311&lt;=$U$19)),IF(COUNTIF(I2947:I3310,"Plein traitement")=90,"Demi-traitement","Plein traitement"),IF(OR(AND(G3311&gt;=$D$8,G3311&lt;=$E$8),AND(G3311&gt;=$F$8,G3311&lt;=$G$8),AND(G3311&gt;=$H$8,G3311&lt;=$I$8),AND(G3311&gt;=$J$8,G3311&lt;=$K$8),AND(G3311&gt;=$L$8,G3311&lt;=$M$8),AND(G3311&gt;=$N$8,G3311&lt;=$O$8),AND(G3311&gt;=$P$8,G3311&lt;=$Q$8),AND(G3311&gt;=$R$8,G3311&lt;=$S$8),AND(G3311&gt;=$T$8,G3311&lt;=$U$8)),IF(COUNTIF($H$537:H3311,"CMO")&gt;90,"Demi-traitement","Plein traitement"),""))</f>
        <v/>
      </c>
    </row>
    <row r="3312" spans="7:9" x14ac:dyDescent="0.25">
      <c r="G3312" s="1">
        <v>45876</v>
      </c>
      <c r="H3312" t="str">
        <f t="shared" si="55"/>
        <v/>
      </c>
      <c r="I3312" s="2" t="str">
        <f>IF(OR(AND(G3312&gt;=$D$19,G3312&lt;=$E$19),AND(G3312&gt;=$F$19,G3312&lt;=$G$19),AND(G3312&gt;=$H$19,G3312&lt;=$I$19),AND(G3312&gt;=$J$19,G3312&lt;=$K$19),AND(G3312&gt;=$L$19,G3312&lt;=$M$19),AND(G3312&gt;=$N$19,G3312&lt;=$O$19),AND(G3312&gt;=$P$19,G3312&lt;=$Q$19),AND(G3312&gt;=$R$19,G3312&lt;=$S$19),AND(G3312&gt;=$T$19,G3312&lt;=$U$19)),IF(COUNTIF(I2948:I3311,"Plein traitement")=90,"Demi-traitement","Plein traitement"),IF(OR(AND(G3312&gt;=$D$8,G3312&lt;=$E$8),AND(G3312&gt;=$F$8,G3312&lt;=$G$8),AND(G3312&gt;=$H$8,G3312&lt;=$I$8),AND(G3312&gt;=$J$8,G3312&lt;=$K$8),AND(G3312&gt;=$L$8,G3312&lt;=$M$8),AND(G3312&gt;=$N$8,G3312&lt;=$O$8),AND(G3312&gt;=$P$8,G3312&lt;=$Q$8),AND(G3312&gt;=$R$8,G3312&lt;=$S$8),AND(G3312&gt;=$T$8,G3312&lt;=$U$8)),IF(COUNTIF($H$537:H3312,"CMO")&gt;90,"Demi-traitement","Plein traitement"),""))</f>
        <v/>
      </c>
    </row>
    <row r="3313" spans="7:9" x14ac:dyDescent="0.25">
      <c r="G3313" s="1">
        <v>45877</v>
      </c>
      <c r="H3313" t="str">
        <f t="shared" si="55"/>
        <v/>
      </c>
      <c r="I3313" s="2" t="str">
        <f>IF(OR(AND(G3313&gt;=$D$19,G3313&lt;=$E$19),AND(G3313&gt;=$F$19,G3313&lt;=$G$19),AND(G3313&gt;=$H$19,G3313&lt;=$I$19),AND(G3313&gt;=$J$19,G3313&lt;=$K$19),AND(G3313&gt;=$L$19,G3313&lt;=$M$19),AND(G3313&gt;=$N$19,G3313&lt;=$O$19),AND(G3313&gt;=$P$19,G3313&lt;=$Q$19),AND(G3313&gt;=$R$19,G3313&lt;=$S$19),AND(G3313&gt;=$T$19,G3313&lt;=$U$19)),IF(COUNTIF(I2949:I3312,"Plein traitement")=90,"Demi-traitement","Plein traitement"),IF(OR(AND(G3313&gt;=$D$8,G3313&lt;=$E$8),AND(G3313&gt;=$F$8,G3313&lt;=$G$8),AND(G3313&gt;=$H$8,G3313&lt;=$I$8),AND(G3313&gt;=$J$8,G3313&lt;=$K$8),AND(G3313&gt;=$L$8,G3313&lt;=$M$8),AND(G3313&gt;=$N$8,G3313&lt;=$O$8),AND(G3313&gt;=$P$8,G3313&lt;=$Q$8),AND(G3313&gt;=$R$8,G3313&lt;=$S$8),AND(G3313&gt;=$T$8,G3313&lt;=$U$8)),IF(COUNTIF($H$537:H3313,"CMO")&gt;90,"Demi-traitement","Plein traitement"),""))</f>
        <v/>
      </c>
    </row>
    <row r="3314" spans="7:9" x14ac:dyDescent="0.25">
      <c r="G3314" s="1">
        <v>45878</v>
      </c>
      <c r="H3314" t="str">
        <f t="shared" si="55"/>
        <v/>
      </c>
      <c r="I3314" s="2" t="str">
        <f>IF(OR(AND(G3314&gt;=$D$19,G3314&lt;=$E$19),AND(G3314&gt;=$F$19,G3314&lt;=$G$19),AND(G3314&gt;=$H$19,G3314&lt;=$I$19),AND(G3314&gt;=$J$19,G3314&lt;=$K$19),AND(G3314&gt;=$L$19,G3314&lt;=$M$19),AND(G3314&gt;=$N$19,G3314&lt;=$O$19),AND(G3314&gt;=$P$19,G3314&lt;=$Q$19),AND(G3314&gt;=$R$19,G3314&lt;=$S$19),AND(G3314&gt;=$T$19,G3314&lt;=$U$19)),IF(COUNTIF(I2950:I3313,"Plein traitement")=90,"Demi-traitement","Plein traitement"),IF(OR(AND(G3314&gt;=$D$8,G3314&lt;=$E$8),AND(G3314&gt;=$F$8,G3314&lt;=$G$8),AND(G3314&gt;=$H$8,G3314&lt;=$I$8),AND(G3314&gt;=$J$8,G3314&lt;=$K$8),AND(G3314&gt;=$L$8,G3314&lt;=$M$8),AND(G3314&gt;=$N$8,G3314&lt;=$O$8),AND(G3314&gt;=$P$8,G3314&lt;=$Q$8),AND(G3314&gt;=$R$8,G3314&lt;=$S$8),AND(G3314&gt;=$T$8,G3314&lt;=$U$8)),IF(COUNTIF($H$537:H3314,"CMO")&gt;90,"Demi-traitement","Plein traitement"),""))</f>
        <v/>
      </c>
    </row>
    <row r="3315" spans="7:9" x14ac:dyDescent="0.25">
      <c r="G3315" s="1">
        <v>45879</v>
      </c>
      <c r="H3315" t="str">
        <f t="shared" si="55"/>
        <v/>
      </c>
      <c r="I3315" s="2" t="str">
        <f>IF(OR(AND(G3315&gt;=$D$19,G3315&lt;=$E$19),AND(G3315&gt;=$F$19,G3315&lt;=$G$19),AND(G3315&gt;=$H$19,G3315&lt;=$I$19),AND(G3315&gt;=$J$19,G3315&lt;=$K$19),AND(G3315&gt;=$L$19,G3315&lt;=$M$19),AND(G3315&gt;=$N$19,G3315&lt;=$O$19),AND(G3315&gt;=$P$19,G3315&lt;=$Q$19),AND(G3315&gt;=$R$19,G3315&lt;=$S$19),AND(G3315&gt;=$T$19,G3315&lt;=$U$19)),IF(COUNTIF(I2951:I3314,"Plein traitement")=90,"Demi-traitement","Plein traitement"),IF(OR(AND(G3315&gt;=$D$8,G3315&lt;=$E$8),AND(G3315&gt;=$F$8,G3315&lt;=$G$8),AND(G3315&gt;=$H$8,G3315&lt;=$I$8),AND(G3315&gt;=$J$8,G3315&lt;=$K$8),AND(G3315&gt;=$L$8,G3315&lt;=$M$8),AND(G3315&gt;=$N$8,G3315&lt;=$O$8),AND(G3315&gt;=$P$8,G3315&lt;=$Q$8),AND(G3315&gt;=$R$8,G3315&lt;=$S$8),AND(G3315&gt;=$T$8,G3315&lt;=$U$8)),IF(COUNTIF($H$537:H3315,"CMO")&gt;90,"Demi-traitement","Plein traitement"),""))</f>
        <v/>
      </c>
    </row>
    <row r="3316" spans="7:9" x14ac:dyDescent="0.25">
      <c r="G3316" s="1">
        <v>45880</v>
      </c>
      <c r="H3316" t="str">
        <f t="shared" si="55"/>
        <v/>
      </c>
      <c r="I3316" s="2" t="str">
        <f>IF(OR(AND(G3316&gt;=$D$19,G3316&lt;=$E$19),AND(G3316&gt;=$F$19,G3316&lt;=$G$19),AND(G3316&gt;=$H$19,G3316&lt;=$I$19),AND(G3316&gt;=$J$19,G3316&lt;=$K$19),AND(G3316&gt;=$L$19,G3316&lt;=$M$19),AND(G3316&gt;=$N$19,G3316&lt;=$O$19),AND(G3316&gt;=$P$19,G3316&lt;=$Q$19),AND(G3316&gt;=$R$19,G3316&lt;=$S$19),AND(G3316&gt;=$T$19,G3316&lt;=$U$19)),IF(COUNTIF(I2952:I3315,"Plein traitement")=90,"Demi-traitement","Plein traitement"),IF(OR(AND(G3316&gt;=$D$8,G3316&lt;=$E$8),AND(G3316&gt;=$F$8,G3316&lt;=$G$8),AND(G3316&gt;=$H$8,G3316&lt;=$I$8),AND(G3316&gt;=$J$8,G3316&lt;=$K$8),AND(G3316&gt;=$L$8,G3316&lt;=$M$8),AND(G3316&gt;=$N$8,G3316&lt;=$O$8),AND(G3316&gt;=$P$8,G3316&lt;=$Q$8),AND(G3316&gt;=$R$8,G3316&lt;=$S$8),AND(G3316&gt;=$T$8,G3316&lt;=$U$8)),IF(COUNTIF($H$537:H3316,"CMO")&gt;90,"Demi-traitement","Plein traitement"),""))</f>
        <v/>
      </c>
    </row>
    <row r="3317" spans="7:9" x14ac:dyDescent="0.25">
      <c r="G3317" s="1">
        <v>45881</v>
      </c>
      <c r="H3317" t="str">
        <f t="shared" ref="H3317:H3380" si="56">IF(OR(AND(G3317&gt;=$D$8,G3317&lt;=$E$8),AND(G3317&gt;=$F$8,G3317&lt;=$G$8),AND(G3317&gt;=$H$8,G3317&lt;=$I$8),AND(G3317&gt;=$J$8,G3317&lt;=$K$8),AND(G3317&gt;=$L$8,G3317&lt;=$M$8),AND(G3317&gt;=$N$8,G3317&lt;=$O$8),AND(G3317&gt;=$P$8,G3317&lt;=$Q$8),AND(G3317&gt;=$R$8,G3317&lt;=$S$8),AND(G3317&gt;=$T$8,G3317&lt;=$U$8)),"CMO","")</f>
        <v/>
      </c>
      <c r="I3317" s="2" t="str">
        <f>IF(OR(AND(G3317&gt;=$D$19,G3317&lt;=$E$19),AND(G3317&gt;=$F$19,G3317&lt;=$G$19),AND(G3317&gt;=$H$19,G3317&lt;=$I$19),AND(G3317&gt;=$J$19,G3317&lt;=$K$19),AND(G3317&gt;=$L$19,G3317&lt;=$M$19),AND(G3317&gt;=$N$19,G3317&lt;=$O$19),AND(G3317&gt;=$P$19,G3317&lt;=$Q$19),AND(G3317&gt;=$R$19,G3317&lt;=$S$19),AND(G3317&gt;=$T$19,G3317&lt;=$U$19)),IF(COUNTIF(I2953:I3316,"Plein traitement")=90,"Demi-traitement","Plein traitement"),IF(OR(AND(G3317&gt;=$D$8,G3317&lt;=$E$8),AND(G3317&gt;=$F$8,G3317&lt;=$G$8),AND(G3317&gt;=$H$8,G3317&lt;=$I$8),AND(G3317&gt;=$J$8,G3317&lt;=$K$8),AND(G3317&gt;=$L$8,G3317&lt;=$M$8),AND(G3317&gt;=$N$8,G3317&lt;=$O$8),AND(G3317&gt;=$P$8,G3317&lt;=$Q$8),AND(G3317&gt;=$R$8,G3317&lt;=$S$8),AND(G3317&gt;=$T$8,G3317&lt;=$U$8)),IF(COUNTIF($H$537:H3317,"CMO")&gt;90,"Demi-traitement","Plein traitement"),""))</f>
        <v/>
      </c>
    </row>
    <row r="3318" spans="7:9" x14ac:dyDescent="0.25">
      <c r="G3318" s="1">
        <v>45882</v>
      </c>
      <c r="H3318" t="str">
        <f t="shared" si="56"/>
        <v/>
      </c>
      <c r="I3318" s="2" t="str">
        <f>IF(OR(AND(G3318&gt;=$D$19,G3318&lt;=$E$19),AND(G3318&gt;=$F$19,G3318&lt;=$G$19),AND(G3318&gt;=$H$19,G3318&lt;=$I$19),AND(G3318&gt;=$J$19,G3318&lt;=$K$19),AND(G3318&gt;=$L$19,G3318&lt;=$M$19),AND(G3318&gt;=$N$19,G3318&lt;=$O$19),AND(G3318&gt;=$P$19,G3318&lt;=$Q$19),AND(G3318&gt;=$R$19,G3318&lt;=$S$19),AND(G3318&gt;=$T$19,G3318&lt;=$U$19)),IF(COUNTIF(I2954:I3317,"Plein traitement")=90,"Demi-traitement","Plein traitement"),IF(OR(AND(G3318&gt;=$D$8,G3318&lt;=$E$8),AND(G3318&gt;=$F$8,G3318&lt;=$G$8),AND(G3318&gt;=$H$8,G3318&lt;=$I$8),AND(G3318&gt;=$J$8,G3318&lt;=$K$8),AND(G3318&gt;=$L$8,G3318&lt;=$M$8),AND(G3318&gt;=$N$8,G3318&lt;=$O$8),AND(G3318&gt;=$P$8,G3318&lt;=$Q$8),AND(G3318&gt;=$R$8,G3318&lt;=$S$8),AND(G3318&gt;=$T$8,G3318&lt;=$U$8)),IF(COUNTIF($H$537:H3318,"CMO")&gt;90,"Demi-traitement","Plein traitement"),""))</f>
        <v/>
      </c>
    </row>
    <row r="3319" spans="7:9" x14ac:dyDescent="0.25">
      <c r="G3319" s="1">
        <v>45883</v>
      </c>
      <c r="H3319" t="str">
        <f t="shared" si="56"/>
        <v/>
      </c>
      <c r="I3319" s="2" t="str">
        <f>IF(OR(AND(G3319&gt;=$D$19,G3319&lt;=$E$19),AND(G3319&gt;=$F$19,G3319&lt;=$G$19),AND(G3319&gt;=$H$19,G3319&lt;=$I$19),AND(G3319&gt;=$J$19,G3319&lt;=$K$19),AND(G3319&gt;=$L$19,G3319&lt;=$M$19),AND(G3319&gt;=$N$19,G3319&lt;=$O$19),AND(G3319&gt;=$P$19,G3319&lt;=$Q$19),AND(G3319&gt;=$R$19,G3319&lt;=$S$19),AND(G3319&gt;=$T$19,G3319&lt;=$U$19)),IF(COUNTIF(I2955:I3318,"Plein traitement")=90,"Demi-traitement","Plein traitement"),IF(OR(AND(G3319&gt;=$D$8,G3319&lt;=$E$8),AND(G3319&gt;=$F$8,G3319&lt;=$G$8),AND(G3319&gt;=$H$8,G3319&lt;=$I$8),AND(G3319&gt;=$J$8,G3319&lt;=$K$8),AND(G3319&gt;=$L$8,G3319&lt;=$M$8),AND(G3319&gt;=$N$8,G3319&lt;=$O$8),AND(G3319&gt;=$P$8,G3319&lt;=$Q$8),AND(G3319&gt;=$R$8,G3319&lt;=$S$8),AND(G3319&gt;=$T$8,G3319&lt;=$U$8)),IF(COUNTIF($H$537:H3319,"CMO")&gt;90,"Demi-traitement","Plein traitement"),""))</f>
        <v/>
      </c>
    </row>
    <row r="3320" spans="7:9" x14ac:dyDescent="0.25">
      <c r="G3320" s="1">
        <v>45884</v>
      </c>
      <c r="H3320" t="str">
        <f t="shared" si="56"/>
        <v/>
      </c>
      <c r="I3320" s="2" t="str">
        <f>IF(OR(AND(G3320&gt;=$D$19,G3320&lt;=$E$19),AND(G3320&gt;=$F$19,G3320&lt;=$G$19),AND(G3320&gt;=$H$19,G3320&lt;=$I$19),AND(G3320&gt;=$J$19,G3320&lt;=$K$19),AND(G3320&gt;=$L$19,G3320&lt;=$M$19),AND(G3320&gt;=$N$19,G3320&lt;=$O$19),AND(G3320&gt;=$P$19,G3320&lt;=$Q$19),AND(G3320&gt;=$R$19,G3320&lt;=$S$19),AND(G3320&gt;=$T$19,G3320&lt;=$U$19)),IF(COUNTIF(I2956:I3319,"Plein traitement")=90,"Demi-traitement","Plein traitement"),IF(OR(AND(G3320&gt;=$D$8,G3320&lt;=$E$8),AND(G3320&gt;=$F$8,G3320&lt;=$G$8),AND(G3320&gt;=$H$8,G3320&lt;=$I$8),AND(G3320&gt;=$J$8,G3320&lt;=$K$8),AND(G3320&gt;=$L$8,G3320&lt;=$M$8),AND(G3320&gt;=$N$8,G3320&lt;=$O$8),AND(G3320&gt;=$P$8,G3320&lt;=$Q$8),AND(G3320&gt;=$R$8,G3320&lt;=$S$8),AND(G3320&gt;=$T$8,G3320&lt;=$U$8)),IF(COUNTIF($H$537:H3320,"CMO")&gt;90,"Demi-traitement","Plein traitement"),""))</f>
        <v/>
      </c>
    </row>
    <row r="3321" spans="7:9" x14ac:dyDescent="0.25">
      <c r="G3321" s="1">
        <v>45885</v>
      </c>
      <c r="H3321" t="str">
        <f t="shared" si="56"/>
        <v/>
      </c>
      <c r="I3321" s="2" t="str">
        <f>IF(OR(AND(G3321&gt;=$D$19,G3321&lt;=$E$19),AND(G3321&gt;=$F$19,G3321&lt;=$G$19),AND(G3321&gt;=$H$19,G3321&lt;=$I$19),AND(G3321&gt;=$J$19,G3321&lt;=$K$19),AND(G3321&gt;=$L$19,G3321&lt;=$M$19),AND(G3321&gt;=$N$19,G3321&lt;=$O$19),AND(G3321&gt;=$P$19,G3321&lt;=$Q$19),AND(G3321&gt;=$R$19,G3321&lt;=$S$19),AND(G3321&gt;=$T$19,G3321&lt;=$U$19)),IF(COUNTIF(I2957:I3320,"Plein traitement")=90,"Demi-traitement","Plein traitement"),IF(OR(AND(G3321&gt;=$D$8,G3321&lt;=$E$8),AND(G3321&gt;=$F$8,G3321&lt;=$G$8),AND(G3321&gt;=$H$8,G3321&lt;=$I$8),AND(G3321&gt;=$J$8,G3321&lt;=$K$8),AND(G3321&gt;=$L$8,G3321&lt;=$M$8),AND(G3321&gt;=$N$8,G3321&lt;=$O$8),AND(G3321&gt;=$P$8,G3321&lt;=$Q$8),AND(G3321&gt;=$R$8,G3321&lt;=$S$8),AND(G3321&gt;=$T$8,G3321&lt;=$U$8)),IF(COUNTIF($H$537:H3321,"CMO")&gt;90,"Demi-traitement","Plein traitement"),""))</f>
        <v/>
      </c>
    </row>
    <row r="3322" spans="7:9" x14ac:dyDescent="0.25">
      <c r="G3322" s="1">
        <v>45886</v>
      </c>
      <c r="H3322" t="str">
        <f t="shared" si="56"/>
        <v/>
      </c>
      <c r="I3322" s="2" t="str">
        <f>IF(OR(AND(G3322&gt;=$D$19,G3322&lt;=$E$19),AND(G3322&gt;=$F$19,G3322&lt;=$G$19),AND(G3322&gt;=$H$19,G3322&lt;=$I$19),AND(G3322&gt;=$J$19,G3322&lt;=$K$19),AND(G3322&gt;=$L$19,G3322&lt;=$M$19),AND(G3322&gt;=$N$19,G3322&lt;=$O$19),AND(G3322&gt;=$P$19,G3322&lt;=$Q$19),AND(G3322&gt;=$R$19,G3322&lt;=$S$19),AND(G3322&gt;=$T$19,G3322&lt;=$U$19)),IF(COUNTIF(I2958:I3321,"Plein traitement")=90,"Demi-traitement","Plein traitement"),IF(OR(AND(G3322&gt;=$D$8,G3322&lt;=$E$8),AND(G3322&gt;=$F$8,G3322&lt;=$G$8),AND(G3322&gt;=$H$8,G3322&lt;=$I$8),AND(G3322&gt;=$J$8,G3322&lt;=$K$8),AND(G3322&gt;=$L$8,G3322&lt;=$M$8),AND(G3322&gt;=$N$8,G3322&lt;=$O$8),AND(G3322&gt;=$P$8,G3322&lt;=$Q$8),AND(G3322&gt;=$R$8,G3322&lt;=$S$8),AND(G3322&gt;=$T$8,G3322&lt;=$U$8)),IF(COUNTIF($H$537:H3322,"CMO")&gt;90,"Demi-traitement","Plein traitement"),""))</f>
        <v/>
      </c>
    </row>
    <row r="3323" spans="7:9" x14ac:dyDescent="0.25">
      <c r="G3323" s="1">
        <v>45887</v>
      </c>
      <c r="H3323" t="str">
        <f t="shared" si="56"/>
        <v/>
      </c>
      <c r="I3323" s="2" t="str">
        <f>IF(OR(AND(G3323&gt;=$D$19,G3323&lt;=$E$19),AND(G3323&gt;=$F$19,G3323&lt;=$G$19),AND(G3323&gt;=$H$19,G3323&lt;=$I$19),AND(G3323&gt;=$J$19,G3323&lt;=$K$19),AND(G3323&gt;=$L$19,G3323&lt;=$M$19),AND(G3323&gt;=$N$19,G3323&lt;=$O$19),AND(G3323&gt;=$P$19,G3323&lt;=$Q$19),AND(G3323&gt;=$R$19,G3323&lt;=$S$19),AND(G3323&gt;=$T$19,G3323&lt;=$U$19)),IF(COUNTIF(I2959:I3322,"Plein traitement")=90,"Demi-traitement","Plein traitement"),IF(OR(AND(G3323&gt;=$D$8,G3323&lt;=$E$8),AND(G3323&gt;=$F$8,G3323&lt;=$G$8),AND(G3323&gt;=$H$8,G3323&lt;=$I$8),AND(G3323&gt;=$J$8,G3323&lt;=$K$8),AND(G3323&gt;=$L$8,G3323&lt;=$M$8),AND(G3323&gt;=$N$8,G3323&lt;=$O$8),AND(G3323&gt;=$P$8,G3323&lt;=$Q$8),AND(G3323&gt;=$R$8,G3323&lt;=$S$8),AND(G3323&gt;=$T$8,G3323&lt;=$U$8)),IF(COUNTIF($H$537:H3323,"CMO")&gt;90,"Demi-traitement","Plein traitement"),""))</f>
        <v/>
      </c>
    </row>
    <row r="3324" spans="7:9" x14ac:dyDescent="0.25">
      <c r="G3324" s="1">
        <v>45888</v>
      </c>
      <c r="H3324" t="str">
        <f t="shared" si="56"/>
        <v/>
      </c>
      <c r="I3324" s="2" t="str">
        <f>IF(OR(AND(G3324&gt;=$D$19,G3324&lt;=$E$19),AND(G3324&gt;=$F$19,G3324&lt;=$G$19),AND(G3324&gt;=$H$19,G3324&lt;=$I$19),AND(G3324&gt;=$J$19,G3324&lt;=$K$19),AND(G3324&gt;=$L$19,G3324&lt;=$M$19),AND(G3324&gt;=$N$19,G3324&lt;=$O$19),AND(G3324&gt;=$P$19,G3324&lt;=$Q$19),AND(G3324&gt;=$R$19,G3324&lt;=$S$19),AND(G3324&gt;=$T$19,G3324&lt;=$U$19)),IF(COUNTIF(I2960:I3323,"Plein traitement")=90,"Demi-traitement","Plein traitement"),IF(OR(AND(G3324&gt;=$D$8,G3324&lt;=$E$8),AND(G3324&gt;=$F$8,G3324&lt;=$G$8),AND(G3324&gt;=$H$8,G3324&lt;=$I$8),AND(G3324&gt;=$J$8,G3324&lt;=$K$8),AND(G3324&gt;=$L$8,G3324&lt;=$M$8),AND(G3324&gt;=$N$8,G3324&lt;=$O$8),AND(G3324&gt;=$P$8,G3324&lt;=$Q$8),AND(G3324&gt;=$R$8,G3324&lt;=$S$8),AND(G3324&gt;=$T$8,G3324&lt;=$U$8)),IF(COUNTIF($H$537:H3324,"CMO")&gt;90,"Demi-traitement","Plein traitement"),""))</f>
        <v/>
      </c>
    </row>
    <row r="3325" spans="7:9" x14ac:dyDescent="0.25">
      <c r="G3325" s="1">
        <v>45889</v>
      </c>
      <c r="H3325" t="str">
        <f t="shared" si="56"/>
        <v/>
      </c>
      <c r="I3325" s="2" t="str">
        <f>IF(OR(AND(G3325&gt;=$D$19,G3325&lt;=$E$19),AND(G3325&gt;=$F$19,G3325&lt;=$G$19),AND(G3325&gt;=$H$19,G3325&lt;=$I$19),AND(G3325&gt;=$J$19,G3325&lt;=$K$19),AND(G3325&gt;=$L$19,G3325&lt;=$M$19),AND(G3325&gt;=$N$19,G3325&lt;=$O$19),AND(G3325&gt;=$P$19,G3325&lt;=$Q$19),AND(G3325&gt;=$R$19,G3325&lt;=$S$19),AND(G3325&gt;=$T$19,G3325&lt;=$U$19)),IF(COUNTIF(I2961:I3324,"Plein traitement")=90,"Demi-traitement","Plein traitement"),IF(OR(AND(G3325&gt;=$D$8,G3325&lt;=$E$8),AND(G3325&gt;=$F$8,G3325&lt;=$G$8),AND(G3325&gt;=$H$8,G3325&lt;=$I$8),AND(G3325&gt;=$J$8,G3325&lt;=$K$8),AND(G3325&gt;=$L$8,G3325&lt;=$M$8),AND(G3325&gt;=$N$8,G3325&lt;=$O$8),AND(G3325&gt;=$P$8,G3325&lt;=$Q$8),AND(G3325&gt;=$R$8,G3325&lt;=$S$8),AND(G3325&gt;=$T$8,G3325&lt;=$U$8)),IF(COUNTIF($H$537:H3325,"CMO")&gt;90,"Demi-traitement","Plein traitement"),""))</f>
        <v/>
      </c>
    </row>
    <row r="3326" spans="7:9" x14ac:dyDescent="0.25">
      <c r="G3326" s="1">
        <v>45890</v>
      </c>
      <c r="H3326" t="str">
        <f t="shared" si="56"/>
        <v/>
      </c>
      <c r="I3326" s="2" t="str">
        <f>IF(OR(AND(G3326&gt;=$D$19,G3326&lt;=$E$19),AND(G3326&gt;=$F$19,G3326&lt;=$G$19),AND(G3326&gt;=$H$19,G3326&lt;=$I$19),AND(G3326&gt;=$J$19,G3326&lt;=$K$19),AND(G3326&gt;=$L$19,G3326&lt;=$M$19),AND(G3326&gt;=$N$19,G3326&lt;=$O$19),AND(G3326&gt;=$P$19,G3326&lt;=$Q$19),AND(G3326&gt;=$R$19,G3326&lt;=$S$19),AND(G3326&gt;=$T$19,G3326&lt;=$U$19)),IF(COUNTIF(I2962:I3325,"Plein traitement")=90,"Demi-traitement","Plein traitement"),IF(OR(AND(G3326&gt;=$D$8,G3326&lt;=$E$8),AND(G3326&gt;=$F$8,G3326&lt;=$G$8),AND(G3326&gt;=$H$8,G3326&lt;=$I$8),AND(G3326&gt;=$J$8,G3326&lt;=$K$8),AND(G3326&gt;=$L$8,G3326&lt;=$M$8),AND(G3326&gt;=$N$8,G3326&lt;=$O$8),AND(G3326&gt;=$P$8,G3326&lt;=$Q$8),AND(G3326&gt;=$R$8,G3326&lt;=$S$8),AND(G3326&gt;=$T$8,G3326&lt;=$U$8)),IF(COUNTIF($H$537:H3326,"CMO")&gt;90,"Demi-traitement","Plein traitement"),""))</f>
        <v/>
      </c>
    </row>
    <row r="3327" spans="7:9" x14ac:dyDescent="0.25">
      <c r="G3327" s="1">
        <v>45891</v>
      </c>
      <c r="H3327" t="str">
        <f t="shared" si="56"/>
        <v/>
      </c>
      <c r="I3327" s="2" t="str">
        <f>IF(OR(AND(G3327&gt;=$D$19,G3327&lt;=$E$19),AND(G3327&gt;=$F$19,G3327&lt;=$G$19),AND(G3327&gt;=$H$19,G3327&lt;=$I$19),AND(G3327&gt;=$J$19,G3327&lt;=$K$19),AND(G3327&gt;=$L$19,G3327&lt;=$M$19),AND(G3327&gt;=$N$19,G3327&lt;=$O$19),AND(G3327&gt;=$P$19,G3327&lt;=$Q$19),AND(G3327&gt;=$R$19,G3327&lt;=$S$19),AND(G3327&gt;=$T$19,G3327&lt;=$U$19)),IF(COUNTIF(I2963:I3326,"Plein traitement")=90,"Demi-traitement","Plein traitement"),IF(OR(AND(G3327&gt;=$D$8,G3327&lt;=$E$8),AND(G3327&gt;=$F$8,G3327&lt;=$G$8),AND(G3327&gt;=$H$8,G3327&lt;=$I$8),AND(G3327&gt;=$J$8,G3327&lt;=$K$8),AND(G3327&gt;=$L$8,G3327&lt;=$M$8),AND(G3327&gt;=$N$8,G3327&lt;=$O$8),AND(G3327&gt;=$P$8,G3327&lt;=$Q$8),AND(G3327&gt;=$R$8,G3327&lt;=$S$8),AND(G3327&gt;=$T$8,G3327&lt;=$U$8)),IF(COUNTIF($H$537:H3327,"CMO")&gt;90,"Demi-traitement","Plein traitement"),""))</f>
        <v/>
      </c>
    </row>
    <row r="3328" spans="7:9" x14ac:dyDescent="0.25">
      <c r="G3328" s="1">
        <v>45892</v>
      </c>
      <c r="H3328" t="str">
        <f t="shared" si="56"/>
        <v/>
      </c>
      <c r="I3328" s="2" t="str">
        <f>IF(OR(AND(G3328&gt;=$D$19,G3328&lt;=$E$19),AND(G3328&gt;=$F$19,G3328&lt;=$G$19),AND(G3328&gt;=$H$19,G3328&lt;=$I$19),AND(G3328&gt;=$J$19,G3328&lt;=$K$19),AND(G3328&gt;=$L$19,G3328&lt;=$M$19),AND(G3328&gt;=$N$19,G3328&lt;=$O$19),AND(G3328&gt;=$P$19,G3328&lt;=$Q$19),AND(G3328&gt;=$R$19,G3328&lt;=$S$19),AND(G3328&gt;=$T$19,G3328&lt;=$U$19)),IF(COUNTIF(I2964:I3327,"Plein traitement")=90,"Demi-traitement","Plein traitement"),IF(OR(AND(G3328&gt;=$D$8,G3328&lt;=$E$8),AND(G3328&gt;=$F$8,G3328&lt;=$G$8),AND(G3328&gt;=$H$8,G3328&lt;=$I$8),AND(G3328&gt;=$J$8,G3328&lt;=$K$8),AND(G3328&gt;=$L$8,G3328&lt;=$M$8),AND(G3328&gt;=$N$8,G3328&lt;=$O$8),AND(G3328&gt;=$P$8,G3328&lt;=$Q$8),AND(G3328&gt;=$R$8,G3328&lt;=$S$8),AND(G3328&gt;=$T$8,G3328&lt;=$U$8)),IF(COUNTIF($H$537:H3328,"CMO")&gt;90,"Demi-traitement","Plein traitement"),""))</f>
        <v/>
      </c>
    </row>
    <row r="3329" spans="7:9" x14ac:dyDescent="0.25">
      <c r="G3329" s="1">
        <v>45893</v>
      </c>
      <c r="H3329" t="str">
        <f t="shared" si="56"/>
        <v/>
      </c>
      <c r="I3329" s="2" t="str">
        <f>IF(OR(AND(G3329&gt;=$D$19,G3329&lt;=$E$19),AND(G3329&gt;=$F$19,G3329&lt;=$G$19),AND(G3329&gt;=$H$19,G3329&lt;=$I$19),AND(G3329&gt;=$J$19,G3329&lt;=$K$19),AND(G3329&gt;=$L$19,G3329&lt;=$M$19),AND(G3329&gt;=$N$19,G3329&lt;=$O$19),AND(G3329&gt;=$P$19,G3329&lt;=$Q$19),AND(G3329&gt;=$R$19,G3329&lt;=$S$19),AND(G3329&gt;=$T$19,G3329&lt;=$U$19)),IF(COUNTIF(I2965:I3328,"Plein traitement")=90,"Demi-traitement","Plein traitement"),IF(OR(AND(G3329&gt;=$D$8,G3329&lt;=$E$8),AND(G3329&gt;=$F$8,G3329&lt;=$G$8),AND(G3329&gt;=$H$8,G3329&lt;=$I$8),AND(G3329&gt;=$J$8,G3329&lt;=$K$8),AND(G3329&gt;=$L$8,G3329&lt;=$M$8),AND(G3329&gt;=$N$8,G3329&lt;=$O$8),AND(G3329&gt;=$P$8,G3329&lt;=$Q$8),AND(G3329&gt;=$R$8,G3329&lt;=$S$8),AND(G3329&gt;=$T$8,G3329&lt;=$U$8)),IF(COUNTIF($H$537:H3329,"CMO")&gt;90,"Demi-traitement","Plein traitement"),""))</f>
        <v/>
      </c>
    </row>
    <row r="3330" spans="7:9" x14ac:dyDescent="0.25">
      <c r="G3330" s="1">
        <v>45894</v>
      </c>
      <c r="H3330" t="str">
        <f t="shared" si="56"/>
        <v/>
      </c>
      <c r="I3330" s="2" t="str">
        <f>IF(OR(AND(G3330&gt;=$D$19,G3330&lt;=$E$19),AND(G3330&gt;=$F$19,G3330&lt;=$G$19),AND(G3330&gt;=$H$19,G3330&lt;=$I$19),AND(G3330&gt;=$J$19,G3330&lt;=$K$19),AND(G3330&gt;=$L$19,G3330&lt;=$M$19),AND(G3330&gt;=$N$19,G3330&lt;=$O$19),AND(G3330&gt;=$P$19,G3330&lt;=$Q$19),AND(G3330&gt;=$R$19,G3330&lt;=$S$19),AND(G3330&gt;=$T$19,G3330&lt;=$U$19)),IF(COUNTIF(I2966:I3329,"Plein traitement")=90,"Demi-traitement","Plein traitement"),IF(OR(AND(G3330&gt;=$D$8,G3330&lt;=$E$8),AND(G3330&gt;=$F$8,G3330&lt;=$G$8),AND(G3330&gt;=$H$8,G3330&lt;=$I$8),AND(G3330&gt;=$J$8,G3330&lt;=$K$8),AND(G3330&gt;=$L$8,G3330&lt;=$M$8),AND(G3330&gt;=$N$8,G3330&lt;=$O$8),AND(G3330&gt;=$P$8,G3330&lt;=$Q$8),AND(G3330&gt;=$R$8,G3330&lt;=$S$8),AND(G3330&gt;=$T$8,G3330&lt;=$U$8)),IF(COUNTIF($H$537:H3330,"CMO")&gt;90,"Demi-traitement","Plein traitement"),""))</f>
        <v/>
      </c>
    </row>
    <row r="3331" spans="7:9" x14ac:dyDescent="0.25">
      <c r="G3331" s="1">
        <v>45895</v>
      </c>
      <c r="H3331" t="str">
        <f t="shared" si="56"/>
        <v/>
      </c>
      <c r="I3331" s="2" t="str">
        <f>IF(OR(AND(G3331&gt;=$D$19,G3331&lt;=$E$19),AND(G3331&gt;=$F$19,G3331&lt;=$G$19),AND(G3331&gt;=$H$19,G3331&lt;=$I$19),AND(G3331&gt;=$J$19,G3331&lt;=$K$19),AND(G3331&gt;=$L$19,G3331&lt;=$M$19),AND(G3331&gt;=$N$19,G3331&lt;=$O$19),AND(G3331&gt;=$P$19,G3331&lt;=$Q$19),AND(G3331&gt;=$R$19,G3331&lt;=$S$19),AND(G3331&gt;=$T$19,G3331&lt;=$U$19)),IF(COUNTIF(I2967:I3330,"Plein traitement")=90,"Demi-traitement","Plein traitement"),IF(OR(AND(G3331&gt;=$D$8,G3331&lt;=$E$8),AND(G3331&gt;=$F$8,G3331&lt;=$G$8),AND(G3331&gt;=$H$8,G3331&lt;=$I$8),AND(G3331&gt;=$J$8,G3331&lt;=$K$8),AND(G3331&gt;=$L$8,G3331&lt;=$M$8),AND(G3331&gt;=$N$8,G3331&lt;=$O$8),AND(G3331&gt;=$P$8,G3331&lt;=$Q$8),AND(G3331&gt;=$R$8,G3331&lt;=$S$8),AND(G3331&gt;=$T$8,G3331&lt;=$U$8)),IF(COUNTIF($H$537:H3331,"CMO")&gt;90,"Demi-traitement","Plein traitement"),""))</f>
        <v/>
      </c>
    </row>
    <row r="3332" spans="7:9" x14ac:dyDescent="0.25">
      <c r="G3332" s="1">
        <v>45896</v>
      </c>
      <c r="H3332" t="str">
        <f t="shared" si="56"/>
        <v/>
      </c>
      <c r="I3332" s="2" t="str">
        <f>IF(OR(AND(G3332&gt;=$D$19,G3332&lt;=$E$19),AND(G3332&gt;=$F$19,G3332&lt;=$G$19),AND(G3332&gt;=$H$19,G3332&lt;=$I$19),AND(G3332&gt;=$J$19,G3332&lt;=$K$19),AND(G3332&gt;=$L$19,G3332&lt;=$M$19),AND(G3332&gt;=$N$19,G3332&lt;=$O$19),AND(G3332&gt;=$P$19,G3332&lt;=$Q$19),AND(G3332&gt;=$R$19,G3332&lt;=$S$19),AND(G3332&gt;=$T$19,G3332&lt;=$U$19)),IF(COUNTIF(I2968:I3331,"Plein traitement")=90,"Demi-traitement","Plein traitement"),IF(OR(AND(G3332&gt;=$D$8,G3332&lt;=$E$8),AND(G3332&gt;=$F$8,G3332&lt;=$G$8),AND(G3332&gt;=$H$8,G3332&lt;=$I$8),AND(G3332&gt;=$J$8,G3332&lt;=$K$8),AND(G3332&gt;=$L$8,G3332&lt;=$M$8),AND(G3332&gt;=$N$8,G3332&lt;=$O$8),AND(G3332&gt;=$P$8,G3332&lt;=$Q$8),AND(G3332&gt;=$R$8,G3332&lt;=$S$8),AND(G3332&gt;=$T$8,G3332&lt;=$U$8)),IF(COUNTIF($H$537:H3332,"CMO")&gt;90,"Demi-traitement","Plein traitement"),""))</f>
        <v/>
      </c>
    </row>
    <row r="3333" spans="7:9" x14ac:dyDescent="0.25">
      <c r="G3333" s="1">
        <v>45897</v>
      </c>
      <c r="H3333" t="str">
        <f t="shared" si="56"/>
        <v/>
      </c>
      <c r="I3333" s="2" t="str">
        <f>IF(OR(AND(G3333&gt;=$D$19,G3333&lt;=$E$19),AND(G3333&gt;=$F$19,G3333&lt;=$G$19),AND(G3333&gt;=$H$19,G3333&lt;=$I$19),AND(G3333&gt;=$J$19,G3333&lt;=$K$19),AND(G3333&gt;=$L$19,G3333&lt;=$M$19),AND(G3333&gt;=$N$19,G3333&lt;=$O$19),AND(G3333&gt;=$P$19,G3333&lt;=$Q$19),AND(G3333&gt;=$R$19,G3333&lt;=$S$19),AND(G3333&gt;=$T$19,G3333&lt;=$U$19)),IF(COUNTIF(I2969:I3332,"Plein traitement")=90,"Demi-traitement","Plein traitement"),IF(OR(AND(G3333&gt;=$D$8,G3333&lt;=$E$8),AND(G3333&gt;=$F$8,G3333&lt;=$G$8),AND(G3333&gt;=$H$8,G3333&lt;=$I$8),AND(G3333&gt;=$J$8,G3333&lt;=$K$8),AND(G3333&gt;=$L$8,G3333&lt;=$M$8),AND(G3333&gt;=$N$8,G3333&lt;=$O$8),AND(G3333&gt;=$P$8,G3333&lt;=$Q$8),AND(G3333&gt;=$R$8,G3333&lt;=$S$8),AND(G3333&gt;=$T$8,G3333&lt;=$U$8)),IF(COUNTIF($H$537:H3333,"CMO")&gt;90,"Demi-traitement","Plein traitement"),""))</f>
        <v/>
      </c>
    </row>
    <row r="3334" spans="7:9" x14ac:dyDescent="0.25">
      <c r="G3334" s="1">
        <v>45898</v>
      </c>
      <c r="H3334" t="str">
        <f t="shared" si="56"/>
        <v/>
      </c>
      <c r="I3334" s="2" t="str">
        <f>IF(OR(AND(G3334&gt;=$D$19,G3334&lt;=$E$19),AND(G3334&gt;=$F$19,G3334&lt;=$G$19),AND(G3334&gt;=$H$19,G3334&lt;=$I$19),AND(G3334&gt;=$J$19,G3334&lt;=$K$19),AND(G3334&gt;=$L$19,G3334&lt;=$M$19),AND(G3334&gt;=$N$19,G3334&lt;=$O$19),AND(G3334&gt;=$P$19,G3334&lt;=$Q$19),AND(G3334&gt;=$R$19,G3334&lt;=$S$19),AND(G3334&gt;=$T$19,G3334&lt;=$U$19)),IF(COUNTIF(I2970:I3333,"Plein traitement")=90,"Demi-traitement","Plein traitement"),IF(OR(AND(G3334&gt;=$D$8,G3334&lt;=$E$8),AND(G3334&gt;=$F$8,G3334&lt;=$G$8),AND(G3334&gt;=$H$8,G3334&lt;=$I$8),AND(G3334&gt;=$J$8,G3334&lt;=$K$8),AND(G3334&gt;=$L$8,G3334&lt;=$M$8),AND(G3334&gt;=$N$8,G3334&lt;=$O$8),AND(G3334&gt;=$P$8,G3334&lt;=$Q$8),AND(G3334&gt;=$R$8,G3334&lt;=$S$8),AND(G3334&gt;=$T$8,G3334&lt;=$U$8)),IF(COUNTIF($H$537:H3334,"CMO")&gt;90,"Demi-traitement","Plein traitement"),""))</f>
        <v/>
      </c>
    </row>
    <row r="3335" spans="7:9" x14ac:dyDescent="0.25">
      <c r="G3335" s="1">
        <v>45899</v>
      </c>
      <c r="H3335" t="str">
        <f t="shared" si="56"/>
        <v/>
      </c>
      <c r="I3335" s="2" t="str">
        <f>IF(OR(AND(G3335&gt;=$D$19,G3335&lt;=$E$19),AND(G3335&gt;=$F$19,G3335&lt;=$G$19),AND(G3335&gt;=$H$19,G3335&lt;=$I$19),AND(G3335&gt;=$J$19,G3335&lt;=$K$19),AND(G3335&gt;=$L$19,G3335&lt;=$M$19),AND(G3335&gt;=$N$19,G3335&lt;=$O$19),AND(G3335&gt;=$P$19,G3335&lt;=$Q$19),AND(G3335&gt;=$R$19,G3335&lt;=$S$19),AND(G3335&gt;=$T$19,G3335&lt;=$U$19)),IF(COUNTIF(I2971:I3334,"Plein traitement")=90,"Demi-traitement","Plein traitement"),IF(OR(AND(G3335&gt;=$D$8,G3335&lt;=$E$8),AND(G3335&gt;=$F$8,G3335&lt;=$G$8),AND(G3335&gt;=$H$8,G3335&lt;=$I$8),AND(G3335&gt;=$J$8,G3335&lt;=$K$8),AND(G3335&gt;=$L$8,G3335&lt;=$M$8),AND(G3335&gt;=$N$8,G3335&lt;=$O$8),AND(G3335&gt;=$P$8,G3335&lt;=$Q$8),AND(G3335&gt;=$R$8,G3335&lt;=$S$8),AND(G3335&gt;=$T$8,G3335&lt;=$U$8)),IF(COUNTIF($H$537:H3335,"CMO")&gt;90,"Demi-traitement","Plein traitement"),""))</f>
        <v/>
      </c>
    </row>
    <row r="3336" spans="7:9" x14ac:dyDescent="0.25">
      <c r="G3336" s="1">
        <v>45900</v>
      </c>
      <c r="H3336" t="str">
        <f t="shared" si="56"/>
        <v/>
      </c>
      <c r="I3336" s="2" t="str">
        <f>IF(OR(AND(G3336&gt;=$D$19,G3336&lt;=$E$19),AND(G3336&gt;=$F$19,G3336&lt;=$G$19),AND(G3336&gt;=$H$19,G3336&lt;=$I$19),AND(G3336&gt;=$J$19,G3336&lt;=$K$19),AND(G3336&gt;=$L$19,G3336&lt;=$M$19),AND(G3336&gt;=$N$19,G3336&lt;=$O$19),AND(G3336&gt;=$P$19,G3336&lt;=$Q$19),AND(G3336&gt;=$R$19,G3336&lt;=$S$19),AND(G3336&gt;=$T$19,G3336&lt;=$U$19)),IF(COUNTIF(I2972:I3335,"Plein traitement")=90,"Demi-traitement","Plein traitement"),IF(OR(AND(G3336&gt;=$D$8,G3336&lt;=$E$8),AND(G3336&gt;=$F$8,G3336&lt;=$G$8),AND(G3336&gt;=$H$8,G3336&lt;=$I$8),AND(G3336&gt;=$J$8,G3336&lt;=$K$8),AND(G3336&gt;=$L$8,G3336&lt;=$M$8),AND(G3336&gt;=$N$8,G3336&lt;=$O$8),AND(G3336&gt;=$P$8,G3336&lt;=$Q$8),AND(G3336&gt;=$R$8,G3336&lt;=$S$8),AND(G3336&gt;=$T$8,G3336&lt;=$U$8)),IF(COUNTIF($H$537:H3336,"CMO")&gt;90,"Demi-traitement","Plein traitement"),""))</f>
        <v/>
      </c>
    </row>
    <row r="3337" spans="7:9" x14ac:dyDescent="0.25">
      <c r="G3337" s="1">
        <v>45901</v>
      </c>
      <c r="H3337" t="str">
        <f t="shared" si="56"/>
        <v/>
      </c>
      <c r="I3337" s="2" t="str">
        <f>IF(OR(AND(G3337&gt;=$D$19,G3337&lt;=$E$19),AND(G3337&gt;=$F$19,G3337&lt;=$G$19),AND(G3337&gt;=$H$19,G3337&lt;=$I$19),AND(G3337&gt;=$J$19,G3337&lt;=$K$19),AND(G3337&gt;=$L$19,G3337&lt;=$M$19),AND(G3337&gt;=$N$19,G3337&lt;=$O$19),AND(G3337&gt;=$P$19,G3337&lt;=$Q$19),AND(G3337&gt;=$R$19,G3337&lt;=$S$19),AND(G3337&gt;=$T$19,G3337&lt;=$U$19)),IF(COUNTIF(I2973:I3336,"Plein traitement")=90,"Demi-traitement","Plein traitement"),IF(OR(AND(G3337&gt;=$D$8,G3337&lt;=$E$8),AND(G3337&gt;=$F$8,G3337&lt;=$G$8),AND(G3337&gt;=$H$8,G3337&lt;=$I$8),AND(G3337&gt;=$J$8,G3337&lt;=$K$8),AND(G3337&gt;=$L$8,G3337&lt;=$M$8),AND(G3337&gt;=$N$8,G3337&lt;=$O$8),AND(G3337&gt;=$P$8,G3337&lt;=$Q$8),AND(G3337&gt;=$R$8,G3337&lt;=$S$8),AND(G3337&gt;=$T$8,G3337&lt;=$U$8)),IF(COUNTIF($H$537:H3337,"CMO")&gt;90,"Demi-traitement","Plein traitement"),""))</f>
        <v/>
      </c>
    </row>
    <row r="3338" spans="7:9" x14ac:dyDescent="0.25">
      <c r="G3338" s="1">
        <v>45902</v>
      </c>
      <c r="H3338" t="str">
        <f t="shared" si="56"/>
        <v/>
      </c>
      <c r="I3338" s="2" t="str">
        <f>IF(OR(AND(G3338&gt;=$D$19,G3338&lt;=$E$19),AND(G3338&gt;=$F$19,G3338&lt;=$G$19),AND(G3338&gt;=$H$19,G3338&lt;=$I$19),AND(G3338&gt;=$J$19,G3338&lt;=$K$19),AND(G3338&gt;=$L$19,G3338&lt;=$M$19),AND(G3338&gt;=$N$19,G3338&lt;=$O$19),AND(G3338&gt;=$P$19,G3338&lt;=$Q$19),AND(G3338&gt;=$R$19,G3338&lt;=$S$19),AND(G3338&gt;=$T$19,G3338&lt;=$U$19)),IF(COUNTIF(I2974:I3337,"Plein traitement")=90,"Demi-traitement","Plein traitement"),IF(OR(AND(G3338&gt;=$D$8,G3338&lt;=$E$8),AND(G3338&gt;=$F$8,G3338&lt;=$G$8),AND(G3338&gt;=$H$8,G3338&lt;=$I$8),AND(G3338&gt;=$J$8,G3338&lt;=$K$8),AND(G3338&gt;=$L$8,G3338&lt;=$M$8),AND(G3338&gt;=$N$8,G3338&lt;=$O$8),AND(G3338&gt;=$P$8,G3338&lt;=$Q$8),AND(G3338&gt;=$R$8,G3338&lt;=$S$8),AND(G3338&gt;=$T$8,G3338&lt;=$U$8)),IF(COUNTIF($H$537:H3338,"CMO")&gt;90,"Demi-traitement","Plein traitement"),""))</f>
        <v/>
      </c>
    </row>
    <row r="3339" spans="7:9" x14ac:dyDescent="0.25">
      <c r="G3339" s="1">
        <v>45903</v>
      </c>
      <c r="H3339" t="str">
        <f t="shared" si="56"/>
        <v/>
      </c>
      <c r="I3339" s="2" t="str">
        <f>IF(OR(AND(G3339&gt;=$D$19,G3339&lt;=$E$19),AND(G3339&gt;=$F$19,G3339&lt;=$G$19),AND(G3339&gt;=$H$19,G3339&lt;=$I$19),AND(G3339&gt;=$J$19,G3339&lt;=$K$19),AND(G3339&gt;=$L$19,G3339&lt;=$M$19),AND(G3339&gt;=$N$19,G3339&lt;=$O$19),AND(G3339&gt;=$P$19,G3339&lt;=$Q$19),AND(G3339&gt;=$R$19,G3339&lt;=$S$19),AND(G3339&gt;=$T$19,G3339&lt;=$U$19)),IF(COUNTIF(I2975:I3338,"Plein traitement")=90,"Demi-traitement","Plein traitement"),IF(OR(AND(G3339&gt;=$D$8,G3339&lt;=$E$8),AND(G3339&gt;=$F$8,G3339&lt;=$G$8),AND(G3339&gt;=$H$8,G3339&lt;=$I$8),AND(G3339&gt;=$J$8,G3339&lt;=$K$8),AND(G3339&gt;=$L$8,G3339&lt;=$M$8),AND(G3339&gt;=$N$8,G3339&lt;=$O$8),AND(G3339&gt;=$P$8,G3339&lt;=$Q$8),AND(G3339&gt;=$R$8,G3339&lt;=$S$8),AND(G3339&gt;=$T$8,G3339&lt;=$U$8)),IF(COUNTIF($H$537:H3339,"CMO")&gt;90,"Demi-traitement","Plein traitement"),""))</f>
        <v/>
      </c>
    </row>
    <row r="3340" spans="7:9" x14ac:dyDescent="0.25">
      <c r="G3340" s="1">
        <v>45904</v>
      </c>
      <c r="H3340" t="str">
        <f t="shared" si="56"/>
        <v/>
      </c>
      <c r="I3340" s="2" t="str">
        <f>IF(OR(AND(G3340&gt;=$D$19,G3340&lt;=$E$19),AND(G3340&gt;=$F$19,G3340&lt;=$G$19),AND(G3340&gt;=$H$19,G3340&lt;=$I$19),AND(G3340&gt;=$J$19,G3340&lt;=$K$19),AND(G3340&gt;=$L$19,G3340&lt;=$M$19),AND(G3340&gt;=$N$19,G3340&lt;=$O$19),AND(G3340&gt;=$P$19,G3340&lt;=$Q$19),AND(G3340&gt;=$R$19,G3340&lt;=$S$19),AND(G3340&gt;=$T$19,G3340&lt;=$U$19)),IF(COUNTIF(I2976:I3339,"Plein traitement")=90,"Demi-traitement","Plein traitement"),IF(OR(AND(G3340&gt;=$D$8,G3340&lt;=$E$8),AND(G3340&gt;=$F$8,G3340&lt;=$G$8),AND(G3340&gt;=$H$8,G3340&lt;=$I$8),AND(G3340&gt;=$J$8,G3340&lt;=$K$8),AND(G3340&gt;=$L$8,G3340&lt;=$M$8),AND(G3340&gt;=$N$8,G3340&lt;=$O$8),AND(G3340&gt;=$P$8,G3340&lt;=$Q$8),AND(G3340&gt;=$R$8,G3340&lt;=$S$8),AND(G3340&gt;=$T$8,G3340&lt;=$U$8)),IF(COUNTIF($H$537:H3340,"CMO")&gt;90,"Demi-traitement","Plein traitement"),""))</f>
        <v/>
      </c>
    </row>
    <row r="3341" spans="7:9" x14ac:dyDescent="0.25">
      <c r="G3341" s="1">
        <v>45905</v>
      </c>
      <c r="H3341" t="str">
        <f t="shared" si="56"/>
        <v/>
      </c>
      <c r="I3341" s="2" t="str">
        <f>IF(OR(AND(G3341&gt;=$D$19,G3341&lt;=$E$19),AND(G3341&gt;=$F$19,G3341&lt;=$G$19),AND(G3341&gt;=$H$19,G3341&lt;=$I$19),AND(G3341&gt;=$J$19,G3341&lt;=$K$19),AND(G3341&gt;=$L$19,G3341&lt;=$M$19),AND(G3341&gt;=$N$19,G3341&lt;=$O$19),AND(G3341&gt;=$P$19,G3341&lt;=$Q$19),AND(G3341&gt;=$R$19,G3341&lt;=$S$19),AND(G3341&gt;=$T$19,G3341&lt;=$U$19)),IF(COUNTIF(I2977:I3340,"Plein traitement")=90,"Demi-traitement","Plein traitement"),IF(OR(AND(G3341&gt;=$D$8,G3341&lt;=$E$8),AND(G3341&gt;=$F$8,G3341&lt;=$G$8),AND(G3341&gt;=$H$8,G3341&lt;=$I$8),AND(G3341&gt;=$J$8,G3341&lt;=$K$8),AND(G3341&gt;=$L$8,G3341&lt;=$M$8),AND(G3341&gt;=$N$8,G3341&lt;=$O$8),AND(G3341&gt;=$P$8,G3341&lt;=$Q$8),AND(G3341&gt;=$R$8,G3341&lt;=$S$8),AND(G3341&gt;=$T$8,G3341&lt;=$U$8)),IF(COUNTIF($H$537:H3341,"CMO")&gt;90,"Demi-traitement","Plein traitement"),""))</f>
        <v/>
      </c>
    </row>
    <row r="3342" spans="7:9" x14ac:dyDescent="0.25">
      <c r="G3342" s="1">
        <v>45906</v>
      </c>
      <c r="H3342" t="str">
        <f t="shared" si="56"/>
        <v/>
      </c>
      <c r="I3342" s="2" t="str">
        <f>IF(OR(AND(G3342&gt;=$D$19,G3342&lt;=$E$19),AND(G3342&gt;=$F$19,G3342&lt;=$G$19),AND(G3342&gt;=$H$19,G3342&lt;=$I$19),AND(G3342&gt;=$J$19,G3342&lt;=$K$19),AND(G3342&gt;=$L$19,G3342&lt;=$M$19),AND(G3342&gt;=$N$19,G3342&lt;=$O$19),AND(G3342&gt;=$P$19,G3342&lt;=$Q$19),AND(G3342&gt;=$R$19,G3342&lt;=$S$19),AND(G3342&gt;=$T$19,G3342&lt;=$U$19)),IF(COUNTIF(I2978:I3341,"Plein traitement")=90,"Demi-traitement","Plein traitement"),IF(OR(AND(G3342&gt;=$D$8,G3342&lt;=$E$8),AND(G3342&gt;=$F$8,G3342&lt;=$G$8),AND(G3342&gt;=$H$8,G3342&lt;=$I$8),AND(G3342&gt;=$J$8,G3342&lt;=$K$8),AND(G3342&gt;=$L$8,G3342&lt;=$M$8),AND(G3342&gt;=$N$8,G3342&lt;=$O$8),AND(G3342&gt;=$P$8,G3342&lt;=$Q$8),AND(G3342&gt;=$R$8,G3342&lt;=$S$8),AND(G3342&gt;=$T$8,G3342&lt;=$U$8)),IF(COUNTIF($H$537:H3342,"CMO")&gt;90,"Demi-traitement","Plein traitement"),""))</f>
        <v/>
      </c>
    </row>
    <row r="3343" spans="7:9" x14ac:dyDescent="0.25">
      <c r="G3343" s="1">
        <v>45907</v>
      </c>
      <c r="H3343" t="str">
        <f t="shared" si="56"/>
        <v/>
      </c>
      <c r="I3343" s="2" t="str">
        <f>IF(OR(AND(G3343&gt;=$D$19,G3343&lt;=$E$19),AND(G3343&gt;=$F$19,G3343&lt;=$G$19),AND(G3343&gt;=$H$19,G3343&lt;=$I$19),AND(G3343&gt;=$J$19,G3343&lt;=$K$19),AND(G3343&gt;=$L$19,G3343&lt;=$M$19),AND(G3343&gt;=$N$19,G3343&lt;=$O$19),AND(G3343&gt;=$P$19,G3343&lt;=$Q$19),AND(G3343&gt;=$R$19,G3343&lt;=$S$19),AND(G3343&gt;=$T$19,G3343&lt;=$U$19)),IF(COUNTIF(I2979:I3342,"Plein traitement")=90,"Demi-traitement","Plein traitement"),IF(OR(AND(G3343&gt;=$D$8,G3343&lt;=$E$8),AND(G3343&gt;=$F$8,G3343&lt;=$G$8),AND(G3343&gt;=$H$8,G3343&lt;=$I$8),AND(G3343&gt;=$J$8,G3343&lt;=$K$8),AND(G3343&gt;=$L$8,G3343&lt;=$M$8),AND(G3343&gt;=$N$8,G3343&lt;=$O$8),AND(G3343&gt;=$P$8,G3343&lt;=$Q$8),AND(G3343&gt;=$R$8,G3343&lt;=$S$8),AND(G3343&gt;=$T$8,G3343&lt;=$U$8)),IF(COUNTIF($H$537:H3343,"CMO")&gt;90,"Demi-traitement","Plein traitement"),""))</f>
        <v/>
      </c>
    </row>
    <row r="3344" spans="7:9" x14ac:dyDescent="0.25">
      <c r="G3344" s="1">
        <v>45908</v>
      </c>
      <c r="H3344" t="str">
        <f t="shared" si="56"/>
        <v/>
      </c>
      <c r="I3344" s="2" t="str">
        <f>IF(OR(AND(G3344&gt;=$D$19,G3344&lt;=$E$19),AND(G3344&gt;=$F$19,G3344&lt;=$G$19),AND(G3344&gt;=$H$19,G3344&lt;=$I$19),AND(G3344&gt;=$J$19,G3344&lt;=$K$19),AND(G3344&gt;=$L$19,G3344&lt;=$M$19),AND(G3344&gt;=$N$19,G3344&lt;=$O$19),AND(G3344&gt;=$P$19,G3344&lt;=$Q$19),AND(G3344&gt;=$R$19,G3344&lt;=$S$19),AND(G3344&gt;=$T$19,G3344&lt;=$U$19)),IF(COUNTIF(I2980:I3343,"Plein traitement")=90,"Demi-traitement","Plein traitement"),IF(OR(AND(G3344&gt;=$D$8,G3344&lt;=$E$8),AND(G3344&gt;=$F$8,G3344&lt;=$G$8),AND(G3344&gt;=$H$8,G3344&lt;=$I$8),AND(G3344&gt;=$J$8,G3344&lt;=$K$8),AND(G3344&gt;=$L$8,G3344&lt;=$M$8),AND(G3344&gt;=$N$8,G3344&lt;=$O$8),AND(G3344&gt;=$P$8,G3344&lt;=$Q$8),AND(G3344&gt;=$R$8,G3344&lt;=$S$8),AND(G3344&gt;=$T$8,G3344&lt;=$U$8)),IF(COUNTIF($H$537:H3344,"CMO")&gt;90,"Demi-traitement","Plein traitement"),""))</f>
        <v/>
      </c>
    </row>
    <row r="3345" spans="7:9" x14ac:dyDescent="0.25">
      <c r="G3345" s="1">
        <v>45909</v>
      </c>
      <c r="H3345" t="str">
        <f t="shared" si="56"/>
        <v/>
      </c>
      <c r="I3345" s="2" t="str">
        <f>IF(OR(AND(G3345&gt;=$D$19,G3345&lt;=$E$19),AND(G3345&gt;=$F$19,G3345&lt;=$G$19),AND(G3345&gt;=$H$19,G3345&lt;=$I$19),AND(G3345&gt;=$J$19,G3345&lt;=$K$19),AND(G3345&gt;=$L$19,G3345&lt;=$M$19),AND(G3345&gt;=$N$19,G3345&lt;=$O$19),AND(G3345&gt;=$P$19,G3345&lt;=$Q$19),AND(G3345&gt;=$R$19,G3345&lt;=$S$19),AND(G3345&gt;=$T$19,G3345&lt;=$U$19)),IF(COUNTIF(I2981:I3344,"Plein traitement")=90,"Demi-traitement","Plein traitement"),IF(OR(AND(G3345&gt;=$D$8,G3345&lt;=$E$8),AND(G3345&gt;=$F$8,G3345&lt;=$G$8),AND(G3345&gt;=$H$8,G3345&lt;=$I$8),AND(G3345&gt;=$J$8,G3345&lt;=$K$8),AND(G3345&gt;=$L$8,G3345&lt;=$M$8),AND(G3345&gt;=$N$8,G3345&lt;=$O$8),AND(G3345&gt;=$P$8,G3345&lt;=$Q$8),AND(G3345&gt;=$R$8,G3345&lt;=$S$8),AND(G3345&gt;=$T$8,G3345&lt;=$U$8)),IF(COUNTIF($H$537:H3345,"CMO")&gt;90,"Demi-traitement","Plein traitement"),""))</f>
        <v/>
      </c>
    </row>
    <row r="3346" spans="7:9" x14ac:dyDescent="0.25">
      <c r="G3346" s="1">
        <v>45910</v>
      </c>
      <c r="H3346" t="str">
        <f t="shared" si="56"/>
        <v/>
      </c>
      <c r="I3346" s="2" t="str">
        <f>IF(OR(AND(G3346&gt;=$D$19,G3346&lt;=$E$19),AND(G3346&gt;=$F$19,G3346&lt;=$G$19),AND(G3346&gt;=$H$19,G3346&lt;=$I$19),AND(G3346&gt;=$J$19,G3346&lt;=$K$19),AND(G3346&gt;=$L$19,G3346&lt;=$M$19),AND(G3346&gt;=$N$19,G3346&lt;=$O$19),AND(G3346&gt;=$P$19,G3346&lt;=$Q$19),AND(G3346&gt;=$R$19,G3346&lt;=$S$19),AND(G3346&gt;=$T$19,G3346&lt;=$U$19)),IF(COUNTIF(I2982:I3345,"Plein traitement")=90,"Demi-traitement","Plein traitement"),IF(OR(AND(G3346&gt;=$D$8,G3346&lt;=$E$8),AND(G3346&gt;=$F$8,G3346&lt;=$G$8),AND(G3346&gt;=$H$8,G3346&lt;=$I$8),AND(G3346&gt;=$J$8,G3346&lt;=$K$8),AND(G3346&gt;=$L$8,G3346&lt;=$M$8),AND(G3346&gt;=$N$8,G3346&lt;=$O$8),AND(G3346&gt;=$P$8,G3346&lt;=$Q$8),AND(G3346&gt;=$R$8,G3346&lt;=$S$8),AND(G3346&gt;=$T$8,G3346&lt;=$U$8)),IF(COUNTIF($H$537:H3346,"CMO")&gt;90,"Demi-traitement","Plein traitement"),""))</f>
        <v/>
      </c>
    </row>
    <row r="3347" spans="7:9" x14ac:dyDescent="0.25">
      <c r="G3347" s="1">
        <v>45911</v>
      </c>
      <c r="H3347" t="str">
        <f t="shared" si="56"/>
        <v/>
      </c>
      <c r="I3347" s="2" t="str">
        <f>IF(OR(AND(G3347&gt;=$D$19,G3347&lt;=$E$19),AND(G3347&gt;=$F$19,G3347&lt;=$G$19),AND(G3347&gt;=$H$19,G3347&lt;=$I$19),AND(G3347&gt;=$J$19,G3347&lt;=$K$19),AND(G3347&gt;=$L$19,G3347&lt;=$M$19),AND(G3347&gt;=$N$19,G3347&lt;=$O$19),AND(G3347&gt;=$P$19,G3347&lt;=$Q$19),AND(G3347&gt;=$R$19,G3347&lt;=$S$19),AND(G3347&gt;=$T$19,G3347&lt;=$U$19)),IF(COUNTIF(I2983:I3346,"Plein traitement")=90,"Demi-traitement","Plein traitement"),IF(OR(AND(G3347&gt;=$D$8,G3347&lt;=$E$8),AND(G3347&gt;=$F$8,G3347&lt;=$G$8),AND(G3347&gt;=$H$8,G3347&lt;=$I$8),AND(G3347&gt;=$J$8,G3347&lt;=$K$8),AND(G3347&gt;=$L$8,G3347&lt;=$M$8),AND(G3347&gt;=$N$8,G3347&lt;=$O$8),AND(G3347&gt;=$P$8,G3347&lt;=$Q$8),AND(G3347&gt;=$R$8,G3347&lt;=$S$8),AND(G3347&gt;=$T$8,G3347&lt;=$U$8)),IF(COUNTIF($H$537:H3347,"CMO")&gt;90,"Demi-traitement","Plein traitement"),""))</f>
        <v/>
      </c>
    </row>
    <row r="3348" spans="7:9" x14ac:dyDescent="0.25">
      <c r="G3348" s="1">
        <v>45912</v>
      </c>
      <c r="H3348" t="str">
        <f t="shared" si="56"/>
        <v/>
      </c>
      <c r="I3348" s="2" t="str">
        <f>IF(OR(AND(G3348&gt;=$D$19,G3348&lt;=$E$19),AND(G3348&gt;=$F$19,G3348&lt;=$G$19),AND(G3348&gt;=$H$19,G3348&lt;=$I$19),AND(G3348&gt;=$J$19,G3348&lt;=$K$19),AND(G3348&gt;=$L$19,G3348&lt;=$M$19),AND(G3348&gt;=$N$19,G3348&lt;=$O$19),AND(G3348&gt;=$P$19,G3348&lt;=$Q$19),AND(G3348&gt;=$R$19,G3348&lt;=$S$19),AND(G3348&gt;=$T$19,G3348&lt;=$U$19)),IF(COUNTIF(I2984:I3347,"Plein traitement")=90,"Demi-traitement","Plein traitement"),IF(OR(AND(G3348&gt;=$D$8,G3348&lt;=$E$8),AND(G3348&gt;=$F$8,G3348&lt;=$G$8),AND(G3348&gt;=$H$8,G3348&lt;=$I$8),AND(G3348&gt;=$J$8,G3348&lt;=$K$8),AND(G3348&gt;=$L$8,G3348&lt;=$M$8),AND(G3348&gt;=$N$8,G3348&lt;=$O$8),AND(G3348&gt;=$P$8,G3348&lt;=$Q$8),AND(G3348&gt;=$R$8,G3348&lt;=$S$8),AND(G3348&gt;=$T$8,G3348&lt;=$U$8)),IF(COUNTIF($H$537:H3348,"CMO")&gt;90,"Demi-traitement","Plein traitement"),""))</f>
        <v/>
      </c>
    </row>
    <row r="3349" spans="7:9" x14ac:dyDescent="0.25">
      <c r="G3349" s="1">
        <v>45913</v>
      </c>
      <c r="H3349" t="str">
        <f t="shared" si="56"/>
        <v/>
      </c>
      <c r="I3349" s="2" t="str">
        <f>IF(OR(AND(G3349&gt;=$D$19,G3349&lt;=$E$19),AND(G3349&gt;=$F$19,G3349&lt;=$G$19),AND(G3349&gt;=$H$19,G3349&lt;=$I$19),AND(G3349&gt;=$J$19,G3349&lt;=$K$19),AND(G3349&gt;=$L$19,G3349&lt;=$M$19),AND(G3349&gt;=$N$19,G3349&lt;=$O$19),AND(G3349&gt;=$P$19,G3349&lt;=$Q$19),AND(G3349&gt;=$R$19,G3349&lt;=$S$19),AND(G3349&gt;=$T$19,G3349&lt;=$U$19)),IF(COUNTIF(I2985:I3348,"Plein traitement")=90,"Demi-traitement","Plein traitement"),IF(OR(AND(G3349&gt;=$D$8,G3349&lt;=$E$8),AND(G3349&gt;=$F$8,G3349&lt;=$G$8),AND(G3349&gt;=$H$8,G3349&lt;=$I$8),AND(G3349&gt;=$J$8,G3349&lt;=$K$8),AND(G3349&gt;=$L$8,G3349&lt;=$M$8),AND(G3349&gt;=$N$8,G3349&lt;=$O$8),AND(G3349&gt;=$P$8,G3349&lt;=$Q$8),AND(G3349&gt;=$R$8,G3349&lt;=$S$8),AND(G3349&gt;=$T$8,G3349&lt;=$U$8)),IF(COUNTIF($H$537:H3349,"CMO")&gt;90,"Demi-traitement","Plein traitement"),""))</f>
        <v/>
      </c>
    </row>
    <row r="3350" spans="7:9" x14ac:dyDescent="0.25">
      <c r="G3350" s="1">
        <v>45914</v>
      </c>
      <c r="H3350" t="str">
        <f t="shared" si="56"/>
        <v/>
      </c>
      <c r="I3350" s="2" t="str">
        <f>IF(OR(AND(G3350&gt;=$D$19,G3350&lt;=$E$19),AND(G3350&gt;=$F$19,G3350&lt;=$G$19),AND(G3350&gt;=$H$19,G3350&lt;=$I$19),AND(G3350&gt;=$J$19,G3350&lt;=$K$19),AND(G3350&gt;=$L$19,G3350&lt;=$M$19),AND(G3350&gt;=$N$19,G3350&lt;=$O$19),AND(G3350&gt;=$P$19,G3350&lt;=$Q$19),AND(G3350&gt;=$R$19,G3350&lt;=$S$19),AND(G3350&gt;=$T$19,G3350&lt;=$U$19)),IF(COUNTIF(I2986:I3349,"Plein traitement")=90,"Demi-traitement","Plein traitement"),IF(OR(AND(G3350&gt;=$D$8,G3350&lt;=$E$8),AND(G3350&gt;=$F$8,G3350&lt;=$G$8),AND(G3350&gt;=$H$8,G3350&lt;=$I$8),AND(G3350&gt;=$J$8,G3350&lt;=$K$8),AND(G3350&gt;=$L$8,G3350&lt;=$M$8),AND(G3350&gt;=$N$8,G3350&lt;=$O$8),AND(G3350&gt;=$P$8,G3350&lt;=$Q$8),AND(G3350&gt;=$R$8,G3350&lt;=$S$8),AND(G3350&gt;=$T$8,G3350&lt;=$U$8)),IF(COUNTIF($H$537:H3350,"CMO")&gt;90,"Demi-traitement","Plein traitement"),""))</f>
        <v/>
      </c>
    </row>
    <row r="3351" spans="7:9" x14ac:dyDescent="0.25">
      <c r="G3351" s="1">
        <v>45915</v>
      </c>
      <c r="H3351" t="str">
        <f t="shared" si="56"/>
        <v/>
      </c>
      <c r="I3351" s="2" t="str">
        <f>IF(OR(AND(G3351&gt;=$D$19,G3351&lt;=$E$19),AND(G3351&gt;=$F$19,G3351&lt;=$G$19),AND(G3351&gt;=$H$19,G3351&lt;=$I$19),AND(G3351&gt;=$J$19,G3351&lt;=$K$19),AND(G3351&gt;=$L$19,G3351&lt;=$M$19),AND(G3351&gt;=$N$19,G3351&lt;=$O$19),AND(G3351&gt;=$P$19,G3351&lt;=$Q$19),AND(G3351&gt;=$R$19,G3351&lt;=$S$19),AND(G3351&gt;=$T$19,G3351&lt;=$U$19)),IF(COUNTIF(I2987:I3350,"Plein traitement")=90,"Demi-traitement","Plein traitement"),IF(OR(AND(G3351&gt;=$D$8,G3351&lt;=$E$8),AND(G3351&gt;=$F$8,G3351&lt;=$G$8),AND(G3351&gt;=$H$8,G3351&lt;=$I$8),AND(G3351&gt;=$J$8,G3351&lt;=$K$8),AND(G3351&gt;=$L$8,G3351&lt;=$M$8),AND(G3351&gt;=$N$8,G3351&lt;=$O$8),AND(G3351&gt;=$P$8,G3351&lt;=$Q$8),AND(G3351&gt;=$R$8,G3351&lt;=$S$8),AND(G3351&gt;=$T$8,G3351&lt;=$U$8)),IF(COUNTIF($H$537:H3351,"CMO")&gt;90,"Demi-traitement","Plein traitement"),""))</f>
        <v/>
      </c>
    </row>
    <row r="3352" spans="7:9" x14ac:dyDescent="0.25">
      <c r="G3352" s="1">
        <v>45916</v>
      </c>
      <c r="H3352" t="str">
        <f t="shared" si="56"/>
        <v/>
      </c>
      <c r="I3352" s="2" t="str">
        <f>IF(OR(AND(G3352&gt;=$D$19,G3352&lt;=$E$19),AND(G3352&gt;=$F$19,G3352&lt;=$G$19),AND(G3352&gt;=$H$19,G3352&lt;=$I$19),AND(G3352&gt;=$J$19,G3352&lt;=$K$19),AND(G3352&gt;=$L$19,G3352&lt;=$M$19),AND(G3352&gt;=$N$19,G3352&lt;=$O$19),AND(G3352&gt;=$P$19,G3352&lt;=$Q$19),AND(G3352&gt;=$R$19,G3352&lt;=$S$19),AND(G3352&gt;=$T$19,G3352&lt;=$U$19)),IF(COUNTIF(I2988:I3351,"Plein traitement")=90,"Demi-traitement","Plein traitement"),IF(OR(AND(G3352&gt;=$D$8,G3352&lt;=$E$8),AND(G3352&gt;=$F$8,G3352&lt;=$G$8),AND(G3352&gt;=$H$8,G3352&lt;=$I$8),AND(G3352&gt;=$J$8,G3352&lt;=$K$8),AND(G3352&gt;=$L$8,G3352&lt;=$M$8),AND(G3352&gt;=$N$8,G3352&lt;=$O$8),AND(G3352&gt;=$P$8,G3352&lt;=$Q$8),AND(G3352&gt;=$R$8,G3352&lt;=$S$8),AND(G3352&gt;=$T$8,G3352&lt;=$U$8)),IF(COUNTIF($H$537:H3352,"CMO")&gt;90,"Demi-traitement","Plein traitement"),""))</f>
        <v/>
      </c>
    </row>
    <row r="3353" spans="7:9" x14ac:dyDescent="0.25">
      <c r="G3353" s="1">
        <v>45917</v>
      </c>
      <c r="H3353" t="str">
        <f t="shared" si="56"/>
        <v/>
      </c>
      <c r="I3353" s="2" t="str">
        <f>IF(OR(AND(G3353&gt;=$D$19,G3353&lt;=$E$19),AND(G3353&gt;=$F$19,G3353&lt;=$G$19),AND(G3353&gt;=$H$19,G3353&lt;=$I$19),AND(G3353&gt;=$J$19,G3353&lt;=$K$19),AND(G3353&gt;=$L$19,G3353&lt;=$M$19),AND(G3353&gt;=$N$19,G3353&lt;=$O$19),AND(G3353&gt;=$P$19,G3353&lt;=$Q$19),AND(G3353&gt;=$R$19,G3353&lt;=$S$19),AND(G3353&gt;=$T$19,G3353&lt;=$U$19)),IF(COUNTIF(I2989:I3352,"Plein traitement")=90,"Demi-traitement","Plein traitement"),IF(OR(AND(G3353&gt;=$D$8,G3353&lt;=$E$8),AND(G3353&gt;=$F$8,G3353&lt;=$G$8),AND(G3353&gt;=$H$8,G3353&lt;=$I$8),AND(G3353&gt;=$J$8,G3353&lt;=$K$8),AND(G3353&gt;=$L$8,G3353&lt;=$M$8),AND(G3353&gt;=$N$8,G3353&lt;=$O$8),AND(G3353&gt;=$P$8,G3353&lt;=$Q$8),AND(G3353&gt;=$R$8,G3353&lt;=$S$8),AND(G3353&gt;=$T$8,G3353&lt;=$U$8)),IF(COUNTIF($H$537:H3353,"CMO")&gt;90,"Demi-traitement","Plein traitement"),""))</f>
        <v/>
      </c>
    </row>
    <row r="3354" spans="7:9" x14ac:dyDescent="0.25">
      <c r="G3354" s="1">
        <v>45918</v>
      </c>
      <c r="H3354" t="str">
        <f t="shared" si="56"/>
        <v/>
      </c>
      <c r="I3354" s="2" t="str">
        <f>IF(OR(AND(G3354&gt;=$D$19,G3354&lt;=$E$19),AND(G3354&gt;=$F$19,G3354&lt;=$G$19),AND(G3354&gt;=$H$19,G3354&lt;=$I$19),AND(G3354&gt;=$J$19,G3354&lt;=$K$19),AND(G3354&gt;=$L$19,G3354&lt;=$M$19),AND(G3354&gt;=$N$19,G3354&lt;=$O$19),AND(G3354&gt;=$P$19,G3354&lt;=$Q$19),AND(G3354&gt;=$R$19,G3354&lt;=$S$19),AND(G3354&gt;=$T$19,G3354&lt;=$U$19)),IF(COUNTIF(I2990:I3353,"Plein traitement")=90,"Demi-traitement","Plein traitement"),IF(OR(AND(G3354&gt;=$D$8,G3354&lt;=$E$8),AND(G3354&gt;=$F$8,G3354&lt;=$G$8),AND(G3354&gt;=$H$8,G3354&lt;=$I$8),AND(G3354&gt;=$J$8,G3354&lt;=$K$8),AND(G3354&gt;=$L$8,G3354&lt;=$M$8),AND(G3354&gt;=$N$8,G3354&lt;=$O$8),AND(G3354&gt;=$P$8,G3354&lt;=$Q$8),AND(G3354&gt;=$R$8,G3354&lt;=$S$8),AND(G3354&gt;=$T$8,G3354&lt;=$U$8)),IF(COUNTIF($H$537:H3354,"CMO")&gt;90,"Demi-traitement","Plein traitement"),""))</f>
        <v/>
      </c>
    </row>
    <row r="3355" spans="7:9" x14ac:dyDescent="0.25">
      <c r="G3355" s="1">
        <v>45919</v>
      </c>
      <c r="H3355" t="str">
        <f t="shared" si="56"/>
        <v/>
      </c>
      <c r="I3355" s="2" t="str">
        <f>IF(OR(AND(G3355&gt;=$D$19,G3355&lt;=$E$19),AND(G3355&gt;=$F$19,G3355&lt;=$G$19),AND(G3355&gt;=$H$19,G3355&lt;=$I$19),AND(G3355&gt;=$J$19,G3355&lt;=$K$19),AND(G3355&gt;=$L$19,G3355&lt;=$M$19),AND(G3355&gt;=$N$19,G3355&lt;=$O$19),AND(G3355&gt;=$P$19,G3355&lt;=$Q$19),AND(G3355&gt;=$R$19,G3355&lt;=$S$19),AND(G3355&gt;=$T$19,G3355&lt;=$U$19)),IF(COUNTIF(I2991:I3354,"Plein traitement")=90,"Demi-traitement","Plein traitement"),IF(OR(AND(G3355&gt;=$D$8,G3355&lt;=$E$8),AND(G3355&gt;=$F$8,G3355&lt;=$G$8),AND(G3355&gt;=$H$8,G3355&lt;=$I$8),AND(G3355&gt;=$J$8,G3355&lt;=$K$8),AND(G3355&gt;=$L$8,G3355&lt;=$M$8),AND(G3355&gt;=$N$8,G3355&lt;=$O$8),AND(G3355&gt;=$P$8,G3355&lt;=$Q$8),AND(G3355&gt;=$R$8,G3355&lt;=$S$8),AND(G3355&gt;=$T$8,G3355&lt;=$U$8)),IF(COUNTIF($H$537:H3355,"CMO")&gt;90,"Demi-traitement","Plein traitement"),""))</f>
        <v/>
      </c>
    </row>
    <row r="3356" spans="7:9" x14ac:dyDescent="0.25">
      <c r="G3356" s="1">
        <v>45920</v>
      </c>
      <c r="H3356" t="str">
        <f t="shared" si="56"/>
        <v/>
      </c>
      <c r="I3356" s="2" t="str">
        <f>IF(OR(AND(G3356&gt;=$D$19,G3356&lt;=$E$19),AND(G3356&gt;=$F$19,G3356&lt;=$G$19),AND(G3356&gt;=$H$19,G3356&lt;=$I$19),AND(G3356&gt;=$J$19,G3356&lt;=$K$19),AND(G3356&gt;=$L$19,G3356&lt;=$M$19),AND(G3356&gt;=$N$19,G3356&lt;=$O$19),AND(G3356&gt;=$P$19,G3356&lt;=$Q$19),AND(G3356&gt;=$R$19,G3356&lt;=$S$19),AND(G3356&gt;=$T$19,G3356&lt;=$U$19)),IF(COUNTIF(I2992:I3355,"Plein traitement")=90,"Demi-traitement","Plein traitement"),IF(OR(AND(G3356&gt;=$D$8,G3356&lt;=$E$8),AND(G3356&gt;=$F$8,G3356&lt;=$G$8),AND(G3356&gt;=$H$8,G3356&lt;=$I$8),AND(G3356&gt;=$J$8,G3356&lt;=$K$8),AND(G3356&gt;=$L$8,G3356&lt;=$M$8),AND(G3356&gt;=$N$8,G3356&lt;=$O$8),AND(G3356&gt;=$P$8,G3356&lt;=$Q$8),AND(G3356&gt;=$R$8,G3356&lt;=$S$8),AND(G3356&gt;=$T$8,G3356&lt;=$U$8)),IF(COUNTIF($H$537:H3356,"CMO")&gt;90,"Demi-traitement","Plein traitement"),""))</f>
        <v/>
      </c>
    </row>
    <row r="3357" spans="7:9" x14ac:dyDescent="0.25">
      <c r="G3357" s="1">
        <v>45921</v>
      </c>
      <c r="H3357" t="str">
        <f t="shared" si="56"/>
        <v/>
      </c>
      <c r="I3357" s="2" t="str">
        <f>IF(OR(AND(G3357&gt;=$D$19,G3357&lt;=$E$19),AND(G3357&gt;=$F$19,G3357&lt;=$G$19),AND(G3357&gt;=$H$19,G3357&lt;=$I$19),AND(G3357&gt;=$J$19,G3357&lt;=$K$19),AND(G3357&gt;=$L$19,G3357&lt;=$M$19),AND(G3357&gt;=$N$19,G3357&lt;=$O$19),AND(G3357&gt;=$P$19,G3357&lt;=$Q$19),AND(G3357&gt;=$R$19,G3357&lt;=$S$19),AND(G3357&gt;=$T$19,G3357&lt;=$U$19)),IF(COUNTIF(I2993:I3356,"Plein traitement")=90,"Demi-traitement","Plein traitement"),IF(OR(AND(G3357&gt;=$D$8,G3357&lt;=$E$8),AND(G3357&gt;=$F$8,G3357&lt;=$G$8),AND(G3357&gt;=$H$8,G3357&lt;=$I$8),AND(G3357&gt;=$J$8,G3357&lt;=$K$8),AND(G3357&gt;=$L$8,G3357&lt;=$M$8),AND(G3357&gt;=$N$8,G3357&lt;=$O$8),AND(G3357&gt;=$P$8,G3357&lt;=$Q$8),AND(G3357&gt;=$R$8,G3357&lt;=$S$8),AND(G3357&gt;=$T$8,G3357&lt;=$U$8)),IF(COUNTIF($H$537:H3357,"CMO")&gt;90,"Demi-traitement","Plein traitement"),""))</f>
        <v/>
      </c>
    </row>
    <row r="3358" spans="7:9" x14ac:dyDescent="0.25">
      <c r="G3358" s="1">
        <v>45922</v>
      </c>
      <c r="H3358" t="str">
        <f t="shared" si="56"/>
        <v/>
      </c>
      <c r="I3358" s="2" t="str">
        <f>IF(OR(AND(G3358&gt;=$D$19,G3358&lt;=$E$19),AND(G3358&gt;=$F$19,G3358&lt;=$G$19),AND(G3358&gt;=$H$19,G3358&lt;=$I$19),AND(G3358&gt;=$J$19,G3358&lt;=$K$19),AND(G3358&gt;=$L$19,G3358&lt;=$M$19),AND(G3358&gt;=$N$19,G3358&lt;=$O$19),AND(G3358&gt;=$P$19,G3358&lt;=$Q$19),AND(G3358&gt;=$R$19,G3358&lt;=$S$19),AND(G3358&gt;=$T$19,G3358&lt;=$U$19)),IF(COUNTIF(I2994:I3357,"Plein traitement")=90,"Demi-traitement","Plein traitement"),IF(OR(AND(G3358&gt;=$D$8,G3358&lt;=$E$8),AND(G3358&gt;=$F$8,G3358&lt;=$G$8),AND(G3358&gt;=$H$8,G3358&lt;=$I$8),AND(G3358&gt;=$J$8,G3358&lt;=$K$8),AND(G3358&gt;=$L$8,G3358&lt;=$M$8),AND(G3358&gt;=$N$8,G3358&lt;=$O$8),AND(G3358&gt;=$P$8,G3358&lt;=$Q$8),AND(G3358&gt;=$R$8,G3358&lt;=$S$8),AND(G3358&gt;=$T$8,G3358&lt;=$U$8)),IF(COUNTIF($H$537:H3358,"CMO")&gt;90,"Demi-traitement","Plein traitement"),""))</f>
        <v/>
      </c>
    </row>
    <row r="3359" spans="7:9" x14ac:dyDescent="0.25">
      <c r="G3359" s="1">
        <v>45923</v>
      </c>
      <c r="H3359" t="str">
        <f t="shared" si="56"/>
        <v/>
      </c>
      <c r="I3359" s="2" t="str">
        <f>IF(OR(AND(G3359&gt;=$D$19,G3359&lt;=$E$19),AND(G3359&gt;=$F$19,G3359&lt;=$G$19),AND(G3359&gt;=$H$19,G3359&lt;=$I$19),AND(G3359&gt;=$J$19,G3359&lt;=$K$19),AND(G3359&gt;=$L$19,G3359&lt;=$M$19),AND(G3359&gt;=$N$19,G3359&lt;=$O$19),AND(G3359&gt;=$P$19,G3359&lt;=$Q$19),AND(G3359&gt;=$R$19,G3359&lt;=$S$19),AND(G3359&gt;=$T$19,G3359&lt;=$U$19)),IF(COUNTIF(I2995:I3358,"Plein traitement")=90,"Demi-traitement","Plein traitement"),IF(OR(AND(G3359&gt;=$D$8,G3359&lt;=$E$8),AND(G3359&gt;=$F$8,G3359&lt;=$G$8),AND(G3359&gt;=$H$8,G3359&lt;=$I$8),AND(G3359&gt;=$J$8,G3359&lt;=$K$8),AND(G3359&gt;=$L$8,G3359&lt;=$M$8),AND(G3359&gt;=$N$8,G3359&lt;=$O$8),AND(G3359&gt;=$P$8,G3359&lt;=$Q$8),AND(G3359&gt;=$R$8,G3359&lt;=$S$8),AND(G3359&gt;=$T$8,G3359&lt;=$U$8)),IF(COUNTIF($H$537:H3359,"CMO")&gt;90,"Demi-traitement","Plein traitement"),""))</f>
        <v/>
      </c>
    </row>
    <row r="3360" spans="7:9" x14ac:dyDescent="0.25">
      <c r="G3360" s="1">
        <v>45924</v>
      </c>
      <c r="H3360" t="str">
        <f t="shared" si="56"/>
        <v/>
      </c>
      <c r="I3360" s="2" t="str">
        <f>IF(OR(AND(G3360&gt;=$D$19,G3360&lt;=$E$19),AND(G3360&gt;=$F$19,G3360&lt;=$G$19),AND(G3360&gt;=$H$19,G3360&lt;=$I$19),AND(G3360&gt;=$J$19,G3360&lt;=$K$19),AND(G3360&gt;=$L$19,G3360&lt;=$M$19),AND(G3360&gt;=$N$19,G3360&lt;=$O$19),AND(G3360&gt;=$P$19,G3360&lt;=$Q$19),AND(G3360&gt;=$R$19,G3360&lt;=$S$19),AND(G3360&gt;=$T$19,G3360&lt;=$U$19)),IF(COUNTIF(I2996:I3359,"Plein traitement")=90,"Demi-traitement","Plein traitement"),IF(OR(AND(G3360&gt;=$D$8,G3360&lt;=$E$8),AND(G3360&gt;=$F$8,G3360&lt;=$G$8),AND(G3360&gt;=$H$8,G3360&lt;=$I$8),AND(G3360&gt;=$J$8,G3360&lt;=$K$8),AND(G3360&gt;=$L$8,G3360&lt;=$M$8),AND(G3360&gt;=$N$8,G3360&lt;=$O$8),AND(G3360&gt;=$P$8,G3360&lt;=$Q$8),AND(G3360&gt;=$R$8,G3360&lt;=$S$8),AND(G3360&gt;=$T$8,G3360&lt;=$U$8)),IF(COUNTIF($H$537:H3360,"CMO")&gt;90,"Demi-traitement","Plein traitement"),""))</f>
        <v/>
      </c>
    </row>
    <row r="3361" spans="7:9" x14ac:dyDescent="0.25">
      <c r="G3361" s="1">
        <v>45925</v>
      </c>
      <c r="H3361" t="str">
        <f t="shared" si="56"/>
        <v/>
      </c>
      <c r="I3361" s="2" t="str">
        <f>IF(OR(AND(G3361&gt;=$D$19,G3361&lt;=$E$19),AND(G3361&gt;=$F$19,G3361&lt;=$G$19),AND(G3361&gt;=$H$19,G3361&lt;=$I$19),AND(G3361&gt;=$J$19,G3361&lt;=$K$19),AND(G3361&gt;=$L$19,G3361&lt;=$M$19),AND(G3361&gt;=$N$19,G3361&lt;=$O$19),AND(G3361&gt;=$P$19,G3361&lt;=$Q$19),AND(G3361&gt;=$R$19,G3361&lt;=$S$19),AND(G3361&gt;=$T$19,G3361&lt;=$U$19)),IF(COUNTIF(I2997:I3360,"Plein traitement")=90,"Demi-traitement","Plein traitement"),IF(OR(AND(G3361&gt;=$D$8,G3361&lt;=$E$8),AND(G3361&gt;=$F$8,G3361&lt;=$G$8),AND(G3361&gt;=$H$8,G3361&lt;=$I$8),AND(G3361&gt;=$J$8,G3361&lt;=$K$8),AND(G3361&gt;=$L$8,G3361&lt;=$M$8),AND(G3361&gt;=$N$8,G3361&lt;=$O$8),AND(G3361&gt;=$P$8,G3361&lt;=$Q$8),AND(G3361&gt;=$R$8,G3361&lt;=$S$8),AND(G3361&gt;=$T$8,G3361&lt;=$U$8)),IF(COUNTIF($H$537:H3361,"CMO")&gt;90,"Demi-traitement","Plein traitement"),""))</f>
        <v/>
      </c>
    </row>
    <row r="3362" spans="7:9" x14ac:dyDescent="0.25">
      <c r="G3362" s="1">
        <v>45926</v>
      </c>
      <c r="H3362" t="str">
        <f t="shared" si="56"/>
        <v/>
      </c>
      <c r="I3362" s="2" t="str">
        <f>IF(OR(AND(G3362&gt;=$D$19,G3362&lt;=$E$19),AND(G3362&gt;=$F$19,G3362&lt;=$G$19),AND(G3362&gt;=$H$19,G3362&lt;=$I$19),AND(G3362&gt;=$J$19,G3362&lt;=$K$19),AND(G3362&gt;=$L$19,G3362&lt;=$M$19),AND(G3362&gt;=$N$19,G3362&lt;=$O$19),AND(G3362&gt;=$P$19,G3362&lt;=$Q$19),AND(G3362&gt;=$R$19,G3362&lt;=$S$19),AND(G3362&gt;=$T$19,G3362&lt;=$U$19)),IF(COUNTIF(I2998:I3361,"Plein traitement")=90,"Demi-traitement","Plein traitement"),IF(OR(AND(G3362&gt;=$D$8,G3362&lt;=$E$8),AND(G3362&gt;=$F$8,G3362&lt;=$G$8),AND(G3362&gt;=$H$8,G3362&lt;=$I$8),AND(G3362&gt;=$J$8,G3362&lt;=$K$8),AND(G3362&gt;=$L$8,G3362&lt;=$M$8),AND(G3362&gt;=$N$8,G3362&lt;=$O$8),AND(G3362&gt;=$P$8,G3362&lt;=$Q$8),AND(G3362&gt;=$R$8,G3362&lt;=$S$8),AND(G3362&gt;=$T$8,G3362&lt;=$U$8)),IF(COUNTIF($H$537:H3362,"CMO")&gt;90,"Demi-traitement","Plein traitement"),""))</f>
        <v/>
      </c>
    </row>
    <row r="3363" spans="7:9" x14ac:dyDescent="0.25">
      <c r="G3363" s="1">
        <v>45927</v>
      </c>
      <c r="H3363" t="str">
        <f t="shared" si="56"/>
        <v/>
      </c>
      <c r="I3363" s="2" t="str">
        <f>IF(OR(AND(G3363&gt;=$D$19,G3363&lt;=$E$19),AND(G3363&gt;=$F$19,G3363&lt;=$G$19),AND(G3363&gt;=$H$19,G3363&lt;=$I$19),AND(G3363&gt;=$J$19,G3363&lt;=$K$19),AND(G3363&gt;=$L$19,G3363&lt;=$M$19),AND(G3363&gt;=$N$19,G3363&lt;=$O$19),AND(G3363&gt;=$P$19,G3363&lt;=$Q$19),AND(G3363&gt;=$R$19,G3363&lt;=$S$19),AND(G3363&gt;=$T$19,G3363&lt;=$U$19)),IF(COUNTIF(I2999:I3362,"Plein traitement")=90,"Demi-traitement","Plein traitement"),IF(OR(AND(G3363&gt;=$D$8,G3363&lt;=$E$8),AND(G3363&gt;=$F$8,G3363&lt;=$G$8),AND(G3363&gt;=$H$8,G3363&lt;=$I$8),AND(G3363&gt;=$J$8,G3363&lt;=$K$8),AND(G3363&gt;=$L$8,G3363&lt;=$M$8),AND(G3363&gt;=$N$8,G3363&lt;=$O$8),AND(G3363&gt;=$P$8,G3363&lt;=$Q$8),AND(G3363&gt;=$R$8,G3363&lt;=$S$8),AND(G3363&gt;=$T$8,G3363&lt;=$U$8)),IF(COUNTIF($H$537:H3363,"CMO")&gt;90,"Demi-traitement","Plein traitement"),""))</f>
        <v/>
      </c>
    </row>
    <row r="3364" spans="7:9" x14ac:dyDescent="0.25">
      <c r="G3364" s="1">
        <v>45928</v>
      </c>
      <c r="H3364" t="str">
        <f t="shared" si="56"/>
        <v/>
      </c>
      <c r="I3364" s="2" t="str">
        <f>IF(OR(AND(G3364&gt;=$D$19,G3364&lt;=$E$19),AND(G3364&gt;=$F$19,G3364&lt;=$G$19),AND(G3364&gt;=$H$19,G3364&lt;=$I$19),AND(G3364&gt;=$J$19,G3364&lt;=$K$19),AND(G3364&gt;=$L$19,G3364&lt;=$M$19),AND(G3364&gt;=$N$19,G3364&lt;=$O$19),AND(G3364&gt;=$P$19,G3364&lt;=$Q$19),AND(G3364&gt;=$R$19,G3364&lt;=$S$19),AND(G3364&gt;=$T$19,G3364&lt;=$U$19)),IF(COUNTIF(I3000:I3363,"Plein traitement")=90,"Demi-traitement","Plein traitement"),IF(OR(AND(G3364&gt;=$D$8,G3364&lt;=$E$8),AND(G3364&gt;=$F$8,G3364&lt;=$G$8),AND(G3364&gt;=$H$8,G3364&lt;=$I$8),AND(G3364&gt;=$J$8,G3364&lt;=$K$8),AND(G3364&gt;=$L$8,G3364&lt;=$M$8),AND(G3364&gt;=$N$8,G3364&lt;=$O$8),AND(G3364&gt;=$P$8,G3364&lt;=$Q$8),AND(G3364&gt;=$R$8,G3364&lt;=$S$8),AND(G3364&gt;=$T$8,G3364&lt;=$U$8)),IF(COUNTIF($H$537:H3364,"CMO")&gt;90,"Demi-traitement","Plein traitement"),""))</f>
        <v/>
      </c>
    </row>
    <row r="3365" spans="7:9" x14ac:dyDescent="0.25">
      <c r="G3365" s="1">
        <v>45929</v>
      </c>
      <c r="H3365" t="str">
        <f t="shared" si="56"/>
        <v/>
      </c>
      <c r="I3365" s="2" t="str">
        <f>IF(OR(AND(G3365&gt;=$D$19,G3365&lt;=$E$19),AND(G3365&gt;=$F$19,G3365&lt;=$G$19),AND(G3365&gt;=$H$19,G3365&lt;=$I$19),AND(G3365&gt;=$J$19,G3365&lt;=$K$19),AND(G3365&gt;=$L$19,G3365&lt;=$M$19),AND(G3365&gt;=$N$19,G3365&lt;=$O$19),AND(G3365&gt;=$P$19,G3365&lt;=$Q$19),AND(G3365&gt;=$R$19,G3365&lt;=$S$19),AND(G3365&gt;=$T$19,G3365&lt;=$U$19)),IF(COUNTIF(I3001:I3364,"Plein traitement")=90,"Demi-traitement","Plein traitement"),IF(OR(AND(G3365&gt;=$D$8,G3365&lt;=$E$8),AND(G3365&gt;=$F$8,G3365&lt;=$G$8),AND(G3365&gt;=$H$8,G3365&lt;=$I$8),AND(G3365&gt;=$J$8,G3365&lt;=$K$8),AND(G3365&gt;=$L$8,G3365&lt;=$M$8),AND(G3365&gt;=$N$8,G3365&lt;=$O$8),AND(G3365&gt;=$P$8,G3365&lt;=$Q$8),AND(G3365&gt;=$R$8,G3365&lt;=$S$8),AND(G3365&gt;=$T$8,G3365&lt;=$U$8)),IF(COUNTIF($H$537:H3365,"CMO")&gt;90,"Demi-traitement","Plein traitement"),""))</f>
        <v/>
      </c>
    </row>
    <row r="3366" spans="7:9" x14ac:dyDescent="0.25">
      <c r="G3366" s="1">
        <v>45930</v>
      </c>
      <c r="H3366" t="str">
        <f t="shared" si="56"/>
        <v/>
      </c>
      <c r="I3366" s="2" t="str">
        <f>IF(OR(AND(G3366&gt;=$D$19,G3366&lt;=$E$19),AND(G3366&gt;=$F$19,G3366&lt;=$G$19),AND(G3366&gt;=$H$19,G3366&lt;=$I$19),AND(G3366&gt;=$J$19,G3366&lt;=$K$19),AND(G3366&gt;=$L$19,G3366&lt;=$M$19),AND(G3366&gt;=$N$19,G3366&lt;=$O$19),AND(G3366&gt;=$P$19,G3366&lt;=$Q$19),AND(G3366&gt;=$R$19,G3366&lt;=$S$19),AND(G3366&gt;=$T$19,G3366&lt;=$U$19)),IF(COUNTIF(I3002:I3365,"Plein traitement")=90,"Demi-traitement","Plein traitement"),IF(OR(AND(G3366&gt;=$D$8,G3366&lt;=$E$8),AND(G3366&gt;=$F$8,G3366&lt;=$G$8),AND(G3366&gt;=$H$8,G3366&lt;=$I$8),AND(G3366&gt;=$J$8,G3366&lt;=$K$8),AND(G3366&gt;=$L$8,G3366&lt;=$M$8),AND(G3366&gt;=$N$8,G3366&lt;=$O$8),AND(G3366&gt;=$P$8,G3366&lt;=$Q$8),AND(G3366&gt;=$R$8,G3366&lt;=$S$8),AND(G3366&gt;=$T$8,G3366&lt;=$U$8)),IF(COUNTIF($H$537:H3366,"CMO")&gt;90,"Demi-traitement","Plein traitement"),""))</f>
        <v/>
      </c>
    </row>
    <row r="3367" spans="7:9" x14ac:dyDescent="0.25">
      <c r="G3367" s="1">
        <v>45931</v>
      </c>
      <c r="H3367" t="str">
        <f t="shared" si="56"/>
        <v/>
      </c>
      <c r="I3367" s="2" t="str">
        <f>IF(OR(AND(G3367&gt;=$D$19,G3367&lt;=$E$19),AND(G3367&gt;=$F$19,G3367&lt;=$G$19),AND(G3367&gt;=$H$19,G3367&lt;=$I$19),AND(G3367&gt;=$J$19,G3367&lt;=$K$19),AND(G3367&gt;=$L$19,G3367&lt;=$M$19),AND(G3367&gt;=$N$19,G3367&lt;=$O$19),AND(G3367&gt;=$P$19,G3367&lt;=$Q$19),AND(G3367&gt;=$R$19,G3367&lt;=$S$19),AND(G3367&gt;=$T$19,G3367&lt;=$U$19)),IF(COUNTIF(I3003:I3366,"Plein traitement")=90,"Demi-traitement","Plein traitement"),IF(OR(AND(G3367&gt;=$D$8,G3367&lt;=$E$8),AND(G3367&gt;=$F$8,G3367&lt;=$G$8),AND(G3367&gt;=$H$8,G3367&lt;=$I$8),AND(G3367&gt;=$J$8,G3367&lt;=$K$8),AND(G3367&gt;=$L$8,G3367&lt;=$M$8),AND(G3367&gt;=$N$8,G3367&lt;=$O$8),AND(G3367&gt;=$P$8,G3367&lt;=$Q$8),AND(G3367&gt;=$R$8,G3367&lt;=$S$8),AND(G3367&gt;=$T$8,G3367&lt;=$U$8)),IF(COUNTIF($H$537:H3367,"CMO")&gt;90,"Demi-traitement","Plein traitement"),""))</f>
        <v/>
      </c>
    </row>
    <row r="3368" spans="7:9" x14ac:dyDescent="0.25">
      <c r="G3368" s="1">
        <v>45932</v>
      </c>
      <c r="H3368" t="str">
        <f t="shared" si="56"/>
        <v/>
      </c>
      <c r="I3368" s="2" t="str">
        <f>IF(OR(AND(G3368&gt;=$D$19,G3368&lt;=$E$19),AND(G3368&gt;=$F$19,G3368&lt;=$G$19),AND(G3368&gt;=$H$19,G3368&lt;=$I$19),AND(G3368&gt;=$J$19,G3368&lt;=$K$19),AND(G3368&gt;=$L$19,G3368&lt;=$M$19),AND(G3368&gt;=$N$19,G3368&lt;=$O$19),AND(G3368&gt;=$P$19,G3368&lt;=$Q$19),AND(G3368&gt;=$R$19,G3368&lt;=$S$19),AND(G3368&gt;=$T$19,G3368&lt;=$U$19)),IF(COUNTIF(I3004:I3367,"Plein traitement")=90,"Demi-traitement","Plein traitement"),IF(OR(AND(G3368&gt;=$D$8,G3368&lt;=$E$8),AND(G3368&gt;=$F$8,G3368&lt;=$G$8),AND(G3368&gt;=$H$8,G3368&lt;=$I$8),AND(G3368&gt;=$J$8,G3368&lt;=$K$8),AND(G3368&gt;=$L$8,G3368&lt;=$M$8),AND(G3368&gt;=$N$8,G3368&lt;=$O$8),AND(G3368&gt;=$P$8,G3368&lt;=$Q$8),AND(G3368&gt;=$R$8,G3368&lt;=$S$8),AND(G3368&gt;=$T$8,G3368&lt;=$U$8)),IF(COUNTIF($H$537:H3368,"CMO")&gt;90,"Demi-traitement","Plein traitement"),""))</f>
        <v/>
      </c>
    </row>
    <row r="3369" spans="7:9" x14ac:dyDescent="0.25">
      <c r="G3369" s="1">
        <v>45933</v>
      </c>
      <c r="H3369" t="str">
        <f t="shared" si="56"/>
        <v/>
      </c>
      <c r="I3369" s="2" t="str">
        <f>IF(OR(AND(G3369&gt;=$D$19,G3369&lt;=$E$19),AND(G3369&gt;=$F$19,G3369&lt;=$G$19),AND(G3369&gt;=$H$19,G3369&lt;=$I$19),AND(G3369&gt;=$J$19,G3369&lt;=$K$19),AND(G3369&gt;=$L$19,G3369&lt;=$M$19),AND(G3369&gt;=$N$19,G3369&lt;=$O$19),AND(G3369&gt;=$P$19,G3369&lt;=$Q$19),AND(G3369&gt;=$R$19,G3369&lt;=$S$19),AND(G3369&gt;=$T$19,G3369&lt;=$U$19)),IF(COUNTIF(I3005:I3368,"Plein traitement")=90,"Demi-traitement","Plein traitement"),IF(OR(AND(G3369&gt;=$D$8,G3369&lt;=$E$8),AND(G3369&gt;=$F$8,G3369&lt;=$G$8),AND(G3369&gt;=$H$8,G3369&lt;=$I$8),AND(G3369&gt;=$J$8,G3369&lt;=$K$8),AND(G3369&gt;=$L$8,G3369&lt;=$M$8),AND(G3369&gt;=$N$8,G3369&lt;=$O$8),AND(G3369&gt;=$P$8,G3369&lt;=$Q$8),AND(G3369&gt;=$R$8,G3369&lt;=$S$8),AND(G3369&gt;=$T$8,G3369&lt;=$U$8)),IF(COUNTIF($H$537:H3369,"CMO")&gt;90,"Demi-traitement","Plein traitement"),""))</f>
        <v/>
      </c>
    </row>
    <row r="3370" spans="7:9" x14ac:dyDescent="0.25">
      <c r="G3370" s="1">
        <v>45934</v>
      </c>
      <c r="H3370" t="str">
        <f t="shared" si="56"/>
        <v/>
      </c>
      <c r="I3370" s="2" t="str">
        <f>IF(OR(AND(G3370&gt;=$D$19,G3370&lt;=$E$19),AND(G3370&gt;=$F$19,G3370&lt;=$G$19),AND(G3370&gt;=$H$19,G3370&lt;=$I$19),AND(G3370&gt;=$J$19,G3370&lt;=$K$19),AND(G3370&gt;=$L$19,G3370&lt;=$M$19),AND(G3370&gt;=$N$19,G3370&lt;=$O$19),AND(G3370&gt;=$P$19,G3370&lt;=$Q$19),AND(G3370&gt;=$R$19,G3370&lt;=$S$19),AND(G3370&gt;=$T$19,G3370&lt;=$U$19)),IF(COUNTIF(I3006:I3369,"Plein traitement")=90,"Demi-traitement","Plein traitement"),IF(OR(AND(G3370&gt;=$D$8,G3370&lt;=$E$8),AND(G3370&gt;=$F$8,G3370&lt;=$G$8),AND(G3370&gt;=$H$8,G3370&lt;=$I$8),AND(G3370&gt;=$J$8,G3370&lt;=$K$8),AND(G3370&gt;=$L$8,G3370&lt;=$M$8),AND(G3370&gt;=$N$8,G3370&lt;=$O$8),AND(G3370&gt;=$P$8,G3370&lt;=$Q$8),AND(G3370&gt;=$R$8,G3370&lt;=$S$8),AND(G3370&gt;=$T$8,G3370&lt;=$U$8)),IF(COUNTIF($H$537:H3370,"CMO")&gt;90,"Demi-traitement","Plein traitement"),""))</f>
        <v/>
      </c>
    </row>
    <row r="3371" spans="7:9" x14ac:dyDescent="0.25">
      <c r="G3371" s="1">
        <v>45935</v>
      </c>
      <c r="H3371" t="str">
        <f t="shared" si="56"/>
        <v/>
      </c>
      <c r="I3371" s="2" t="str">
        <f>IF(OR(AND(G3371&gt;=$D$19,G3371&lt;=$E$19),AND(G3371&gt;=$F$19,G3371&lt;=$G$19),AND(G3371&gt;=$H$19,G3371&lt;=$I$19),AND(G3371&gt;=$J$19,G3371&lt;=$K$19),AND(G3371&gt;=$L$19,G3371&lt;=$M$19),AND(G3371&gt;=$N$19,G3371&lt;=$O$19),AND(G3371&gt;=$P$19,G3371&lt;=$Q$19),AND(G3371&gt;=$R$19,G3371&lt;=$S$19),AND(G3371&gt;=$T$19,G3371&lt;=$U$19)),IF(COUNTIF(I3007:I3370,"Plein traitement")=90,"Demi-traitement","Plein traitement"),IF(OR(AND(G3371&gt;=$D$8,G3371&lt;=$E$8),AND(G3371&gt;=$F$8,G3371&lt;=$G$8),AND(G3371&gt;=$H$8,G3371&lt;=$I$8),AND(G3371&gt;=$J$8,G3371&lt;=$K$8),AND(G3371&gt;=$L$8,G3371&lt;=$M$8),AND(G3371&gt;=$N$8,G3371&lt;=$O$8),AND(G3371&gt;=$P$8,G3371&lt;=$Q$8),AND(G3371&gt;=$R$8,G3371&lt;=$S$8),AND(G3371&gt;=$T$8,G3371&lt;=$U$8)),IF(COUNTIF($H$537:H3371,"CMO")&gt;90,"Demi-traitement","Plein traitement"),""))</f>
        <v/>
      </c>
    </row>
    <row r="3372" spans="7:9" x14ac:dyDescent="0.25">
      <c r="G3372" s="1">
        <v>45936</v>
      </c>
      <c r="H3372" t="str">
        <f t="shared" si="56"/>
        <v/>
      </c>
      <c r="I3372" s="2" t="str">
        <f>IF(OR(AND(G3372&gt;=$D$19,G3372&lt;=$E$19),AND(G3372&gt;=$F$19,G3372&lt;=$G$19),AND(G3372&gt;=$H$19,G3372&lt;=$I$19),AND(G3372&gt;=$J$19,G3372&lt;=$K$19),AND(G3372&gt;=$L$19,G3372&lt;=$M$19),AND(G3372&gt;=$N$19,G3372&lt;=$O$19),AND(G3372&gt;=$P$19,G3372&lt;=$Q$19),AND(G3372&gt;=$R$19,G3372&lt;=$S$19),AND(G3372&gt;=$T$19,G3372&lt;=$U$19)),IF(COUNTIF(I3008:I3371,"Plein traitement")=90,"Demi-traitement","Plein traitement"),IF(OR(AND(G3372&gt;=$D$8,G3372&lt;=$E$8),AND(G3372&gt;=$F$8,G3372&lt;=$G$8),AND(G3372&gt;=$H$8,G3372&lt;=$I$8),AND(G3372&gt;=$J$8,G3372&lt;=$K$8),AND(G3372&gt;=$L$8,G3372&lt;=$M$8),AND(G3372&gt;=$N$8,G3372&lt;=$O$8),AND(G3372&gt;=$P$8,G3372&lt;=$Q$8),AND(G3372&gt;=$R$8,G3372&lt;=$S$8),AND(G3372&gt;=$T$8,G3372&lt;=$U$8)),IF(COUNTIF($H$537:H3372,"CMO")&gt;90,"Demi-traitement","Plein traitement"),""))</f>
        <v/>
      </c>
    </row>
    <row r="3373" spans="7:9" x14ac:dyDescent="0.25">
      <c r="G3373" s="1">
        <v>45937</v>
      </c>
      <c r="H3373" t="str">
        <f t="shared" si="56"/>
        <v/>
      </c>
      <c r="I3373" s="2" t="str">
        <f>IF(OR(AND(G3373&gt;=$D$19,G3373&lt;=$E$19),AND(G3373&gt;=$F$19,G3373&lt;=$G$19),AND(G3373&gt;=$H$19,G3373&lt;=$I$19),AND(G3373&gt;=$J$19,G3373&lt;=$K$19),AND(G3373&gt;=$L$19,G3373&lt;=$M$19),AND(G3373&gt;=$N$19,G3373&lt;=$O$19),AND(G3373&gt;=$P$19,G3373&lt;=$Q$19),AND(G3373&gt;=$R$19,G3373&lt;=$S$19),AND(G3373&gt;=$T$19,G3373&lt;=$U$19)),IF(COUNTIF(I3009:I3372,"Plein traitement")=90,"Demi-traitement","Plein traitement"),IF(OR(AND(G3373&gt;=$D$8,G3373&lt;=$E$8),AND(G3373&gt;=$F$8,G3373&lt;=$G$8),AND(G3373&gt;=$H$8,G3373&lt;=$I$8),AND(G3373&gt;=$J$8,G3373&lt;=$K$8),AND(G3373&gt;=$L$8,G3373&lt;=$M$8),AND(G3373&gt;=$N$8,G3373&lt;=$O$8),AND(G3373&gt;=$P$8,G3373&lt;=$Q$8),AND(G3373&gt;=$R$8,G3373&lt;=$S$8),AND(G3373&gt;=$T$8,G3373&lt;=$U$8)),IF(COUNTIF($H$537:H3373,"CMO")&gt;90,"Demi-traitement","Plein traitement"),""))</f>
        <v/>
      </c>
    </row>
    <row r="3374" spans="7:9" x14ac:dyDescent="0.25">
      <c r="G3374" s="1">
        <v>45938</v>
      </c>
      <c r="H3374" t="str">
        <f t="shared" si="56"/>
        <v/>
      </c>
      <c r="I3374" s="2" t="str">
        <f>IF(OR(AND(G3374&gt;=$D$19,G3374&lt;=$E$19),AND(G3374&gt;=$F$19,G3374&lt;=$G$19),AND(G3374&gt;=$H$19,G3374&lt;=$I$19),AND(G3374&gt;=$J$19,G3374&lt;=$K$19),AND(G3374&gt;=$L$19,G3374&lt;=$M$19),AND(G3374&gt;=$N$19,G3374&lt;=$O$19),AND(G3374&gt;=$P$19,G3374&lt;=$Q$19),AND(G3374&gt;=$R$19,G3374&lt;=$S$19),AND(G3374&gt;=$T$19,G3374&lt;=$U$19)),IF(COUNTIF(I3010:I3373,"Plein traitement")=90,"Demi-traitement","Plein traitement"),IF(OR(AND(G3374&gt;=$D$8,G3374&lt;=$E$8),AND(G3374&gt;=$F$8,G3374&lt;=$G$8),AND(G3374&gt;=$H$8,G3374&lt;=$I$8),AND(G3374&gt;=$J$8,G3374&lt;=$K$8),AND(G3374&gt;=$L$8,G3374&lt;=$M$8),AND(G3374&gt;=$N$8,G3374&lt;=$O$8),AND(G3374&gt;=$P$8,G3374&lt;=$Q$8),AND(G3374&gt;=$R$8,G3374&lt;=$S$8),AND(G3374&gt;=$T$8,G3374&lt;=$U$8)),IF(COUNTIF($H$537:H3374,"CMO")&gt;90,"Demi-traitement","Plein traitement"),""))</f>
        <v/>
      </c>
    </row>
    <row r="3375" spans="7:9" x14ac:dyDescent="0.25">
      <c r="G3375" s="1">
        <v>45939</v>
      </c>
      <c r="H3375" t="str">
        <f t="shared" si="56"/>
        <v/>
      </c>
      <c r="I3375" s="2" t="str">
        <f>IF(OR(AND(G3375&gt;=$D$19,G3375&lt;=$E$19),AND(G3375&gt;=$F$19,G3375&lt;=$G$19),AND(G3375&gt;=$H$19,G3375&lt;=$I$19),AND(G3375&gt;=$J$19,G3375&lt;=$K$19),AND(G3375&gt;=$L$19,G3375&lt;=$M$19),AND(G3375&gt;=$N$19,G3375&lt;=$O$19),AND(G3375&gt;=$P$19,G3375&lt;=$Q$19),AND(G3375&gt;=$R$19,G3375&lt;=$S$19),AND(G3375&gt;=$T$19,G3375&lt;=$U$19)),IF(COUNTIF(I3011:I3374,"Plein traitement")=90,"Demi-traitement","Plein traitement"),IF(OR(AND(G3375&gt;=$D$8,G3375&lt;=$E$8),AND(G3375&gt;=$F$8,G3375&lt;=$G$8),AND(G3375&gt;=$H$8,G3375&lt;=$I$8),AND(G3375&gt;=$J$8,G3375&lt;=$K$8),AND(G3375&gt;=$L$8,G3375&lt;=$M$8),AND(G3375&gt;=$N$8,G3375&lt;=$O$8),AND(G3375&gt;=$P$8,G3375&lt;=$Q$8),AND(G3375&gt;=$R$8,G3375&lt;=$S$8),AND(G3375&gt;=$T$8,G3375&lt;=$U$8)),IF(COUNTIF($H$537:H3375,"CMO")&gt;90,"Demi-traitement","Plein traitement"),""))</f>
        <v/>
      </c>
    </row>
    <row r="3376" spans="7:9" x14ac:dyDescent="0.25">
      <c r="G3376" s="1">
        <v>45940</v>
      </c>
      <c r="H3376" t="str">
        <f t="shared" si="56"/>
        <v/>
      </c>
      <c r="I3376" s="2" t="str">
        <f>IF(OR(AND(G3376&gt;=$D$19,G3376&lt;=$E$19),AND(G3376&gt;=$F$19,G3376&lt;=$G$19),AND(G3376&gt;=$H$19,G3376&lt;=$I$19),AND(G3376&gt;=$J$19,G3376&lt;=$K$19),AND(G3376&gt;=$L$19,G3376&lt;=$M$19),AND(G3376&gt;=$N$19,G3376&lt;=$O$19),AND(G3376&gt;=$P$19,G3376&lt;=$Q$19),AND(G3376&gt;=$R$19,G3376&lt;=$S$19),AND(G3376&gt;=$T$19,G3376&lt;=$U$19)),IF(COUNTIF(I3012:I3375,"Plein traitement")=90,"Demi-traitement","Plein traitement"),IF(OR(AND(G3376&gt;=$D$8,G3376&lt;=$E$8),AND(G3376&gt;=$F$8,G3376&lt;=$G$8),AND(G3376&gt;=$H$8,G3376&lt;=$I$8),AND(G3376&gt;=$J$8,G3376&lt;=$K$8),AND(G3376&gt;=$L$8,G3376&lt;=$M$8),AND(G3376&gt;=$N$8,G3376&lt;=$O$8),AND(G3376&gt;=$P$8,G3376&lt;=$Q$8),AND(G3376&gt;=$R$8,G3376&lt;=$S$8),AND(G3376&gt;=$T$8,G3376&lt;=$U$8)),IF(COUNTIF($H$537:H3376,"CMO")&gt;90,"Demi-traitement","Plein traitement"),""))</f>
        <v/>
      </c>
    </row>
    <row r="3377" spans="7:9" x14ac:dyDescent="0.25">
      <c r="G3377" s="1">
        <v>45941</v>
      </c>
      <c r="H3377" t="str">
        <f t="shared" si="56"/>
        <v/>
      </c>
      <c r="I3377" s="2" t="str">
        <f>IF(OR(AND(G3377&gt;=$D$19,G3377&lt;=$E$19),AND(G3377&gt;=$F$19,G3377&lt;=$G$19),AND(G3377&gt;=$H$19,G3377&lt;=$I$19),AND(G3377&gt;=$J$19,G3377&lt;=$K$19),AND(G3377&gt;=$L$19,G3377&lt;=$M$19),AND(G3377&gt;=$N$19,G3377&lt;=$O$19),AND(G3377&gt;=$P$19,G3377&lt;=$Q$19),AND(G3377&gt;=$R$19,G3377&lt;=$S$19),AND(G3377&gt;=$T$19,G3377&lt;=$U$19)),IF(COUNTIF(I3013:I3376,"Plein traitement")=90,"Demi-traitement","Plein traitement"),IF(OR(AND(G3377&gt;=$D$8,G3377&lt;=$E$8),AND(G3377&gt;=$F$8,G3377&lt;=$G$8),AND(G3377&gt;=$H$8,G3377&lt;=$I$8),AND(G3377&gt;=$J$8,G3377&lt;=$K$8),AND(G3377&gt;=$L$8,G3377&lt;=$M$8),AND(G3377&gt;=$N$8,G3377&lt;=$O$8),AND(G3377&gt;=$P$8,G3377&lt;=$Q$8),AND(G3377&gt;=$R$8,G3377&lt;=$S$8),AND(G3377&gt;=$T$8,G3377&lt;=$U$8)),IF(COUNTIF($H$537:H3377,"CMO")&gt;90,"Demi-traitement","Plein traitement"),""))</f>
        <v/>
      </c>
    </row>
    <row r="3378" spans="7:9" x14ac:dyDescent="0.25">
      <c r="G3378" s="1">
        <v>45942</v>
      </c>
      <c r="H3378" t="str">
        <f t="shared" si="56"/>
        <v/>
      </c>
      <c r="I3378" s="2" t="str">
        <f>IF(OR(AND(G3378&gt;=$D$19,G3378&lt;=$E$19),AND(G3378&gt;=$F$19,G3378&lt;=$G$19),AND(G3378&gt;=$H$19,G3378&lt;=$I$19),AND(G3378&gt;=$J$19,G3378&lt;=$K$19),AND(G3378&gt;=$L$19,G3378&lt;=$M$19),AND(G3378&gt;=$N$19,G3378&lt;=$O$19),AND(G3378&gt;=$P$19,G3378&lt;=$Q$19),AND(G3378&gt;=$R$19,G3378&lt;=$S$19),AND(G3378&gt;=$T$19,G3378&lt;=$U$19)),IF(COUNTIF(I3014:I3377,"Plein traitement")=90,"Demi-traitement","Plein traitement"),IF(OR(AND(G3378&gt;=$D$8,G3378&lt;=$E$8),AND(G3378&gt;=$F$8,G3378&lt;=$G$8),AND(G3378&gt;=$H$8,G3378&lt;=$I$8),AND(G3378&gt;=$J$8,G3378&lt;=$K$8),AND(G3378&gt;=$L$8,G3378&lt;=$M$8),AND(G3378&gt;=$N$8,G3378&lt;=$O$8),AND(G3378&gt;=$P$8,G3378&lt;=$Q$8),AND(G3378&gt;=$R$8,G3378&lt;=$S$8),AND(G3378&gt;=$T$8,G3378&lt;=$U$8)),IF(COUNTIF($H$537:H3378,"CMO")&gt;90,"Demi-traitement","Plein traitement"),""))</f>
        <v/>
      </c>
    </row>
    <row r="3379" spans="7:9" x14ac:dyDescent="0.25">
      <c r="G3379" s="1">
        <v>45943</v>
      </c>
      <c r="H3379" t="str">
        <f t="shared" si="56"/>
        <v/>
      </c>
      <c r="I3379" s="2" t="str">
        <f>IF(OR(AND(G3379&gt;=$D$19,G3379&lt;=$E$19),AND(G3379&gt;=$F$19,G3379&lt;=$G$19),AND(G3379&gt;=$H$19,G3379&lt;=$I$19),AND(G3379&gt;=$J$19,G3379&lt;=$K$19),AND(G3379&gt;=$L$19,G3379&lt;=$M$19),AND(G3379&gt;=$N$19,G3379&lt;=$O$19),AND(G3379&gt;=$P$19,G3379&lt;=$Q$19),AND(G3379&gt;=$R$19,G3379&lt;=$S$19),AND(G3379&gt;=$T$19,G3379&lt;=$U$19)),IF(COUNTIF(I3015:I3378,"Plein traitement")=90,"Demi-traitement","Plein traitement"),IF(OR(AND(G3379&gt;=$D$8,G3379&lt;=$E$8),AND(G3379&gt;=$F$8,G3379&lt;=$G$8),AND(G3379&gt;=$H$8,G3379&lt;=$I$8),AND(G3379&gt;=$J$8,G3379&lt;=$K$8),AND(G3379&gt;=$L$8,G3379&lt;=$M$8),AND(G3379&gt;=$N$8,G3379&lt;=$O$8),AND(G3379&gt;=$P$8,G3379&lt;=$Q$8),AND(G3379&gt;=$R$8,G3379&lt;=$S$8),AND(G3379&gt;=$T$8,G3379&lt;=$U$8)),IF(COUNTIF($H$537:H3379,"CMO")&gt;90,"Demi-traitement","Plein traitement"),""))</f>
        <v/>
      </c>
    </row>
    <row r="3380" spans="7:9" x14ac:dyDescent="0.25">
      <c r="G3380" s="1">
        <v>45944</v>
      </c>
      <c r="H3380" t="str">
        <f t="shared" si="56"/>
        <v/>
      </c>
      <c r="I3380" s="2" t="str">
        <f>IF(OR(AND(G3380&gt;=$D$19,G3380&lt;=$E$19),AND(G3380&gt;=$F$19,G3380&lt;=$G$19),AND(G3380&gt;=$H$19,G3380&lt;=$I$19),AND(G3380&gt;=$J$19,G3380&lt;=$K$19),AND(G3380&gt;=$L$19,G3380&lt;=$M$19),AND(G3380&gt;=$N$19,G3380&lt;=$O$19),AND(G3380&gt;=$P$19,G3380&lt;=$Q$19),AND(G3380&gt;=$R$19,G3380&lt;=$S$19),AND(G3380&gt;=$T$19,G3380&lt;=$U$19)),IF(COUNTIF(I3016:I3379,"Plein traitement")=90,"Demi-traitement","Plein traitement"),IF(OR(AND(G3380&gt;=$D$8,G3380&lt;=$E$8),AND(G3380&gt;=$F$8,G3380&lt;=$G$8),AND(G3380&gt;=$H$8,G3380&lt;=$I$8),AND(G3380&gt;=$J$8,G3380&lt;=$K$8),AND(G3380&gt;=$L$8,G3380&lt;=$M$8),AND(G3380&gt;=$N$8,G3380&lt;=$O$8),AND(G3380&gt;=$P$8,G3380&lt;=$Q$8),AND(G3380&gt;=$R$8,G3380&lt;=$S$8),AND(G3380&gt;=$T$8,G3380&lt;=$U$8)),IF(COUNTIF($H$537:H3380,"CMO")&gt;90,"Demi-traitement","Plein traitement"),""))</f>
        <v/>
      </c>
    </row>
    <row r="3381" spans="7:9" x14ac:dyDescent="0.25">
      <c r="G3381" s="1">
        <v>45945</v>
      </c>
      <c r="H3381" t="str">
        <f t="shared" ref="H3381:H3444" si="57">IF(OR(AND(G3381&gt;=$D$8,G3381&lt;=$E$8),AND(G3381&gt;=$F$8,G3381&lt;=$G$8),AND(G3381&gt;=$H$8,G3381&lt;=$I$8),AND(G3381&gt;=$J$8,G3381&lt;=$K$8),AND(G3381&gt;=$L$8,G3381&lt;=$M$8),AND(G3381&gt;=$N$8,G3381&lt;=$O$8),AND(G3381&gt;=$P$8,G3381&lt;=$Q$8),AND(G3381&gt;=$R$8,G3381&lt;=$S$8),AND(G3381&gt;=$T$8,G3381&lt;=$U$8)),"CMO","")</f>
        <v/>
      </c>
      <c r="I3381" s="2" t="str">
        <f>IF(OR(AND(G3381&gt;=$D$19,G3381&lt;=$E$19),AND(G3381&gt;=$F$19,G3381&lt;=$G$19),AND(G3381&gt;=$H$19,G3381&lt;=$I$19),AND(G3381&gt;=$J$19,G3381&lt;=$K$19),AND(G3381&gt;=$L$19,G3381&lt;=$M$19),AND(G3381&gt;=$N$19,G3381&lt;=$O$19),AND(G3381&gt;=$P$19,G3381&lt;=$Q$19),AND(G3381&gt;=$R$19,G3381&lt;=$S$19),AND(G3381&gt;=$T$19,G3381&lt;=$U$19)),IF(COUNTIF(I3017:I3380,"Plein traitement")=90,"Demi-traitement","Plein traitement"),IF(OR(AND(G3381&gt;=$D$8,G3381&lt;=$E$8),AND(G3381&gt;=$F$8,G3381&lt;=$G$8),AND(G3381&gt;=$H$8,G3381&lt;=$I$8),AND(G3381&gt;=$J$8,G3381&lt;=$K$8),AND(G3381&gt;=$L$8,G3381&lt;=$M$8),AND(G3381&gt;=$N$8,G3381&lt;=$O$8),AND(G3381&gt;=$P$8,G3381&lt;=$Q$8),AND(G3381&gt;=$R$8,G3381&lt;=$S$8),AND(G3381&gt;=$T$8,G3381&lt;=$U$8)),IF(COUNTIF($H$537:H3381,"CMO")&gt;90,"Demi-traitement","Plein traitement"),""))</f>
        <v/>
      </c>
    </row>
    <row r="3382" spans="7:9" x14ac:dyDescent="0.25">
      <c r="G3382" s="1">
        <v>45946</v>
      </c>
      <c r="H3382" t="str">
        <f t="shared" si="57"/>
        <v/>
      </c>
      <c r="I3382" s="2" t="str">
        <f>IF(OR(AND(G3382&gt;=$D$19,G3382&lt;=$E$19),AND(G3382&gt;=$F$19,G3382&lt;=$G$19),AND(G3382&gt;=$H$19,G3382&lt;=$I$19),AND(G3382&gt;=$J$19,G3382&lt;=$K$19),AND(G3382&gt;=$L$19,G3382&lt;=$M$19),AND(G3382&gt;=$N$19,G3382&lt;=$O$19),AND(G3382&gt;=$P$19,G3382&lt;=$Q$19),AND(G3382&gt;=$R$19,G3382&lt;=$S$19),AND(G3382&gt;=$T$19,G3382&lt;=$U$19)),IF(COUNTIF(I3018:I3381,"Plein traitement")=90,"Demi-traitement","Plein traitement"),IF(OR(AND(G3382&gt;=$D$8,G3382&lt;=$E$8),AND(G3382&gt;=$F$8,G3382&lt;=$G$8),AND(G3382&gt;=$H$8,G3382&lt;=$I$8),AND(G3382&gt;=$J$8,G3382&lt;=$K$8),AND(G3382&gt;=$L$8,G3382&lt;=$M$8),AND(G3382&gt;=$N$8,G3382&lt;=$O$8),AND(G3382&gt;=$P$8,G3382&lt;=$Q$8),AND(G3382&gt;=$R$8,G3382&lt;=$S$8),AND(G3382&gt;=$T$8,G3382&lt;=$U$8)),IF(COUNTIF($H$537:H3382,"CMO")&gt;90,"Demi-traitement","Plein traitement"),""))</f>
        <v/>
      </c>
    </row>
    <row r="3383" spans="7:9" x14ac:dyDescent="0.25">
      <c r="G3383" s="1">
        <v>45947</v>
      </c>
      <c r="H3383" t="str">
        <f t="shared" si="57"/>
        <v/>
      </c>
      <c r="I3383" s="2" t="str">
        <f>IF(OR(AND(G3383&gt;=$D$19,G3383&lt;=$E$19),AND(G3383&gt;=$F$19,G3383&lt;=$G$19),AND(G3383&gt;=$H$19,G3383&lt;=$I$19),AND(G3383&gt;=$J$19,G3383&lt;=$K$19),AND(G3383&gt;=$L$19,G3383&lt;=$M$19),AND(G3383&gt;=$N$19,G3383&lt;=$O$19),AND(G3383&gt;=$P$19,G3383&lt;=$Q$19),AND(G3383&gt;=$R$19,G3383&lt;=$S$19),AND(G3383&gt;=$T$19,G3383&lt;=$U$19)),IF(COUNTIF(I3019:I3382,"Plein traitement")=90,"Demi-traitement","Plein traitement"),IF(OR(AND(G3383&gt;=$D$8,G3383&lt;=$E$8),AND(G3383&gt;=$F$8,G3383&lt;=$G$8),AND(G3383&gt;=$H$8,G3383&lt;=$I$8),AND(G3383&gt;=$J$8,G3383&lt;=$K$8),AND(G3383&gt;=$L$8,G3383&lt;=$M$8),AND(G3383&gt;=$N$8,G3383&lt;=$O$8),AND(G3383&gt;=$P$8,G3383&lt;=$Q$8),AND(G3383&gt;=$R$8,G3383&lt;=$S$8),AND(G3383&gt;=$T$8,G3383&lt;=$U$8)),IF(COUNTIF($H$537:H3383,"CMO")&gt;90,"Demi-traitement","Plein traitement"),""))</f>
        <v/>
      </c>
    </row>
    <row r="3384" spans="7:9" x14ac:dyDescent="0.25">
      <c r="G3384" s="1">
        <v>45948</v>
      </c>
      <c r="H3384" t="str">
        <f t="shared" si="57"/>
        <v/>
      </c>
      <c r="I3384" s="2" t="str">
        <f>IF(OR(AND(G3384&gt;=$D$19,G3384&lt;=$E$19),AND(G3384&gt;=$F$19,G3384&lt;=$G$19),AND(G3384&gt;=$H$19,G3384&lt;=$I$19),AND(G3384&gt;=$J$19,G3384&lt;=$K$19),AND(G3384&gt;=$L$19,G3384&lt;=$M$19),AND(G3384&gt;=$N$19,G3384&lt;=$O$19),AND(G3384&gt;=$P$19,G3384&lt;=$Q$19),AND(G3384&gt;=$R$19,G3384&lt;=$S$19),AND(G3384&gt;=$T$19,G3384&lt;=$U$19)),IF(COUNTIF(I3020:I3383,"Plein traitement")=90,"Demi-traitement","Plein traitement"),IF(OR(AND(G3384&gt;=$D$8,G3384&lt;=$E$8),AND(G3384&gt;=$F$8,G3384&lt;=$G$8),AND(G3384&gt;=$H$8,G3384&lt;=$I$8),AND(G3384&gt;=$J$8,G3384&lt;=$K$8),AND(G3384&gt;=$L$8,G3384&lt;=$M$8),AND(G3384&gt;=$N$8,G3384&lt;=$O$8),AND(G3384&gt;=$P$8,G3384&lt;=$Q$8),AND(G3384&gt;=$R$8,G3384&lt;=$S$8),AND(G3384&gt;=$T$8,G3384&lt;=$U$8)),IF(COUNTIF($H$537:H3384,"CMO")&gt;90,"Demi-traitement","Plein traitement"),""))</f>
        <v/>
      </c>
    </row>
    <row r="3385" spans="7:9" x14ac:dyDescent="0.25">
      <c r="G3385" s="1">
        <v>45949</v>
      </c>
      <c r="H3385" t="str">
        <f t="shared" si="57"/>
        <v/>
      </c>
      <c r="I3385" s="2" t="str">
        <f>IF(OR(AND(G3385&gt;=$D$19,G3385&lt;=$E$19),AND(G3385&gt;=$F$19,G3385&lt;=$G$19),AND(G3385&gt;=$H$19,G3385&lt;=$I$19),AND(G3385&gt;=$J$19,G3385&lt;=$K$19),AND(G3385&gt;=$L$19,G3385&lt;=$M$19),AND(G3385&gt;=$N$19,G3385&lt;=$O$19),AND(G3385&gt;=$P$19,G3385&lt;=$Q$19),AND(G3385&gt;=$R$19,G3385&lt;=$S$19),AND(G3385&gt;=$T$19,G3385&lt;=$U$19)),IF(COUNTIF(I3021:I3384,"Plein traitement")=90,"Demi-traitement","Plein traitement"),IF(OR(AND(G3385&gt;=$D$8,G3385&lt;=$E$8),AND(G3385&gt;=$F$8,G3385&lt;=$G$8),AND(G3385&gt;=$H$8,G3385&lt;=$I$8),AND(G3385&gt;=$J$8,G3385&lt;=$K$8),AND(G3385&gt;=$L$8,G3385&lt;=$M$8),AND(G3385&gt;=$N$8,G3385&lt;=$O$8),AND(G3385&gt;=$P$8,G3385&lt;=$Q$8),AND(G3385&gt;=$R$8,G3385&lt;=$S$8),AND(G3385&gt;=$T$8,G3385&lt;=$U$8)),IF(COUNTIF($H$537:H3385,"CMO")&gt;90,"Demi-traitement","Plein traitement"),""))</f>
        <v/>
      </c>
    </row>
    <row r="3386" spans="7:9" x14ac:dyDescent="0.25">
      <c r="G3386" s="1">
        <v>45950</v>
      </c>
      <c r="H3386" t="str">
        <f t="shared" si="57"/>
        <v/>
      </c>
      <c r="I3386" s="2" t="str">
        <f>IF(OR(AND(G3386&gt;=$D$19,G3386&lt;=$E$19),AND(G3386&gt;=$F$19,G3386&lt;=$G$19),AND(G3386&gt;=$H$19,G3386&lt;=$I$19),AND(G3386&gt;=$J$19,G3386&lt;=$K$19),AND(G3386&gt;=$L$19,G3386&lt;=$M$19),AND(G3386&gt;=$N$19,G3386&lt;=$O$19),AND(G3386&gt;=$P$19,G3386&lt;=$Q$19),AND(G3386&gt;=$R$19,G3386&lt;=$S$19),AND(G3386&gt;=$T$19,G3386&lt;=$U$19)),IF(COUNTIF(I3022:I3385,"Plein traitement")=90,"Demi-traitement","Plein traitement"),IF(OR(AND(G3386&gt;=$D$8,G3386&lt;=$E$8),AND(G3386&gt;=$F$8,G3386&lt;=$G$8),AND(G3386&gt;=$H$8,G3386&lt;=$I$8),AND(G3386&gt;=$J$8,G3386&lt;=$K$8),AND(G3386&gt;=$L$8,G3386&lt;=$M$8),AND(G3386&gt;=$N$8,G3386&lt;=$O$8),AND(G3386&gt;=$P$8,G3386&lt;=$Q$8),AND(G3386&gt;=$R$8,G3386&lt;=$S$8),AND(G3386&gt;=$T$8,G3386&lt;=$U$8)),IF(COUNTIF($H$537:H3386,"CMO")&gt;90,"Demi-traitement","Plein traitement"),""))</f>
        <v/>
      </c>
    </row>
    <row r="3387" spans="7:9" x14ac:dyDescent="0.25">
      <c r="G3387" s="1">
        <v>45951</v>
      </c>
      <c r="H3387" t="str">
        <f t="shared" si="57"/>
        <v/>
      </c>
      <c r="I3387" s="2" t="str">
        <f>IF(OR(AND(G3387&gt;=$D$19,G3387&lt;=$E$19),AND(G3387&gt;=$F$19,G3387&lt;=$G$19),AND(G3387&gt;=$H$19,G3387&lt;=$I$19),AND(G3387&gt;=$J$19,G3387&lt;=$K$19),AND(G3387&gt;=$L$19,G3387&lt;=$M$19),AND(G3387&gt;=$N$19,G3387&lt;=$O$19),AND(G3387&gt;=$P$19,G3387&lt;=$Q$19),AND(G3387&gt;=$R$19,G3387&lt;=$S$19),AND(G3387&gt;=$T$19,G3387&lt;=$U$19)),IF(COUNTIF(I3023:I3386,"Plein traitement")=90,"Demi-traitement","Plein traitement"),IF(OR(AND(G3387&gt;=$D$8,G3387&lt;=$E$8),AND(G3387&gt;=$F$8,G3387&lt;=$G$8),AND(G3387&gt;=$H$8,G3387&lt;=$I$8),AND(G3387&gt;=$J$8,G3387&lt;=$K$8),AND(G3387&gt;=$L$8,G3387&lt;=$M$8),AND(G3387&gt;=$N$8,G3387&lt;=$O$8),AND(G3387&gt;=$P$8,G3387&lt;=$Q$8),AND(G3387&gt;=$R$8,G3387&lt;=$S$8),AND(G3387&gt;=$T$8,G3387&lt;=$U$8)),IF(COUNTIF($H$537:H3387,"CMO")&gt;90,"Demi-traitement","Plein traitement"),""))</f>
        <v/>
      </c>
    </row>
    <row r="3388" spans="7:9" x14ac:dyDescent="0.25">
      <c r="G3388" s="1">
        <v>45952</v>
      </c>
      <c r="H3388" t="str">
        <f t="shared" si="57"/>
        <v/>
      </c>
      <c r="I3388" s="2" t="str">
        <f>IF(OR(AND(G3388&gt;=$D$19,G3388&lt;=$E$19),AND(G3388&gt;=$F$19,G3388&lt;=$G$19),AND(G3388&gt;=$H$19,G3388&lt;=$I$19),AND(G3388&gt;=$J$19,G3388&lt;=$K$19),AND(G3388&gt;=$L$19,G3388&lt;=$M$19),AND(G3388&gt;=$N$19,G3388&lt;=$O$19),AND(G3388&gt;=$P$19,G3388&lt;=$Q$19),AND(G3388&gt;=$R$19,G3388&lt;=$S$19),AND(G3388&gt;=$T$19,G3388&lt;=$U$19)),IF(COUNTIF(I3024:I3387,"Plein traitement")=90,"Demi-traitement","Plein traitement"),IF(OR(AND(G3388&gt;=$D$8,G3388&lt;=$E$8),AND(G3388&gt;=$F$8,G3388&lt;=$G$8),AND(G3388&gt;=$H$8,G3388&lt;=$I$8),AND(G3388&gt;=$J$8,G3388&lt;=$K$8),AND(G3388&gt;=$L$8,G3388&lt;=$M$8),AND(G3388&gt;=$N$8,G3388&lt;=$O$8),AND(G3388&gt;=$P$8,G3388&lt;=$Q$8),AND(G3388&gt;=$R$8,G3388&lt;=$S$8),AND(G3388&gt;=$T$8,G3388&lt;=$U$8)),IF(COUNTIF($H$537:H3388,"CMO")&gt;90,"Demi-traitement","Plein traitement"),""))</f>
        <v/>
      </c>
    </row>
    <row r="3389" spans="7:9" x14ac:dyDescent="0.25">
      <c r="G3389" s="1">
        <v>45953</v>
      </c>
      <c r="H3389" t="str">
        <f t="shared" si="57"/>
        <v/>
      </c>
      <c r="I3389" s="2" t="str">
        <f>IF(OR(AND(G3389&gt;=$D$19,G3389&lt;=$E$19),AND(G3389&gt;=$F$19,G3389&lt;=$G$19),AND(G3389&gt;=$H$19,G3389&lt;=$I$19),AND(G3389&gt;=$J$19,G3389&lt;=$K$19),AND(G3389&gt;=$L$19,G3389&lt;=$M$19),AND(G3389&gt;=$N$19,G3389&lt;=$O$19),AND(G3389&gt;=$P$19,G3389&lt;=$Q$19),AND(G3389&gt;=$R$19,G3389&lt;=$S$19),AND(G3389&gt;=$T$19,G3389&lt;=$U$19)),IF(COUNTIF(I3025:I3388,"Plein traitement")=90,"Demi-traitement","Plein traitement"),IF(OR(AND(G3389&gt;=$D$8,G3389&lt;=$E$8),AND(G3389&gt;=$F$8,G3389&lt;=$G$8),AND(G3389&gt;=$H$8,G3389&lt;=$I$8),AND(G3389&gt;=$J$8,G3389&lt;=$K$8),AND(G3389&gt;=$L$8,G3389&lt;=$M$8),AND(G3389&gt;=$N$8,G3389&lt;=$O$8),AND(G3389&gt;=$P$8,G3389&lt;=$Q$8),AND(G3389&gt;=$R$8,G3389&lt;=$S$8),AND(G3389&gt;=$T$8,G3389&lt;=$U$8)),IF(COUNTIF($H$537:H3389,"CMO")&gt;90,"Demi-traitement","Plein traitement"),""))</f>
        <v/>
      </c>
    </row>
    <row r="3390" spans="7:9" x14ac:dyDescent="0.25">
      <c r="G3390" s="1">
        <v>45954</v>
      </c>
      <c r="H3390" t="str">
        <f t="shared" si="57"/>
        <v/>
      </c>
      <c r="I3390" s="2" t="str">
        <f>IF(OR(AND(G3390&gt;=$D$19,G3390&lt;=$E$19),AND(G3390&gt;=$F$19,G3390&lt;=$G$19),AND(G3390&gt;=$H$19,G3390&lt;=$I$19),AND(G3390&gt;=$J$19,G3390&lt;=$K$19),AND(G3390&gt;=$L$19,G3390&lt;=$M$19),AND(G3390&gt;=$N$19,G3390&lt;=$O$19),AND(G3390&gt;=$P$19,G3390&lt;=$Q$19),AND(G3390&gt;=$R$19,G3390&lt;=$S$19),AND(G3390&gt;=$T$19,G3390&lt;=$U$19)),IF(COUNTIF(I3026:I3389,"Plein traitement")=90,"Demi-traitement","Plein traitement"),IF(OR(AND(G3390&gt;=$D$8,G3390&lt;=$E$8),AND(G3390&gt;=$F$8,G3390&lt;=$G$8),AND(G3390&gt;=$H$8,G3390&lt;=$I$8),AND(G3390&gt;=$J$8,G3390&lt;=$K$8),AND(G3390&gt;=$L$8,G3390&lt;=$M$8),AND(G3390&gt;=$N$8,G3390&lt;=$O$8),AND(G3390&gt;=$P$8,G3390&lt;=$Q$8),AND(G3390&gt;=$R$8,G3390&lt;=$S$8),AND(G3390&gt;=$T$8,G3390&lt;=$U$8)),IF(COUNTIF($H$537:H3390,"CMO")&gt;90,"Demi-traitement","Plein traitement"),""))</f>
        <v/>
      </c>
    </row>
    <row r="3391" spans="7:9" x14ac:dyDescent="0.25">
      <c r="G3391" s="1">
        <v>45955</v>
      </c>
      <c r="H3391" t="str">
        <f t="shared" si="57"/>
        <v/>
      </c>
      <c r="I3391" s="2" t="str">
        <f>IF(OR(AND(G3391&gt;=$D$19,G3391&lt;=$E$19),AND(G3391&gt;=$F$19,G3391&lt;=$G$19),AND(G3391&gt;=$H$19,G3391&lt;=$I$19),AND(G3391&gt;=$J$19,G3391&lt;=$K$19),AND(G3391&gt;=$L$19,G3391&lt;=$M$19),AND(G3391&gt;=$N$19,G3391&lt;=$O$19),AND(G3391&gt;=$P$19,G3391&lt;=$Q$19),AND(G3391&gt;=$R$19,G3391&lt;=$S$19),AND(G3391&gt;=$T$19,G3391&lt;=$U$19)),IF(COUNTIF(I3027:I3390,"Plein traitement")=90,"Demi-traitement","Plein traitement"),IF(OR(AND(G3391&gt;=$D$8,G3391&lt;=$E$8),AND(G3391&gt;=$F$8,G3391&lt;=$G$8),AND(G3391&gt;=$H$8,G3391&lt;=$I$8),AND(G3391&gt;=$J$8,G3391&lt;=$K$8),AND(G3391&gt;=$L$8,G3391&lt;=$M$8),AND(G3391&gt;=$N$8,G3391&lt;=$O$8),AND(G3391&gt;=$P$8,G3391&lt;=$Q$8),AND(G3391&gt;=$R$8,G3391&lt;=$S$8),AND(G3391&gt;=$T$8,G3391&lt;=$U$8)),IF(COUNTIF($H$537:H3391,"CMO")&gt;90,"Demi-traitement","Plein traitement"),""))</f>
        <v/>
      </c>
    </row>
    <row r="3392" spans="7:9" x14ac:dyDescent="0.25">
      <c r="G3392" s="1">
        <v>45956</v>
      </c>
      <c r="H3392" t="str">
        <f t="shared" si="57"/>
        <v/>
      </c>
      <c r="I3392" s="2" t="str">
        <f>IF(OR(AND(G3392&gt;=$D$19,G3392&lt;=$E$19),AND(G3392&gt;=$F$19,G3392&lt;=$G$19),AND(G3392&gt;=$H$19,G3392&lt;=$I$19),AND(G3392&gt;=$J$19,G3392&lt;=$K$19),AND(G3392&gt;=$L$19,G3392&lt;=$M$19),AND(G3392&gt;=$N$19,G3392&lt;=$O$19),AND(G3392&gt;=$P$19,G3392&lt;=$Q$19),AND(G3392&gt;=$R$19,G3392&lt;=$S$19),AND(G3392&gt;=$T$19,G3392&lt;=$U$19)),IF(COUNTIF(I3028:I3391,"Plein traitement")=90,"Demi-traitement","Plein traitement"),IF(OR(AND(G3392&gt;=$D$8,G3392&lt;=$E$8),AND(G3392&gt;=$F$8,G3392&lt;=$G$8),AND(G3392&gt;=$H$8,G3392&lt;=$I$8),AND(G3392&gt;=$J$8,G3392&lt;=$K$8),AND(G3392&gt;=$L$8,G3392&lt;=$M$8),AND(G3392&gt;=$N$8,G3392&lt;=$O$8),AND(G3392&gt;=$P$8,G3392&lt;=$Q$8),AND(G3392&gt;=$R$8,G3392&lt;=$S$8),AND(G3392&gt;=$T$8,G3392&lt;=$U$8)),IF(COUNTIF($H$537:H3392,"CMO")&gt;90,"Demi-traitement","Plein traitement"),""))</f>
        <v/>
      </c>
    </row>
    <row r="3393" spans="7:9" x14ac:dyDescent="0.25">
      <c r="G3393" s="1">
        <v>45957</v>
      </c>
      <c r="H3393" t="str">
        <f t="shared" si="57"/>
        <v/>
      </c>
      <c r="I3393" s="2" t="str">
        <f>IF(OR(AND(G3393&gt;=$D$19,G3393&lt;=$E$19),AND(G3393&gt;=$F$19,G3393&lt;=$G$19),AND(G3393&gt;=$H$19,G3393&lt;=$I$19),AND(G3393&gt;=$J$19,G3393&lt;=$K$19),AND(G3393&gt;=$L$19,G3393&lt;=$M$19),AND(G3393&gt;=$N$19,G3393&lt;=$O$19),AND(G3393&gt;=$P$19,G3393&lt;=$Q$19),AND(G3393&gt;=$R$19,G3393&lt;=$S$19),AND(G3393&gt;=$T$19,G3393&lt;=$U$19)),IF(COUNTIF(I3029:I3392,"Plein traitement")=90,"Demi-traitement","Plein traitement"),IF(OR(AND(G3393&gt;=$D$8,G3393&lt;=$E$8),AND(G3393&gt;=$F$8,G3393&lt;=$G$8),AND(G3393&gt;=$H$8,G3393&lt;=$I$8),AND(G3393&gt;=$J$8,G3393&lt;=$K$8),AND(G3393&gt;=$L$8,G3393&lt;=$M$8),AND(G3393&gt;=$N$8,G3393&lt;=$O$8),AND(G3393&gt;=$P$8,G3393&lt;=$Q$8),AND(G3393&gt;=$R$8,G3393&lt;=$S$8),AND(G3393&gt;=$T$8,G3393&lt;=$U$8)),IF(COUNTIF($H$537:H3393,"CMO")&gt;90,"Demi-traitement","Plein traitement"),""))</f>
        <v/>
      </c>
    </row>
    <row r="3394" spans="7:9" x14ac:dyDescent="0.25">
      <c r="G3394" s="1">
        <v>45958</v>
      </c>
      <c r="H3394" t="str">
        <f t="shared" si="57"/>
        <v/>
      </c>
      <c r="I3394" s="2" t="str">
        <f>IF(OR(AND(G3394&gt;=$D$19,G3394&lt;=$E$19),AND(G3394&gt;=$F$19,G3394&lt;=$G$19),AND(G3394&gt;=$H$19,G3394&lt;=$I$19),AND(G3394&gt;=$J$19,G3394&lt;=$K$19),AND(G3394&gt;=$L$19,G3394&lt;=$M$19),AND(G3394&gt;=$N$19,G3394&lt;=$O$19),AND(G3394&gt;=$P$19,G3394&lt;=$Q$19),AND(G3394&gt;=$R$19,G3394&lt;=$S$19),AND(G3394&gt;=$T$19,G3394&lt;=$U$19)),IF(COUNTIF(I3030:I3393,"Plein traitement")=90,"Demi-traitement","Plein traitement"),IF(OR(AND(G3394&gt;=$D$8,G3394&lt;=$E$8),AND(G3394&gt;=$F$8,G3394&lt;=$G$8),AND(G3394&gt;=$H$8,G3394&lt;=$I$8),AND(G3394&gt;=$J$8,G3394&lt;=$K$8),AND(G3394&gt;=$L$8,G3394&lt;=$M$8),AND(G3394&gt;=$N$8,G3394&lt;=$O$8),AND(G3394&gt;=$P$8,G3394&lt;=$Q$8),AND(G3394&gt;=$R$8,G3394&lt;=$S$8),AND(G3394&gt;=$T$8,G3394&lt;=$U$8)),IF(COUNTIF($H$537:H3394,"CMO")&gt;90,"Demi-traitement","Plein traitement"),""))</f>
        <v/>
      </c>
    </row>
    <row r="3395" spans="7:9" x14ac:dyDescent="0.25">
      <c r="G3395" s="1">
        <v>45959</v>
      </c>
      <c r="H3395" t="str">
        <f t="shared" si="57"/>
        <v/>
      </c>
      <c r="I3395" s="2" t="str">
        <f>IF(OR(AND(G3395&gt;=$D$19,G3395&lt;=$E$19),AND(G3395&gt;=$F$19,G3395&lt;=$G$19),AND(G3395&gt;=$H$19,G3395&lt;=$I$19),AND(G3395&gt;=$J$19,G3395&lt;=$K$19),AND(G3395&gt;=$L$19,G3395&lt;=$M$19),AND(G3395&gt;=$N$19,G3395&lt;=$O$19),AND(G3395&gt;=$P$19,G3395&lt;=$Q$19),AND(G3395&gt;=$R$19,G3395&lt;=$S$19),AND(G3395&gt;=$T$19,G3395&lt;=$U$19)),IF(COUNTIF(I3031:I3394,"Plein traitement")=90,"Demi-traitement","Plein traitement"),IF(OR(AND(G3395&gt;=$D$8,G3395&lt;=$E$8),AND(G3395&gt;=$F$8,G3395&lt;=$G$8),AND(G3395&gt;=$H$8,G3395&lt;=$I$8),AND(G3395&gt;=$J$8,G3395&lt;=$K$8),AND(G3395&gt;=$L$8,G3395&lt;=$M$8),AND(G3395&gt;=$N$8,G3395&lt;=$O$8),AND(G3395&gt;=$P$8,G3395&lt;=$Q$8),AND(G3395&gt;=$R$8,G3395&lt;=$S$8),AND(G3395&gt;=$T$8,G3395&lt;=$U$8)),IF(COUNTIF($H$537:H3395,"CMO")&gt;90,"Demi-traitement","Plein traitement"),""))</f>
        <v/>
      </c>
    </row>
    <row r="3396" spans="7:9" x14ac:dyDescent="0.25">
      <c r="G3396" s="1">
        <v>45960</v>
      </c>
      <c r="H3396" t="str">
        <f t="shared" si="57"/>
        <v/>
      </c>
      <c r="I3396" s="2" t="str">
        <f>IF(OR(AND(G3396&gt;=$D$19,G3396&lt;=$E$19),AND(G3396&gt;=$F$19,G3396&lt;=$G$19),AND(G3396&gt;=$H$19,G3396&lt;=$I$19),AND(G3396&gt;=$J$19,G3396&lt;=$K$19),AND(G3396&gt;=$L$19,G3396&lt;=$M$19),AND(G3396&gt;=$N$19,G3396&lt;=$O$19),AND(G3396&gt;=$P$19,G3396&lt;=$Q$19),AND(G3396&gt;=$R$19,G3396&lt;=$S$19),AND(G3396&gt;=$T$19,G3396&lt;=$U$19)),IF(COUNTIF(I3032:I3395,"Plein traitement")=90,"Demi-traitement","Plein traitement"),IF(OR(AND(G3396&gt;=$D$8,G3396&lt;=$E$8),AND(G3396&gt;=$F$8,G3396&lt;=$G$8),AND(G3396&gt;=$H$8,G3396&lt;=$I$8),AND(G3396&gt;=$J$8,G3396&lt;=$K$8),AND(G3396&gt;=$L$8,G3396&lt;=$M$8),AND(G3396&gt;=$N$8,G3396&lt;=$O$8),AND(G3396&gt;=$P$8,G3396&lt;=$Q$8),AND(G3396&gt;=$R$8,G3396&lt;=$S$8),AND(G3396&gt;=$T$8,G3396&lt;=$U$8)),IF(COUNTIF($H$537:H3396,"CMO")&gt;90,"Demi-traitement","Plein traitement"),""))</f>
        <v/>
      </c>
    </row>
    <row r="3397" spans="7:9" x14ac:dyDescent="0.25">
      <c r="G3397" s="1">
        <v>45961</v>
      </c>
      <c r="H3397" t="str">
        <f t="shared" si="57"/>
        <v/>
      </c>
      <c r="I3397" s="2" t="str">
        <f>IF(OR(AND(G3397&gt;=$D$19,G3397&lt;=$E$19),AND(G3397&gt;=$F$19,G3397&lt;=$G$19),AND(G3397&gt;=$H$19,G3397&lt;=$I$19),AND(G3397&gt;=$J$19,G3397&lt;=$K$19),AND(G3397&gt;=$L$19,G3397&lt;=$M$19),AND(G3397&gt;=$N$19,G3397&lt;=$O$19),AND(G3397&gt;=$P$19,G3397&lt;=$Q$19),AND(G3397&gt;=$R$19,G3397&lt;=$S$19),AND(G3397&gt;=$T$19,G3397&lt;=$U$19)),IF(COUNTIF(I3033:I3396,"Plein traitement")=90,"Demi-traitement","Plein traitement"),IF(OR(AND(G3397&gt;=$D$8,G3397&lt;=$E$8),AND(G3397&gt;=$F$8,G3397&lt;=$G$8),AND(G3397&gt;=$H$8,G3397&lt;=$I$8),AND(G3397&gt;=$J$8,G3397&lt;=$K$8),AND(G3397&gt;=$L$8,G3397&lt;=$M$8),AND(G3397&gt;=$N$8,G3397&lt;=$O$8),AND(G3397&gt;=$P$8,G3397&lt;=$Q$8),AND(G3397&gt;=$R$8,G3397&lt;=$S$8),AND(G3397&gt;=$T$8,G3397&lt;=$U$8)),IF(COUNTIF($H$537:H3397,"CMO")&gt;90,"Demi-traitement","Plein traitement"),""))</f>
        <v/>
      </c>
    </row>
    <row r="3398" spans="7:9" x14ac:dyDescent="0.25">
      <c r="G3398" s="1">
        <v>45962</v>
      </c>
      <c r="H3398" t="str">
        <f t="shared" si="57"/>
        <v/>
      </c>
      <c r="I3398" s="2" t="str">
        <f>IF(OR(AND(G3398&gt;=$D$19,G3398&lt;=$E$19),AND(G3398&gt;=$F$19,G3398&lt;=$G$19),AND(G3398&gt;=$H$19,G3398&lt;=$I$19),AND(G3398&gt;=$J$19,G3398&lt;=$K$19),AND(G3398&gt;=$L$19,G3398&lt;=$M$19),AND(G3398&gt;=$N$19,G3398&lt;=$O$19),AND(G3398&gt;=$P$19,G3398&lt;=$Q$19),AND(G3398&gt;=$R$19,G3398&lt;=$S$19),AND(G3398&gt;=$T$19,G3398&lt;=$U$19)),IF(COUNTIF(I3034:I3397,"Plein traitement")=90,"Demi-traitement","Plein traitement"),IF(OR(AND(G3398&gt;=$D$8,G3398&lt;=$E$8),AND(G3398&gt;=$F$8,G3398&lt;=$G$8),AND(G3398&gt;=$H$8,G3398&lt;=$I$8),AND(G3398&gt;=$J$8,G3398&lt;=$K$8),AND(G3398&gt;=$L$8,G3398&lt;=$M$8),AND(G3398&gt;=$N$8,G3398&lt;=$O$8),AND(G3398&gt;=$P$8,G3398&lt;=$Q$8),AND(G3398&gt;=$R$8,G3398&lt;=$S$8),AND(G3398&gt;=$T$8,G3398&lt;=$U$8)),IF(COUNTIF($H$537:H3398,"CMO")&gt;90,"Demi-traitement","Plein traitement"),""))</f>
        <v/>
      </c>
    </row>
    <row r="3399" spans="7:9" x14ac:dyDescent="0.25">
      <c r="G3399" s="1">
        <v>45963</v>
      </c>
      <c r="H3399" t="str">
        <f t="shared" si="57"/>
        <v/>
      </c>
      <c r="I3399" s="2" t="str">
        <f>IF(OR(AND(G3399&gt;=$D$19,G3399&lt;=$E$19),AND(G3399&gt;=$F$19,G3399&lt;=$G$19),AND(G3399&gt;=$H$19,G3399&lt;=$I$19),AND(G3399&gt;=$J$19,G3399&lt;=$K$19),AND(G3399&gt;=$L$19,G3399&lt;=$M$19),AND(G3399&gt;=$N$19,G3399&lt;=$O$19),AND(G3399&gt;=$P$19,G3399&lt;=$Q$19),AND(G3399&gt;=$R$19,G3399&lt;=$S$19),AND(G3399&gt;=$T$19,G3399&lt;=$U$19)),IF(COUNTIF(I3035:I3398,"Plein traitement")=90,"Demi-traitement","Plein traitement"),IF(OR(AND(G3399&gt;=$D$8,G3399&lt;=$E$8),AND(G3399&gt;=$F$8,G3399&lt;=$G$8),AND(G3399&gt;=$H$8,G3399&lt;=$I$8),AND(G3399&gt;=$J$8,G3399&lt;=$K$8),AND(G3399&gt;=$L$8,G3399&lt;=$M$8),AND(G3399&gt;=$N$8,G3399&lt;=$O$8),AND(G3399&gt;=$P$8,G3399&lt;=$Q$8),AND(G3399&gt;=$R$8,G3399&lt;=$S$8),AND(G3399&gt;=$T$8,G3399&lt;=$U$8)),IF(COUNTIF($H$537:H3399,"CMO")&gt;90,"Demi-traitement","Plein traitement"),""))</f>
        <v/>
      </c>
    </row>
    <row r="3400" spans="7:9" x14ac:dyDescent="0.25">
      <c r="G3400" s="1">
        <v>45964</v>
      </c>
      <c r="H3400" t="str">
        <f t="shared" si="57"/>
        <v/>
      </c>
      <c r="I3400" s="2" t="str">
        <f>IF(OR(AND(G3400&gt;=$D$19,G3400&lt;=$E$19),AND(G3400&gt;=$F$19,G3400&lt;=$G$19),AND(G3400&gt;=$H$19,G3400&lt;=$I$19),AND(G3400&gt;=$J$19,G3400&lt;=$K$19),AND(G3400&gt;=$L$19,G3400&lt;=$M$19),AND(G3400&gt;=$N$19,G3400&lt;=$O$19),AND(G3400&gt;=$P$19,G3400&lt;=$Q$19),AND(G3400&gt;=$R$19,G3400&lt;=$S$19),AND(G3400&gt;=$T$19,G3400&lt;=$U$19)),IF(COUNTIF(I3036:I3399,"Plein traitement")=90,"Demi-traitement","Plein traitement"),IF(OR(AND(G3400&gt;=$D$8,G3400&lt;=$E$8),AND(G3400&gt;=$F$8,G3400&lt;=$G$8),AND(G3400&gt;=$H$8,G3400&lt;=$I$8),AND(G3400&gt;=$J$8,G3400&lt;=$K$8),AND(G3400&gt;=$L$8,G3400&lt;=$M$8),AND(G3400&gt;=$N$8,G3400&lt;=$O$8),AND(G3400&gt;=$P$8,G3400&lt;=$Q$8),AND(G3400&gt;=$R$8,G3400&lt;=$S$8),AND(G3400&gt;=$T$8,G3400&lt;=$U$8)),IF(COUNTIF($H$537:H3400,"CMO")&gt;90,"Demi-traitement","Plein traitement"),""))</f>
        <v/>
      </c>
    </row>
    <row r="3401" spans="7:9" x14ac:dyDescent="0.25">
      <c r="G3401" s="1">
        <v>45965</v>
      </c>
      <c r="H3401" t="str">
        <f t="shared" si="57"/>
        <v/>
      </c>
      <c r="I3401" s="2" t="str">
        <f>IF(OR(AND(G3401&gt;=$D$19,G3401&lt;=$E$19),AND(G3401&gt;=$F$19,G3401&lt;=$G$19),AND(G3401&gt;=$H$19,G3401&lt;=$I$19),AND(G3401&gt;=$J$19,G3401&lt;=$K$19),AND(G3401&gt;=$L$19,G3401&lt;=$M$19),AND(G3401&gt;=$N$19,G3401&lt;=$O$19),AND(G3401&gt;=$P$19,G3401&lt;=$Q$19),AND(G3401&gt;=$R$19,G3401&lt;=$S$19),AND(G3401&gt;=$T$19,G3401&lt;=$U$19)),IF(COUNTIF(I3037:I3400,"Plein traitement")=90,"Demi-traitement","Plein traitement"),IF(OR(AND(G3401&gt;=$D$8,G3401&lt;=$E$8),AND(G3401&gt;=$F$8,G3401&lt;=$G$8),AND(G3401&gt;=$H$8,G3401&lt;=$I$8),AND(G3401&gt;=$J$8,G3401&lt;=$K$8),AND(G3401&gt;=$L$8,G3401&lt;=$M$8),AND(G3401&gt;=$N$8,G3401&lt;=$O$8),AND(G3401&gt;=$P$8,G3401&lt;=$Q$8),AND(G3401&gt;=$R$8,G3401&lt;=$S$8),AND(G3401&gt;=$T$8,G3401&lt;=$U$8)),IF(COUNTIF($H$537:H3401,"CMO")&gt;90,"Demi-traitement","Plein traitement"),""))</f>
        <v/>
      </c>
    </row>
    <row r="3402" spans="7:9" x14ac:dyDescent="0.25">
      <c r="G3402" s="1">
        <v>45966</v>
      </c>
      <c r="H3402" t="str">
        <f t="shared" si="57"/>
        <v/>
      </c>
      <c r="I3402" s="2" t="str">
        <f>IF(OR(AND(G3402&gt;=$D$19,G3402&lt;=$E$19),AND(G3402&gt;=$F$19,G3402&lt;=$G$19),AND(G3402&gt;=$H$19,G3402&lt;=$I$19),AND(G3402&gt;=$J$19,G3402&lt;=$K$19),AND(G3402&gt;=$L$19,G3402&lt;=$M$19),AND(G3402&gt;=$N$19,G3402&lt;=$O$19),AND(G3402&gt;=$P$19,G3402&lt;=$Q$19),AND(G3402&gt;=$R$19,G3402&lt;=$S$19),AND(G3402&gt;=$T$19,G3402&lt;=$U$19)),IF(COUNTIF(I3038:I3401,"Plein traitement")=90,"Demi-traitement","Plein traitement"),IF(OR(AND(G3402&gt;=$D$8,G3402&lt;=$E$8),AND(G3402&gt;=$F$8,G3402&lt;=$G$8),AND(G3402&gt;=$H$8,G3402&lt;=$I$8),AND(G3402&gt;=$J$8,G3402&lt;=$K$8),AND(G3402&gt;=$L$8,G3402&lt;=$M$8),AND(G3402&gt;=$N$8,G3402&lt;=$O$8),AND(G3402&gt;=$P$8,G3402&lt;=$Q$8),AND(G3402&gt;=$R$8,G3402&lt;=$S$8),AND(G3402&gt;=$T$8,G3402&lt;=$U$8)),IF(COUNTIF($H$537:H3402,"CMO")&gt;90,"Demi-traitement","Plein traitement"),""))</f>
        <v/>
      </c>
    </row>
    <row r="3403" spans="7:9" x14ac:dyDescent="0.25">
      <c r="G3403" s="1">
        <v>45967</v>
      </c>
      <c r="H3403" t="str">
        <f t="shared" si="57"/>
        <v/>
      </c>
      <c r="I3403" s="2" t="str">
        <f>IF(OR(AND(G3403&gt;=$D$19,G3403&lt;=$E$19),AND(G3403&gt;=$F$19,G3403&lt;=$G$19),AND(G3403&gt;=$H$19,G3403&lt;=$I$19),AND(G3403&gt;=$J$19,G3403&lt;=$K$19),AND(G3403&gt;=$L$19,G3403&lt;=$M$19),AND(G3403&gt;=$N$19,G3403&lt;=$O$19),AND(G3403&gt;=$P$19,G3403&lt;=$Q$19),AND(G3403&gt;=$R$19,G3403&lt;=$S$19),AND(G3403&gt;=$T$19,G3403&lt;=$U$19)),IF(COUNTIF(I3039:I3402,"Plein traitement")=90,"Demi-traitement","Plein traitement"),IF(OR(AND(G3403&gt;=$D$8,G3403&lt;=$E$8),AND(G3403&gt;=$F$8,G3403&lt;=$G$8),AND(G3403&gt;=$H$8,G3403&lt;=$I$8),AND(G3403&gt;=$J$8,G3403&lt;=$K$8),AND(G3403&gt;=$L$8,G3403&lt;=$M$8),AND(G3403&gt;=$N$8,G3403&lt;=$O$8),AND(G3403&gt;=$P$8,G3403&lt;=$Q$8),AND(G3403&gt;=$R$8,G3403&lt;=$S$8),AND(G3403&gt;=$T$8,G3403&lt;=$U$8)),IF(COUNTIF($H$537:H3403,"CMO")&gt;90,"Demi-traitement","Plein traitement"),""))</f>
        <v/>
      </c>
    </row>
    <row r="3404" spans="7:9" x14ac:dyDescent="0.25">
      <c r="G3404" s="1">
        <v>45968</v>
      </c>
      <c r="H3404" t="str">
        <f t="shared" si="57"/>
        <v/>
      </c>
      <c r="I3404" s="2" t="str">
        <f>IF(OR(AND(G3404&gt;=$D$19,G3404&lt;=$E$19),AND(G3404&gt;=$F$19,G3404&lt;=$G$19),AND(G3404&gt;=$H$19,G3404&lt;=$I$19),AND(G3404&gt;=$J$19,G3404&lt;=$K$19),AND(G3404&gt;=$L$19,G3404&lt;=$M$19),AND(G3404&gt;=$N$19,G3404&lt;=$O$19),AND(G3404&gt;=$P$19,G3404&lt;=$Q$19),AND(G3404&gt;=$R$19,G3404&lt;=$S$19),AND(G3404&gt;=$T$19,G3404&lt;=$U$19)),IF(COUNTIF(I3040:I3403,"Plein traitement")=90,"Demi-traitement","Plein traitement"),IF(OR(AND(G3404&gt;=$D$8,G3404&lt;=$E$8),AND(G3404&gt;=$F$8,G3404&lt;=$G$8),AND(G3404&gt;=$H$8,G3404&lt;=$I$8),AND(G3404&gt;=$J$8,G3404&lt;=$K$8),AND(G3404&gt;=$L$8,G3404&lt;=$M$8),AND(G3404&gt;=$N$8,G3404&lt;=$O$8),AND(G3404&gt;=$P$8,G3404&lt;=$Q$8),AND(G3404&gt;=$R$8,G3404&lt;=$S$8),AND(G3404&gt;=$T$8,G3404&lt;=$U$8)),IF(COUNTIF($H$537:H3404,"CMO")&gt;90,"Demi-traitement","Plein traitement"),""))</f>
        <v/>
      </c>
    </row>
    <row r="3405" spans="7:9" x14ac:dyDescent="0.25">
      <c r="G3405" s="1">
        <v>45969</v>
      </c>
      <c r="H3405" t="str">
        <f t="shared" si="57"/>
        <v/>
      </c>
      <c r="I3405" s="2" t="str">
        <f>IF(OR(AND(G3405&gt;=$D$19,G3405&lt;=$E$19),AND(G3405&gt;=$F$19,G3405&lt;=$G$19),AND(G3405&gt;=$H$19,G3405&lt;=$I$19),AND(G3405&gt;=$J$19,G3405&lt;=$K$19),AND(G3405&gt;=$L$19,G3405&lt;=$M$19),AND(G3405&gt;=$N$19,G3405&lt;=$O$19),AND(G3405&gt;=$P$19,G3405&lt;=$Q$19),AND(G3405&gt;=$R$19,G3405&lt;=$S$19),AND(G3405&gt;=$T$19,G3405&lt;=$U$19)),IF(COUNTIF(I3041:I3404,"Plein traitement")=90,"Demi-traitement","Plein traitement"),IF(OR(AND(G3405&gt;=$D$8,G3405&lt;=$E$8),AND(G3405&gt;=$F$8,G3405&lt;=$G$8),AND(G3405&gt;=$H$8,G3405&lt;=$I$8),AND(G3405&gt;=$J$8,G3405&lt;=$K$8),AND(G3405&gt;=$L$8,G3405&lt;=$M$8),AND(G3405&gt;=$N$8,G3405&lt;=$O$8),AND(G3405&gt;=$P$8,G3405&lt;=$Q$8),AND(G3405&gt;=$R$8,G3405&lt;=$S$8),AND(G3405&gt;=$T$8,G3405&lt;=$U$8)),IF(COUNTIF($H$537:H3405,"CMO")&gt;90,"Demi-traitement","Plein traitement"),""))</f>
        <v/>
      </c>
    </row>
    <row r="3406" spans="7:9" x14ac:dyDescent="0.25">
      <c r="G3406" s="1">
        <v>45970</v>
      </c>
      <c r="H3406" t="str">
        <f t="shared" si="57"/>
        <v/>
      </c>
      <c r="I3406" s="2" t="str">
        <f>IF(OR(AND(G3406&gt;=$D$19,G3406&lt;=$E$19),AND(G3406&gt;=$F$19,G3406&lt;=$G$19),AND(G3406&gt;=$H$19,G3406&lt;=$I$19),AND(G3406&gt;=$J$19,G3406&lt;=$K$19),AND(G3406&gt;=$L$19,G3406&lt;=$M$19),AND(G3406&gt;=$N$19,G3406&lt;=$O$19),AND(G3406&gt;=$P$19,G3406&lt;=$Q$19),AND(G3406&gt;=$R$19,G3406&lt;=$S$19),AND(G3406&gt;=$T$19,G3406&lt;=$U$19)),IF(COUNTIF(I3042:I3405,"Plein traitement")=90,"Demi-traitement","Plein traitement"),IF(OR(AND(G3406&gt;=$D$8,G3406&lt;=$E$8),AND(G3406&gt;=$F$8,G3406&lt;=$G$8),AND(G3406&gt;=$H$8,G3406&lt;=$I$8),AND(G3406&gt;=$J$8,G3406&lt;=$K$8),AND(G3406&gt;=$L$8,G3406&lt;=$M$8),AND(G3406&gt;=$N$8,G3406&lt;=$O$8),AND(G3406&gt;=$P$8,G3406&lt;=$Q$8),AND(G3406&gt;=$R$8,G3406&lt;=$S$8),AND(G3406&gt;=$T$8,G3406&lt;=$U$8)),IF(COUNTIF($H$537:H3406,"CMO")&gt;90,"Demi-traitement","Plein traitement"),""))</f>
        <v/>
      </c>
    </row>
    <row r="3407" spans="7:9" x14ac:dyDescent="0.25">
      <c r="G3407" s="1">
        <v>45971</v>
      </c>
      <c r="H3407" t="str">
        <f t="shared" si="57"/>
        <v/>
      </c>
      <c r="I3407" s="2" t="str">
        <f>IF(OR(AND(G3407&gt;=$D$19,G3407&lt;=$E$19),AND(G3407&gt;=$F$19,G3407&lt;=$G$19),AND(G3407&gt;=$H$19,G3407&lt;=$I$19),AND(G3407&gt;=$J$19,G3407&lt;=$K$19),AND(G3407&gt;=$L$19,G3407&lt;=$M$19),AND(G3407&gt;=$N$19,G3407&lt;=$O$19),AND(G3407&gt;=$P$19,G3407&lt;=$Q$19),AND(G3407&gt;=$R$19,G3407&lt;=$S$19),AND(G3407&gt;=$T$19,G3407&lt;=$U$19)),IF(COUNTIF(I3043:I3406,"Plein traitement")=90,"Demi-traitement","Plein traitement"),IF(OR(AND(G3407&gt;=$D$8,G3407&lt;=$E$8),AND(G3407&gt;=$F$8,G3407&lt;=$G$8),AND(G3407&gt;=$H$8,G3407&lt;=$I$8),AND(G3407&gt;=$J$8,G3407&lt;=$K$8),AND(G3407&gt;=$L$8,G3407&lt;=$M$8),AND(G3407&gt;=$N$8,G3407&lt;=$O$8),AND(G3407&gt;=$P$8,G3407&lt;=$Q$8),AND(G3407&gt;=$R$8,G3407&lt;=$S$8),AND(G3407&gt;=$T$8,G3407&lt;=$U$8)),IF(COUNTIF($H$537:H3407,"CMO")&gt;90,"Demi-traitement","Plein traitement"),""))</f>
        <v/>
      </c>
    </row>
    <row r="3408" spans="7:9" x14ac:dyDescent="0.25">
      <c r="G3408" s="1">
        <v>45972</v>
      </c>
      <c r="H3408" t="str">
        <f t="shared" si="57"/>
        <v/>
      </c>
      <c r="I3408" s="2" t="str">
        <f>IF(OR(AND(G3408&gt;=$D$19,G3408&lt;=$E$19),AND(G3408&gt;=$F$19,G3408&lt;=$G$19),AND(G3408&gt;=$H$19,G3408&lt;=$I$19),AND(G3408&gt;=$J$19,G3408&lt;=$K$19),AND(G3408&gt;=$L$19,G3408&lt;=$M$19),AND(G3408&gt;=$N$19,G3408&lt;=$O$19),AND(G3408&gt;=$P$19,G3408&lt;=$Q$19),AND(G3408&gt;=$R$19,G3408&lt;=$S$19),AND(G3408&gt;=$T$19,G3408&lt;=$U$19)),IF(COUNTIF(I3044:I3407,"Plein traitement")=90,"Demi-traitement","Plein traitement"),IF(OR(AND(G3408&gt;=$D$8,G3408&lt;=$E$8),AND(G3408&gt;=$F$8,G3408&lt;=$G$8),AND(G3408&gt;=$H$8,G3408&lt;=$I$8),AND(G3408&gt;=$J$8,G3408&lt;=$K$8),AND(G3408&gt;=$L$8,G3408&lt;=$M$8),AND(G3408&gt;=$N$8,G3408&lt;=$O$8),AND(G3408&gt;=$P$8,G3408&lt;=$Q$8),AND(G3408&gt;=$R$8,G3408&lt;=$S$8),AND(G3408&gt;=$T$8,G3408&lt;=$U$8)),IF(COUNTIF($H$537:H3408,"CMO")&gt;90,"Demi-traitement","Plein traitement"),""))</f>
        <v/>
      </c>
    </row>
    <row r="3409" spans="7:9" x14ac:dyDescent="0.25">
      <c r="G3409" s="1">
        <v>45973</v>
      </c>
      <c r="H3409" t="str">
        <f t="shared" si="57"/>
        <v/>
      </c>
      <c r="I3409" s="2" t="str">
        <f>IF(OR(AND(G3409&gt;=$D$19,G3409&lt;=$E$19),AND(G3409&gt;=$F$19,G3409&lt;=$G$19),AND(G3409&gt;=$H$19,G3409&lt;=$I$19),AND(G3409&gt;=$J$19,G3409&lt;=$K$19),AND(G3409&gt;=$L$19,G3409&lt;=$M$19),AND(G3409&gt;=$N$19,G3409&lt;=$O$19),AND(G3409&gt;=$P$19,G3409&lt;=$Q$19),AND(G3409&gt;=$R$19,G3409&lt;=$S$19),AND(G3409&gt;=$T$19,G3409&lt;=$U$19)),IF(COUNTIF(I3045:I3408,"Plein traitement")=90,"Demi-traitement","Plein traitement"),IF(OR(AND(G3409&gt;=$D$8,G3409&lt;=$E$8),AND(G3409&gt;=$F$8,G3409&lt;=$G$8),AND(G3409&gt;=$H$8,G3409&lt;=$I$8),AND(G3409&gt;=$J$8,G3409&lt;=$K$8),AND(G3409&gt;=$L$8,G3409&lt;=$M$8),AND(G3409&gt;=$N$8,G3409&lt;=$O$8),AND(G3409&gt;=$P$8,G3409&lt;=$Q$8),AND(G3409&gt;=$R$8,G3409&lt;=$S$8),AND(G3409&gt;=$T$8,G3409&lt;=$U$8)),IF(COUNTIF($H$537:H3409,"CMO")&gt;90,"Demi-traitement","Plein traitement"),""))</f>
        <v/>
      </c>
    </row>
    <row r="3410" spans="7:9" x14ac:dyDescent="0.25">
      <c r="G3410" s="1">
        <v>45974</v>
      </c>
      <c r="H3410" t="str">
        <f t="shared" si="57"/>
        <v/>
      </c>
      <c r="I3410" s="2" t="str">
        <f>IF(OR(AND(G3410&gt;=$D$19,G3410&lt;=$E$19),AND(G3410&gt;=$F$19,G3410&lt;=$G$19),AND(G3410&gt;=$H$19,G3410&lt;=$I$19),AND(G3410&gt;=$J$19,G3410&lt;=$K$19),AND(G3410&gt;=$L$19,G3410&lt;=$M$19),AND(G3410&gt;=$N$19,G3410&lt;=$O$19),AND(G3410&gt;=$P$19,G3410&lt;=$Q$19),AND(G3410&gt;=$R$19,G3410&lt;=$S$19),AND(G3410&gt;=$T$19,G3410&lt;=$U$19)),IF(COUNTIF(I3046:I3409,"Plein traitement")=90,"Demi-traitement","Plein traitement"),IF(OR(AND(G3410&gt;=$D$8,G3410&lt;=$E$8),AND(G3410&gt;=$F$8,G3410&lt;=$G$8),AND(G3410&gt;=$H$8,G3410&lt;=$I$8),AND(G3410&gt;=$J$8,G3410&lt;=$K$8),AND(G3410&gt;=$L$8,G3410&lt;=$M$8),AND(G3410&gt;=$N$8,G3410&lt;=$O$8),AND(G3410&gt;=$P$8,G3410&lt;=$Q$8),AND(G3410&gt;=$R$8,G3410&lt;=$S$8),AND(G3410&gt;=$T$8,G3410&lt;=$U$8)),IF(COUNTIF($H$537:H3410,"CMO")&gt;90,"Demi-traitement","Plein traitement"),""))</f>
        <v/>
      </c>
    </row>
    <row r="3411" spans="7:9" x14ac:dyDescent="0.25">
      <c r="G3411" s="1">
        <v>45975</v>
      </c>
      <c r="H3411" t="str">
        <f t="shared" si="57"/>
        <v/>
      </c>
      <c r="I3411" s="2" t="str">
        <f>IF(OR(AND(G3411&gt;=$D$19,G3411&lt;=$E$19),AND(G3411&gt;=$F$19,G3411&lt;=$G$19),AND(G3411&gt;=$H$19,G3411&lt;=$I$19),AND(G3411&gt;=$J$19,G3411&lt;=$K$19),AND(G3411&gt;=$L$19,G3411&lt;=$M$19),AND(G3411&gt;=$N$19,G3411&lt;=$O$19),AND(G3411&gt;=$P$19,G3411&lt;=$Q$19),AND(G3411&gt;=$R$19,G3411&lt;=$S$19),AND(G3411&gt;=$T$19,G3411&lt;=$U$19)),IF(COUNTIF(I3047:I3410,"Plein traitement")=90,"Demi-traitement","Plein traitement"),IF(OR(AND(G3411&gt;=$D$8,G3411&lt;=$E$8),AND(G3411&gt;=$F$8,G3411&lt;=$G$8),AND(G3411&gt;=$H$8,G3411&lt;=$I$8),AND(G3411&gt;=$J$8,G3411&lt;=$K$8),AND(G3411&gt;=$L$8,G3411&lt;=$M$8),AND(G3411&gt;=$N$8,G3411&lt;=$O$8),AND(G3411&gt;=$P$8,G3411&lt;=$Q$8),AND(G3411&gt;=$R$8,G3411&lt;=$S$8),AND(G3411&gt;=$T$8,G3411&lt;=$U$8)),IF(COUNTIF($H$537:H3411,"CMO")&gt;90,"Demi-traitement","Plein traitement"),""))</f>
        <v/>
      </c>
    </row>
    <row r="3412" spans="7:9" x14ac:dyDescent="0.25">
      <c r="G3412" s="1">
        <v>45976</v>
      </c>
      <c r="H3412" t="str">
        <f t="shared" si="57"/>
        <v/>
      </c>
      <c r="I3412" s="2" t="str">
        <f>IF(OR(AND(G3412&gt;=$D$19,G3412&lt;=$E$19),AND(G3412&gt;=$F$19,G3412&lt;=$G$19),AND(G3412&gt;=$H$19,G3412&lt;=$I$19),AND(G3412&gt;=$J$19,G3412&lt;=$K$19),AND(G3412&gt;=$L$19,G3412&lt;=$M$19),AND(G3412&gt;=$N$19,G3412&lt;=$O$19),AND(G3412&gt;=$P$19,G3412&lt;=$Q$19),AND(G3412&gt;=$R$19,G3412&lt;=$S$19),AND(G3412&gt;=$T$19,G3412&lt;=$U$19)),IF(COUNTIF(I3048:I3411,"Plein traitement")=90,"Demi-traitement","Plein traitement"),IF(OR(AND(G3412&gt;=$D$8,G3412&lt;=$E$8),AND(G3412&gt;=$F$8,G3412&lt;=$G$8),AND(G3412&gt;=$H$8,G3412&lt;=$I$8),AND(G3412&gt;=$J$8,G3412&lt;=$K$8),AND(G3412&gt;=$L$8,G3412&lt;=$M$8),AND(G3412&gt;=$N$8,G3412&lt;=$O$8),AND(G3412&gt;=$P$8,G3412&lt;=$Q$8),AND(G3412&gt;=$R$8,G3412&lt;=$S$8),AND(G3412&gt;=$T$8,G3412&lt;=$U$8)),IF(COUNTIF($H$537:H3412,"CMO")&gt;90,"Demi-traitement","Plein traitement"),""))</f>
        <v/>
      </c>
    </row>
    <row r="3413" spans="7:9" x14ac:dyDescent="0.25">
      <c r="G3413" s="1">
        <v>45977</v>
      </c>
      <c r="H3413" t="str">
        <f t="shared" si="57"/>
        <v/>
      </c>
      <c r="I3413" s="2" t="str">
        <f>IF(OR(AND(G3413&gt;=$D$19,G3413&lt;=$E$19),AND(G3413&gt;=$F$19,G3413&lt;=$G$19),AND(G3413&gt;=$H$19,G3413&lt;=$I$19),AND(G3413&gt;=$J$19,G3413&lt;=$K$19),AND(G3413&gt;=$L$19,G3413&lt;=$M$19),AND(G3413&gt;=$N$19,G3413&lt;=$O$19),AND(G3413&gt;=$P$19,G3413&lt;=$Q$19),AND(G3413&gt;=$R$19,G3413&lt;=$S$19),AND(G3413&gt;=$T$19,G3413&lt;=$U$19)),IF(COUNTIF(I3049:I3412,"Plein traitement")=90,"Demi-traitement","Plein traitement"),IF(OR(AND(G3413&gt;=$D$8,G3413&lt;=$E$8),AND(G3413&gt;=$F$8,G3413&lt;=$G$8),AND(G3413&gt;=$H$8,G3413&lt;=$I$8),AND(G3413&gt;=$J$8,G3413&lt;=$K$8),AND(G3413&gt;=$L$8,G3413&lt;=$M$8),AND(G3413&gt;=$N$8,G3413&lt;=$O$8),AND(G3413&gt;=$P$8,G3413&lt;=$Q$8),AND(G3413&gt;=$R$8,G3413&lt;=$S$8),AND(G3413&gt;=$T$8,G3413&lt;=$U$8)),IF(COUNTIF($H$537:H3413,"CMO")&gt;90,"Demi-traitement","Plein traitement"),""))</f>
        <v/>
      </c>
    </row>
    <row r="3414" spans="7:9" x14ac:dyDescent="0.25">
      <c r="G3414" s="1">
        <v>45978</v>
      </c>
      <c r="H3414" t="str">
        <f t="shared" si="57"/>
        <v/>
      </c>
      <c r="I3414" s="2" t="str">
        <f>IF(OR(AND(G3414&gt;=$D$19,G3414&lt;=$E$19),AND(G3414&gt;=$F$19,G3414&lt;=$G$19),AND(G3414&gt;=$H$19,G3414&lt;=$I$19),AND(G3414&gt;=$J$19,G3414&lt;=$K$19),AND(G3414&gt;=$L$19,G3414&lt;=$M$19),AND(G3414&gt;=$N$19,G3414&lt;=$O$19),AND(G3414&gt;=$P$19,G3414&lt;=$Q$19),AND(G3414&gt;=$R$19,G3414&lt;=$S$19),AND(G3414&gt;=$T$19,G3414&lt;=$U$19)),IF(COUNTIF(I3050:I3413,"Plein traitement")=90,"Demi-traitement","Plein traitement"),IF(OR(AND(G3414&gt;=$D$8,G3414&lt;=$E$8),AND(G3414&gt;=$F$8,G3414&lt;=$G$8),AND(G3414&gt;=$H$8,G3414&lt;=$I$8),AND(G3414&gt;=$J$8,G3414&lt;=$K$8),AND(G3414&gt;=$L$8,G3414&lt;=$M$8),AND(G3414&gt;=$N$8,G3414&lt;=$O$8),AND(G3414&gt;=$P$8,G3414&lt;=$Q$8),AND(G3414&gt;=$R$8,G3414&lt;=$S$8),AND(G3414&gt;=$T$8,G3414&lt;=$U$8)),IF(COUNTIF($H$537:H3414,"CMO")&gt;90,"Demi-traitement","Plein traitement"),""))</f>
        <v/>
      </c>
    </row>
    <row r="3415" spans="7:9" x14ac:dyDescent="0.25">
      <c r="G3415" s="1">
        <v>45979</v>
      </c>
      <c r="H3415" t="str">
        <f t="shared" si="57"/>
        <v/>
      </c>
      <c r="I3415" s="2" t="str">
        <f>IF(OR(AND(G3415&gt;=$D$19,G3415&lt;=$E$19),AND(G3415&gt;=$F$19,G3415&lt;=$G$19),AND(G3415&gt;=$H$19,G3415&lt;=$I$19),AND(G3415&gt;=$J$19,G3415&lt;=$K$19),AND(G3415&gt;=$L$19,G3415&lt;=$M$19),AND(G3415&gt;=$N$19,G3415&lt;=$O$19),AND(G3415&gt;=$P$19,G3415&lt;=$Q$19),AND(G3415&gt;=$R$19,G3415&lt;=$S$19),AND(G3415&gt;=$T$19,G3415&lt;=$U$19)),IF(COUNTIF(I3051:I3414,"Plein traitement")=90,"Demi-traitement","Plein traitement"),IF(OR(AND(G3415&gt;=$D$8,G3415&lt;=$E$8),AND(G3415&gt;=$F$8,G3415&lt;=$G$8),AND(G3415&gt;=$H$8,G3415&lt;=$I$8),AND(G3415&gt;=$J$8,G3415&lt;=$K$8),AND(G3415&gt;=$L$8,G3415&lt;=$M$8),AND(G3415&gt;=$N$8,G3415&lt;=$O$8),AND(G3415&gt;=$P$8,G3415&lt;=$Q$8),AND(G3415&gt;=$R$8,G3415&lt;=$S$8),AND(G3415&gt;=$T$8,G3415&lt;=$U$8)),IF(COUNTIF($H$537:H3415,"CMO")&gt;90,"Demi-traitement","Plein traitement"),""))</f>
        <v/>
      </c>
    </row>
    <row r="3416" spans="7:9" x14ac:dyDescent="0.25">
      <c r="G3416" s="1">
        <v>45980</v>
      </c>
      <c r="H3416" t="str">
        <f t="shared" si="57"/>
        <v/>
      </c>
      <c r="I3416" s="2" t="str">
        <f>IF(OR(AND(G3416&gt;=$D$19,G3416&lt;=$E$19),AND(G3416&gt;=$F$19,G3416&lt;=$G$19),AND(G3416&gt;=$H$19,G3416&lt;=$I$19),AND(G3416&gt;=$J$19,G3416&lt;=$K$19),AND(G3416&gt;=$L$19,G3416&lt;=$M$19),AND(G3416&gt;=$N$19,G3416&lt;=$O$19),AND(G3416&gt;=$P$19,G3416&lt;=$Q$19),AND(G3416&gt;=$R$19,G3416&lt;=$S$19),AND(G3416&gt;=$T$19,G3416&lt;=$U$19)),IF(COUNTIF(I3052:I3415,"Plein traitement")=90,"Demi-traitement","Plein traitement"),IF(OR(AND(G3416&gt;=$D$8,G3416&lt;=$E$8),AND(G3416&gt;=$F$8,G3416&lt;=$G$8),AND(G3416&gt;=$H$8,G3416&lt;=$I$8),AND(G3416&gt;=$J$8,G3416&lt;=$K$8),AND(G3416&gt;=$L$8,G3416&lt;=$M$8),AND(G3416&gt;=$N$8,G3416&lt;=$O$8),AND(G3416&gt;=$P$8,G3416&lt;=$Q$8),AND(G3416&gt;=$R$8,G3416&lt;=$S$8),AND(G3416&gt;=$T$8,G3416&lt;=$U$8)),IF(COUNTIF($H$537:H3416,"CMO")&gt;90,"Demi-traitement","Plein traitement"),""))</f>
        <v/>
      </c>
    </row>
    <row r="3417" spans="7:9" x14ac:dyDescent="0.25">
      <c r="G3417" s="1">
        <v>45981</v>
      </c>
      <c r="H3417" t="str">
        <f t="shared" si="57"/>
        <v/>
      </c>
      <c r="I3417" s="2" t="str">
        <f>IF(OR(AND(G3417&gt;=$D$19,G3417&lt;=$E$19),AND(G3417&gt;=$F$19,G3417&lt;=$G$19),AND(G3417&gt;=$H$19,G3417&lt;=$I$19),AND(G3417&gt;=$J$19,G3417&lt;=$K$19),AND(G3417&gt;=$L$19,G3417&lt;=$M$19),AND(G3417&gt;=$N$19,G3417&lt;=$O$19),AND(G3417&gt;=$P$19,G3417&lt;=$Q$19),AND(G3417&gt;=$R$19,G3417&lt;=$S$19),AND(G3417&gt;=$T$19,G3417&lt;=$U$19)),IF(COUNTIF(I3053:I3416,"Plein traitement")=90,"Demi-traitement","Plein traitement"),IF(OR(AND(G3417&gt;=$D$8,G3417&lt;=$E$8),AND(G3417&gt;=$F$8,G3417&lt;=$G$8),AND(G3417&gt;=$H$8,G3417&lt;=$I$8),AND(G3417&gt;=$J$8,G3417&lt;=$K$8),AND(G3417&gt;=$L$8,G3417&lt;=$M$8),AND(G3417&gt;=$N$8,G3417&lt;=$O$8),AND(G3417&gt;=$P$8,G3417&lt;=$Q$8),AND(G3417&gt;=$R$8,G3417&lt;=$S$8),AND(G3417&gt;=$T$8,G3417&lt;=$U$8)),IF(COUNTIF($H$537:H3417,"CMO")&gt;90,"Demi-traitement","Plein traitement"),""))</f>
        <v/>
      </c>
    </row>
    <row r="3418" spans="7:9" x14ac:dyDescent="0.25">
      <c r="G3418" s="1">
        <v>45982</v>
      </c>
      <c r="H3418" t="str">
        <f t="shared" si="57"/>
        <v/>
      </c>
      <c r="I3418" s="2" t="str">
        <f>IF(OR(AND(G3418&gt;=$D$19,G3418&lt;=$E$19),AND(G3418&gt;=$F$19,G3418&lt;=$G$19),AND(G3418&gt;=$H$19,G3418&lt;=$I$19),AND(G3418&gt;=$J$19,G3418&lt;=$K$19),AND(G3418&gt;=$L$19,G3418&lt;=$M$19),AND(G3418&gt;=$N$19,G3418&lt;=$O$19),AND(G3418&gt;=$P$19,G3418&lt;=$Q$19),AND(G3418&gt;=$R$19,G3418&lt;=$S$19),AND(G3418&gt;=$T$19,G3418&lt;=$U$19)),IF(COUNTIF(I3054:I3417,"Plein traitement")=90,"Demi-traitement","Plein traitement"),IF(OR(AND(G3418&gt;=$D$8,G3418&lt;=$E$8),AND(G3418&gt;=$F$8,G3418&lt;=$G$8),AND(G3418&gt;=$H$8,G3418&lt;=$I$8),AND(G3418&gt;=$J$8,G3418&lt;=$K$8),AND(G3418&gt;=$L$8,G3418&lt;=$M$8),AND(G3418&gt;=$N$8,G3418&lt;=$O$8),AND(G3418&gt;=$P$8,G3418&lt;=$Q$8),AND(G3418&gt;=$R$8,G3418&lt;=$S$8),AND(G3418&gt;=$T$8,G3418&lt;=$U$8)),IF(COUNTIF($H$537:H3418,"CMO")&gt;90,"Demi-traitement","Plein traitement"),""))</f>
        <v/>
      </c>
    </row>
    <row r="3419" spans="7:9" x14ac:dyDescent="0.25">
      <c r="G3419" s="1">
        <v>45983</v>
      </c>
      <c r="H3419" t="str">
        <f t="shared" si="57"/>
        <v/>
      </c>
      <c r="I3419" s="2" t="str">
        <f>IF(OR(AND(G3419&gt;=$D$19,G3419&lt;=$E$19),AND(G3419&gt;=$F$19,G3419&lt;=$G$19),AND(G3419&gt;=$H$19,G3419&lt;=$I$19),AND(G3419&gt;=$J$19,G3419&lt;=$K$19),AND(G3419&gt;=$L$19,G3419&lt;=$M$19),AND(G3419&gt;=$N$19,G3419&lt;=$O$19),AND(G3419&gt;=$P$19,G3419&lt;=$Q$19),AND(G3419&gt;=$R$19,G3419&lt;=$S$19),AND(G3419&gt;=$T$19,G3419&lt;=$U$19)),IF(COUNTIF(I3055:I3418,"Plein traitement")=90,"Demi-traitement","Plein traitement"),IF(OR(AND(G3419&gt;=$D$8,G3419&lt;=$E$8),AND(G3419&gt;=$F$8,G3419&lt;=$G$8),AND(G3419&gt;=$H$8,G3419&lt;=$I$8),AND(G3419&gt;=$J$8,G3419&lt;=$K$8),AND(G3419&gt;=$L$8,G3419&lt;=$M$8),AND(G3419&gt;=$N$8,G3419&lt;=$O$8),AND(G3419&gt;=$P$8,G3419&lt;=$Q$8),AND(G3419&gt;=$R$8,G3419&lt;=$S$8),AND(G3419&gt;=$T$8,G3419&lt;=$U$8)),IF(COUNTIF($H$537:H3419,"CMO")&gt;90,"Demi-traitement","Plein traitement"),""))</f>
        <v/>
      </c>
    </row>
    <row r="3420" spans="7:9" x14ac:dyDescent="0.25">
      <c r="G3420" s="1">
        <v>45984</v>
      </c>
      <c r="H3420" t="str">
        <f t="shared" si="57"/>
        <v/>
      </c>
      <c r="I3420" s="2" t="str">
        <f>IF(OR(AND(G3420&gt;=$D$19,G3420&lt;=$E$19),AND(G3420&gt;=$F$19,G3420&lt;=$G$19),AND(G3420&gt;=$H$19,G3420&lt;=$I$19),AND(G3420&gt;=$J$19,G3420&lt;=$K$19),AND(G3420&gt;=$L$19,G3420&lt;=$M$19),AND(G3420&gt;=$N$19,G3420&lt;=$O$19),AND(G3420&gt;=$P$19,G3420&lt;=$Q$19),AND(G3420&gt;=$R$19,G3420&lt;=$S$19),AND(G3420&gt;=$T$19,G3420&lt;=$U$19)),IF(COUNTIF(I3056:I3419,"Plein traitement")=90,"Demi-traitement","Plein traitement"),IF(OR(AND(G3420&gt;=$D$8,G3420&lt;=$E$8),AND(G3420&gt;=$F$8,G3420&lt;=$G$8),AND(G3420&gt;=$H$8,G3420&lt;=$I$8),AND(G3420&gt;=$J$8,G3420&lt;=$K$8),AND(G3420&gt;=$L$8,G3420&lt;=$M$8),AND(G3420&gt;=$N$8,G3420&lt;=$O$8),AND(G3420&gt;=$P$8,G3420&lt;=$Q$8),AND(G3420&gt;=$R$8,G3420&lt;=$S$8),AND(G3420&gt;=$T$8,G3420&lt;=$U$8)),IF(COUNTIF($H$537:H3420,"CMO")&gt;90,"Demi-traitement","Plein traitement"),""))</f>
        <v/>
      </c>
    </row>
    <row r="3421" spans="7:9" x14ac:dyDescent="0.25">
      <c r="G3421" s="1">
        <v>45985</v>
      </c>
      <c r="H3421" t="str">
        <f t="shared" si="57"/>
        <v/>
      </c>
      <c r="I3421" s="2" t="str">
        <f>IF(OR(AND(G3421&gt;=$D$19,G3421&lt;=$E$19),AND(G3421&gt;=$F$19,G3421&lt;=$G$19),AND(G3421&gt;=$H$19,G3421&lt;=$I$19),AND(G3421&gt;=$J$19,G3421&lt;=$K$19),AND(G3421&gt;=$L$19,G3421&lt;=$M$19),AND(G3421&gt;=$N$19,G3421&lt;=$O$19),AND(G3421&gt;=$P$19,G3421&lt;=$Q$19),AND(G3421&gt;=$R$19,G3421&lt;=$S$19),AND(G3421&gt;=$T$19,G3421&lt;=$U$19)),IF(COUNTIF(I3057:I3420,"Plein traitement")=90,"Demi-traitement","Plein traitement"),IF(OR(AND(G3421&gt;=$D$8,G3421&lt;=$E$8),AND(G3421&gt;=$F$8,G3421&lt;=$G$8),AND(G3421&gt;=$H$8,G3421&lt;=$I$8),AND(G3421&gt;=$J$8,G3421&lt;=$K$8),AND(G3421&gt;=$L$8,G3421&lt;=$M$8),AND(G3421&gt;=$N$8,G3421&lt;=$O$8),AND(G3421&gt;=$P$8,G3421&lt;=$Q$8),AND(G3421&gt;=$R$8,G3421&lt;=$S$8),AND(G3421&gt;=$T$8,G3421&lt;=$U$8)),IF(COUNTIF($H$537:H3421,"CMO")&gt;90,"Demi-traitement","Plein traitement"),""))</f>
        <v/>
      </c>
    </row>
    <row r="3422" spans="7:9" x14ac:dyDescent="0.25">
      <c r="G3422" s="1">
        <v>45986</v>
      </c>
      <c r="H3422" t="str">
        <f t="shared" si="57"/>
        <v/>
      </c>
      <c r="I3422" s="2" t="str">
        <f>IF(OR(AND(G3422&gt;=$D$19,G3422&lt;=$E$19),AND(G3422&gt;=$F$19,G3422&lt;=$G$19),AND(G3422&gt;=$H$19,G3422&lt;=$I$19),AND(G3422&gt;=$J$19,G3422&lt;=$K$19),AND(G3422&gt;=$L$19,G3422&lt;=$M$19),AND(G3422&gt;=$N$19,G3422&lt;=$O$19),AND(G3422&gt;=$P$19,G3422&lt;=$Q$19),AND(G3422&gt;=$R$19,G3422&lt;=$S$19),AND(G3422&gt;=$T$19,G3422&lt;=$U$19)),IF(COUNTIF(I3058:I3421,"Plein traitement")=90,"Demi-traitement","Plein traitement"),IF(OR(AND(G3422&gt;=$D$8,G3422&lt;=$E$8),AND(G3422&gt;=$F$8,G3422&lt;=$G$8),AND(G3422&gt;=$H$8,G3422&lt;=$I$8),AND(G3422&gt;=$J$8,G3422&lt;=$K$8),AND(G3422&gt;=$L$8,G3422&lt;=$M$8),AND(G3422&gt;=$N$8,G3422&lt;=$O$8),AND(G3422&gt;=$P$8,G3422&lt;=$Q$8),AND(G3422&gt;=$R$8,G3422&lt;=$S$8),AND(G3422&gt;=$T$8,G3422&lt;=$U$8)),IF(COUNTIF($H$537:H3422,"CMO")&gt;90,"Demi-traitement","Plein traitement"),""))</f>
        <v/>
      </c>
    </row>
    <row r="3423" spans="7:9" x14ac:dyDescent="0.25">
      <c r="G3423" s="1">
        <v>45987</v>
      </c>
      <c r="H3423" t="str">
        <f t="shared" si="57"/>
        <v/>
      </c>
      <c r="I3423" s="2" t="str">
        <f>IF(OR(AND(G3423&gt;=$D$19,G3423&lt;=$E$19),AND(G3423&gt;=$F$19,G3423&lt;=$G$19),AND(G3423&gt;=$H$19,G3423&lt;=$I$19),AND(G3423&gt;=$J$19,G3423&lt;=$K$19),AND(G3423&gt;=$L$19,G3423&lt;=$M$19),AND(G3423&gt;=$N$19,G3423&lt;=$O$19),AND(G3423&gt;=$P$19,G3423&lt;=$Q$19),AND(G3423&gt;=$R$19,G3423&lt;=$S$19),AND(G3423&gt;=$T$19,G3423&lt;=$U$19)),IF(COUNTIF(I3059:I3422,"Plein traitement")=90,"Demi-traitement","Plein traitement"),IF(OR(AND(G3423&gt;=$D$8,G3423&lt;=$E$8),AND(G3423&gt;=$F$8,G3423&lt;=$G$8),AND(G3423&gt;=$H$8,G3423&lt;=$I$8),AND(G3423&gt;=$J$8,G3423&lt;=$K$8),AND(G3423&gt;=$L$8,G3423&lt;=$M$8),AND(G3423&gt;=$N$8,G3423&lt;=$O$8),AND(G3423&gt;=$P$8,G3423&lt;=$Q$8),AND(G3423&gt;=$R$8,G3423&lt;=$S$8),AND(G3423&gt;=$T$8,G3423&lt;=$U$8)),IF(COUNTIF($H$537:H3423,"CMO")&gt;90,"Demi-traitement","Plein traitement"),""))</f>
        <v/>
      </c>
    </row>
    <row r="3424" spans="7:9" x14ac:dyDescent="0.25">
      <c r="G3424" s="1">
        <v>45988</v>
      </c>
      <c r="H3424" t="str">
        <f t="shared" si="57"/>
        <v/>
      </c>
      <c r="I3424" s="2" t="str">
        <f>IF(OR(AND(G3424&gt;=$D$19,G3424&lt;=$E$19),AND(G3424&gt;=$F$19,G3424&lt;=$G$19),AND(G3424&gt;=$H$19,G3424&lt;=$I$19),AND(G3424&gt;=$J$19,G3424&lt;=$K$19),AND(G3424&gt;=$L$19,G3424&lt;=$M$19),AND(G3424&gt;=$N$19,G3424&lt;=$O$19),AND(G3424&gt;=$P$19,G3424&lt;=$Q$19),AND(G3424&gt;=$R$19,G3424&lt;=$S$19),AND(G3424&gt;=$T$19,G3424&lt;=$U$19)),IF(COUNTIF(I3060:I3423,"Plein traitement")=90,"Demi-traitement","Plein traitement"),IF(OR(AND(G3424&gt;=$D$8,G3424&lt;=$E$8),AND(G3424&gt;=$F$8,G3424&lt;=$G$8),AND(G3424&gt;=$H$8,G3424&lt;=$I$8),AND(G3424&gt;=$J$8,G3424&lt;=$K$8),AND(G3424&gt;=$L$8,G3424&lt;=$M$8),AND(G3424&gt;=$N$8,G3424&lt;=$O$8),AND(G3424&gt;=$P$8,G3424&lt;=$Q$8),AND(G3424&gt;=$R$8,G3424&lt;=$S$8),AND(G3424&gt;=$T$8,G3424&lt;=$U$8)),IF(COUNTIF($H$537:H3424,"CMO")&gt;90,"Demi-traitement","Plein traitement"),""))</f>
        <v/>
      </c>
    </row>
    <row r="3425" spans="7:9" x14ac:dyDescent="0.25">
      <c r="G3425" s="1">
        <v>45989</v>
      </c>
      <c r="H3425" t="str">
        <f t="shared" si="57"/>
        <v/>
      </c>
      <c r="I3425" s="2" t="str">
        <f>IF(OR(AND(G3425&gt;=$D$19,G3425&lt;=$E$19),AND(G3425&gt;=$F$19,G3425&lt;=$G$19),AND(G3425&gt;=$H$19,G3425&lt;=$I$19),AND(G3425&gt;=$J$19,G3425&lt;=$K$19),AND(G3425&gt;=$L$19,G3425&lt;=$M$19),AND(G3425&gt;=$N$19,G3425&lt;=$O$19),AND(G3425&gt;=$P$19,G3425&lt;=$Q$19),AND(G3425&gt;=$R$19,G3425&lt;=$S$19),AND(G3425&gt;=$T$19,G3425&lt;=$U$19)),IF(COUNTIF(I3061:I3424,"Plein traitement")=90,"Demi-traitement","Plein traitement"),IF(OR(AND(G3425&gt;=$D$8,G3425&lt;=$E$8),AND(G3425&gt;=$F$8,G3425&lt;=$G$8),AND(G3425&gt;=$H$8,G3425&lt;=$I$8),AND(G3425&gt;=$J$8,G3425&lt;=$K$8),AND(G3425&gt;=$L$8,G3425&lt;=$M$8),AND(G3425&gt;=$N$8,G3425&lt;=$O$8),AND(G3425&gt;=$P$8,G3425&lt;=$Q$8),AND(G3425&gt;=$R$8,G3425&lt;=$S$8),AND(G3425&gt;=$T$8,G3425&lt;=$U$8)),IF(COUNTIF($H$537:H3425,"CMO")&gt;90,"Demi-traitement","Plein traitement"),""))</f>
        <v/>
      </c>
    </row>
    <row r="3426" spans="7:9" x14ac:dyDescent="0.25">
      <c r="G3426" s="1">
        <v>45990</v>
      </c>
      <c r="H3426" t="str">
        <f t="shared" si="57"/>
        <v/>
      </c>
      <c r="I3426" s="2" t="str">
        <f>IF(OR(AND(G3426&gt;=$D$19,G3426&lt;=$E$19),AND(G3426&gt;=$F$19,G3426&lt;=$G$19),AND(G3426&gt;=$H$19,G3426&lt;=$I$19),AND(G3426&gt;=$J$19,G3426&lt;=$K$19),AND(G3426&gt;=$L$19,G3426&lt;=$M$19),AND(G3426&gt;=$N$19,G3426&lt;=$O$19),AND(G3426&gt;=$P$19,G3426&lt;=$Q$19),AND(G3426&gt;=$R$19,G3426&lt;=$S$19),AND(G3426&gt;=$T$19,G3426&lt;=$U$19)),IF(COUNTIF(I3062:I3425,"Plein traitement")=90,"Demi-traitement","Plein traitement"),IF(OR(AND(G3426&gt;=$D$8,G3426&lt;=$E$8),AND(G3426&gt;=$F$8,G3426&lt;=$G$8),AND(G3426&gt;=$H$8,G3426&lt;=$I$8),AND(G3426&gt;=$J$8,G3426&lt;=$K$8),AND(G3426&gt;=$L$8,G3426&lt;=$M$8),AND(G3426&gt;=$N$8,G3426&lt;=$O$8),AND(G3426&gt;=$P$8,G3426&lt;=$Q$8),AND(G3426&gt;=$R$8,G3426&lt;=$S$8),AND(G3426&gt;=$T$8,G3426&lt;=$U$8)),IF(COUNTIF($H$537:H3426,"CMO")&gt;90,"Demi-traitement","Plein traitement"),""))</f>
        <v/>
      </c>
    </row>
    <row r="3427" spans="7:9" x14ac:dyDescent="0.25">
      <c r="G3427" s="1">
        <v>45991</v>
      </c>
      <c r="H3427" t="str">
        <f t="shared" si="57"/>
        <v/>
      </c>
      <c r="I3427" s="2" t="str">
        <f>IF(OR(AND(G3427&gt;=$D$19,G3427&lt;=$E$19),AND(G3427&gt;=$F$19,G3427&lt;=$G$19),AND(G3427&gt;=$H$19,G3427&lt;=$I$19),AND(G3427&gt;=$J$19,G3427&lt;=$K$19),AND(G3427&gt;=$L$19,G3427&lt;=$M$19),AND(G3427&gt;=$N$19,G3427&lt;=$O$19),AND(G3427&gt;=$P$19,G3427&lt;=$Q$19),AND(G3427&gt;=$R$19,G3427&lt;=$S$19),AND(G3427&gt;=$T$19,G3427&lt;=$U$19)),IF(COUNTIF(I3063:I3426,"Plein traitement")=90,"Demi-traitement","Plein traitement"),IF(OR(AND(G3427&gt;=$D$8,G3427&lt;=$E$8),AND(G3427&gt;=$F$8,G3427&lt;=$G$8),AND(G3427&gt;=$H$8,G3427&lt;=$I$8),AND(G3427&gt;=$J$8,G3427&lt;=$K$8),AND(G3427&gt;=$L$8,G3427&lt;=$M$8),AND(G3427&gt;=$N$8,G3427&lt;=$O$8),AND(G3427&gt;=$P$8,G3427&lt;=$Q$8),AND(G3427&gt;=$R$8,G3427&lt;=$S$8),AND(G3427&gt;=$T$8,G3427&lt;=$U$8)),IF(COUNTIF($H$537:H3427,"CMO")&gt;90,"Demi-traitement","Plein traitement"),""))</f>
        <v/>
      </c>
    </row>
    <row r="3428" spans="7:9" x14ac:dyDescent="0.25">
      <c r="G3428" s="1">
        <v>45992</v>
      </c>
      <c r="H3428" t="str">
        <f t="shared" si="57"/>
        <v/>
      </c>
      <c r="I3428" s="2" t="str">
        <f>IF(OR(AND(G3428&gt;=$D$19,G3428&lt;=$E$19),AND(G3428&gt;=$F$19,G3428&lt;=$G$19),AND(G3428&gt;=$H$19,G3428&lt;=$I$19),AND(G3428&gt;=$J$19,G3428&lt;=$K$19),AND(G3428&gt;=$L$19,G3428&lt;=$M$19),AND(G3428&gt;=$N$19,G3428&lt;=$O$19),AND(G3428&gt;=$P$19,G3428&lt;=$Q$19),AND(G3428&gt;=$R$19,G3428&lt;=$S$19),AND(G3428&gt;=$T$19,G3428&lt;=$U$19)),IF(COUNTIF(I3064:I3427,"Plein traitement")=90,"Demi-traitement","Plein traitement"),IF(OR(AND(G3428&gt;=$D$8,G3428&lt;=$E$8),AND(G3428&gt;=$F$8,G3428&lt;=$G$8),AND(G3428&gt;=$H$8,G3428&lt;=$I$8),AND(G3428&gt;=$J$8,G3428&lt;=$K$8),AND(G3428&gt;=$L$8,G3428&lt;=$M$8),AND(G3428&gt;=$N$8,G3428&lt;=$O$8),AND(G3428&gt;=$P$8,G3428&lt;=$Q$8),AND(G3428&gt;=$R$8,G3428&lt;=$S$8),AND(G3428&gt;=$T$8,G3428&lt;=$U$8)),IF(COUNTIF($H$537:H3428,"CMO")&gt;90,"Demi-traitement","Plein traitement"),""))</f>
        <v/>
      </c>
    </row>
    <row r="3429" spans="7:9" x14ac:dyDescent="0.25">
      <c r="G3429" s="1">
        <v>45993</v>
      </c>
      <c r="H3429" t="str">
        <f t="shared" si="57"/>
        <v/>
      </c>
      <c r="I3429" s="2" t="str">
        <f>IF(OR(AND(G3429&gt;=$D$19,G3429&lt;=$E$19),AND(G3429&gt;=$F$19,G3429&lt;=$G$19),AND(G3429&gt;=$H$19,G3429&lt;=$I$19),AND(G3429&gt;=$J$19,G3429&lt;=$K$19),AND(G3429&gt;=$L$19,G3429&lt;=$M$19),AND(G3429&gt;=$N$19,G3429&lt;=$O$19),AND(G3429&gt;=$P$19,G3429&lt;=$Q$19),AND(G3429&gt;=$R$19,G3429&lt;=$S$19),AND(G3429&gt;=$T$19,G3429&lt;=$U$19)),IF(COUNTIF(I3065:I3428,"Plein traitement")=90,"Demi-traitement","Plein traitement"),IF(OR(AND(G3429&gt;=$D$8,G3429&lt;=$E$8),AND(G3429&gt;=$F$8,G3429&lt;=$G$8),AND(G3429&gt;=$H$8,G3429&lt;=$I$8),AND(G3429&gt;=$J$8,G3429&lt;=$K$8),AND(G3429&gt;=$L$8,G3429&lt;=$M$8),AND(G3429&gt;=$N$8,G3429&lt;=$O$8),AND(G3429&gt;=$P$8,G3429&lt;=$Q$8),AND(G3429&gt;=$R$8,G3429&lt;=$S$8),AND(G3429&gt;=$T$8,G3429&lt;=$U$8)),IF(COUNTIF($H$537:H3429,"CMO")&gt;90,"Demi-traitement","Plein traitement"),""))</f>
        <v/>
      </c>
    </row>
    <row r="3430" spans="7:9" x14ac:dyDescent="0.25">
      <c r="G3430" s="1">
        <v>45994</v>
      </c>
      <c r="H3430" t="str">
        <f t="shared" si="57"/>
        <v/>
      </c>
      <c r="I3430" s="2" t="str">
        <f>IF(OR(AND(G3430&gt;=$D$19,G3430&lt;=$E$19),AND(G3430&gt;=$F$19,G3430&lt;=$G$19),AND(G3430&gt;=$H$19,G3430&lt;=$I$19),AND(G3430&gt;=$J$19,G3430&lt;=$K$19),AND(G3430&gt;=$L$19,G3430&lt;=$M$19),AND(G3430&gt;=$N$19,G3430&lt;=$O$19),AND(G3430&gt;=$P$19,G3430&lt;=$Q$19),AND(G3430&gt;=$R$19,G3430&lt;=$S$19),AND(G3430&gt;=$T$19,G3430&lt;=$U$19)),IF(COUNTIF(I3066:I3429,"Plein traitement")=90,"Demi-traitement","Plein traitement"),IF(OR(AND(G3430&gt;=$D$8,G3430&lt;=$E$8),AND(G3430&gt;=$F$8,G3430&lt;=$G$8),AND(G3430&gt;=$H$8,G3430&lt;=$I$8),AND(G3430&gt;=$J$8,G3430&lt;=$K$8),AND(G3430&gt;=$L$8,G3430&lt;=$M$8),AND(G3430&gt;=$N$8,G3430&lt;=$O$8),AND(G3430&gt;=$P$8,G3430&lt;=$Q$8),AND(G3430&gt;=$R$8,G3430&lt;=$S$8),AND(G3430&gt;=$T$8,G3430&lt;=$U$8)),IF(COUNTIF($H$537:H3430,"CMO")&gt;90,"Demi-traitement","Plein traitement"),""))</f>
        <v/>
      </c>
    </row>
    <row r="3431" spans="7:9" x14ac:dyDescent="0.25">
      <c r="G3431" s="1">
        <v>45995</v>
      </c>
      <c r="H3431" t="str">
        <f t="shared" si="57"/>
        <v/>
      </c>
      <c r="I3431" s="2" t="str">
        <f>IF(OR(AND(G3431&gt;=$D$19,G3431&lt;=$E$19),AND(G3431&gt;=$F$19,G3431&lt;=$G$19),AND(G3431&gt;=$H$19,G3431&lt;=$I$19),AND(G3431&gt;=$J$19,G3431&lt;=$K$19),AND(G3431&gt;=$L$19,G3431&lt;=$M$19),AND(G3431&gt;=$N$19,G3431&lt;=$O$19),AND(G3431&gt;=$P$19,G3431&lt;=$Q$19),AND(G3431&gt;=$R$19,G3431&lt;=$S$19),AND(G3431&gt;=$T$19,G3431&lt;=$U$19)),IF(COUNTIF(I3067:I3430,"Plein traitement")=90,"Demi-traitement","Plein traitement"),IF(OR(AND(G3431&gt;=$D$8,G3431&lt;=$E$8),AND(G3431&gt;=$F$8,G3431&lt;=$G$8),AND(G3431&gt;=$H$8,G3431&lt;=$I$8),AND(G3431&gt;=$J$8,G3431&lt;=$K$8),AND(G3431&gt;=$L$8,G3431&lt;=$M$8),AND(G3431&gt;=$N$8,G3431&lt;=$O$8),AND(G3431&gt;=$P$8,G3431&lt;=$Q$8),AND(G3431&gt;=$R$8,G3431&lt;=$S$8),AND(G3431&gt;=$T$8,G3431&lt;=$U$8)),IF(COUNTIF($H$537:H3431,"CMO")&gt;90,"Demi-traitement","Plein traitement"),""))</f>
        <v/>
      </c>
    </row>
    <row r="3432" spans="7:9" x14ac:dyDescent="0.25">
      <c r="G3432" s="1">
        <v>45996</v>
      </c>
      <c r="H3432" t="str">
        <f t="shared" si="57"/>
        <v/>
      </c>
      <c r="I3432" s="2" t="str">
        <f>IF(OR(AND(G3432&gt;=$D$19,G3432&lt;=$E$19),AND(G3432&gt;=$F$19,G3432&lt;=$G$19),AND(G3432&gt;=$H$19,G3432&lt;=$I$19),AND(G3432&gt;=$J$19,G3432&lt;=$K$19),AND(G3432&gt;=$L$19,G3432&lt;=$M$19),AND(G3432&gt;=$N$19,G3432&lt;=$O$19),AND(G3432&gt;=$P$19,G3432&lt;=$Q$19),AND(G3432&gt;=$R$19,G3432&lt;=$S$19),AND(G3432&gt;=$T$19,G3432&lt;=$U$19)),IF(COUNTIF(I3068:I3431,"Plein traitement")=90,"Demi-traitement","Plein traitement"),IF(OR(AND(G3432&gt;=$D$8,G3432&lt;=$E$8),AND(G3432&gt;=$F$8,G3432&lt;=$G$8),AND(G3432&gt;=$H$8,G3432&lt;=$I$8),AND(G3432&gt;=$J$8,G3432&lt;=$K$8),AND(G3432&gt;=$L$8,G3432&lt;=$M$8),AND(G3432&gt;=$N$8,G3432&lt;=$O$8),AND(G3432&gt;=$P$8,G3432&lt;=$Q$8),AND(G3432&gt;=$R$8,G3432&lt;=$S$8),AND(G3432&gt;=$T$8,G3432&lt;=$U$8)),IF(COUNTIF($H$537:H3432,"CMO")&gt;90,"Demi-traitement","Plein traitement"),""))</f>
        <v/>
      </c>
    </row>
    <row r="3433" spans="7:9" x14ac:dyDescent="0.25">
      <c r="G3433" s="1">
        <v>45997</v>
      </c>
      <c r="H3433" t="str">
        <f t="shared" si="57"/>
        <v/>
      </c>
      <c r="I3433" s="2" t="str">
        <f>IF(OR(AND(G3433&gt;=$D$19,G3433&lt;=$E$19),AND(G3433&gt;=$F$19,G3433&lt;=$G$19),AND(G3433&gt;=$H$19,G3433&lt;=$I$19),AND(G3433&gt;=$J$19,G3433&lt;=$K$19),AND(G3433&gt;=$L$19,G3433&lt;=$M$19),AND(G3433&gt;=$N$19,G3433&lt;=$O$19),AND(G3433&gt;=$P$19,G3433&lt;=$Q$19),AND(G3433&gt;=$R$19,G3433&lt;=$S$19),AND(G3433&gt;=$T$19,G3433&lt;=$U$19)),IF(COUNTIF(I3069:I3432,"Plein traitement")=90,"Demi-traitement","Plein traitement"),IF(OR(AND(G3433&gt;=$D$8,G3433&lt;=$E$8),AND(G3433&gt;=$F$8,G3433&lt;=$G$8),AND(G3433&gt;=$H$8,G3433&lt;=$I$8),AND(G3433&gt;=$J$8,G3433&lt;=$K$8),AND(G3433&gt;=$L$8,G3433&lt;=$M$8),AND(G3433&gt;=$N$8,G3433&lt;=$O$8),AND(G3433&gt;=$P$8,G3433&lt;=$Q$8),AND(G3433&gt;=$R$8,G3433&lt;=$S$8),AND(G3433&gt;=$T$8,G3433&lt;=$U$8)),IF(COUNTIF($H$537:H3433,"CMO")&gt;90,"Demi-traitement","Plein traitement"),""))</f>
        <v/>
      </c>
    </row>
    <row r="3434" spans="7:9" x14ac:dyDescent="0.25">
      <c r="G3434" s="1">
        <v>45998</v>
      </c>
      <c r="H3434" t="str">
        <f t="shared" si="57"/>
        <v/>
      </c>
      <c r="I3434" s="2" t="str">
        <f>IF(OR(AND(G3434&gt;=$D$19,G3434&lt;=$E$19),AND(G3434&gt;=$F$19,G3434&lt;=$G$19),AND(G3434&gt;=$H$19,G3434&lt;=$I$19),AND(G3434&gt;=$J$19,G3434&lt;=$K$19),AND(G3434&gt;=$L$19,G3434&lt;=$M$19),AND(G3434&gt;=$N$19,G3434&lt;=$O$19),AND(G3434&gt;=$P$19,G3434&lt;=$Q$19),AND(G3434&gt;=$R$19,G3434&lt;=$S$19),AND(G3434&gt;=$T$19,G3434&lt;=$U$19)),IF(COUNTIF(I3070:I3433,"Plein traitement")=90,"Demi-traitement","Plein traitement"),IF(OR(AND(G3434&gt;=$D$8,G3434&lt;=$E$8),AND(G3434&gt;=$F$8,G3434&lt;=$G$8),AND(G3434&gt;=$H$8,G3434&lt;=$I$8),AND(G3434&gt;=$J$8,G3434&lt;=$K$8),AND(G3434&gt;=$L$8,G3434&lt;=$M$8),AND(G3434&gt;=$N$8,G3434&lt;=$O$8),AND(G3434&gt;=$P$8,G3434&lt;=$Q$8),AND(G3434&gt;=$R$8,G3434&lt;=$S$8),AND(G3434&gt;=$T$8,G3434&lt;=$U$8)),IF(COUNTIF($H$537:H3434,"CMO")&gt;90,"Demi-traitement","Plein traitement"),""))</f>
        <v/>
      </c>
    </row>
    <row r="3435" spans="7:9" x14ac:dyDescent="0.25">
      <c r="G3435" s="1">
        <v>45999</v>
      </c>
      <c r="H3435" t="str">
        <f t="shared" si="57"/>
        <v/>
      </c>
      <c r="I3435" s="2" t="str">
        <f>IF(OR(AND(G3435&gt;=$D$19,G3435&lt;=$E$19),AND(G3435&gt;=$F$19,G3435&lt;=$G$19),AND(G3435&gt;=$H$19,G3435&lt;=$I$19),AND(G3435&gt;=$J$19,G3435&lt;=$K$19),AND(G3435&gt;=$L$19,G3435&lt;=$M$19),AND(G3435&gt;=$N$19,G3435&lt;=$O$19),AND(G3435&gt;=$P$19,G3435&lt;=$Q$19),AND(G3435&gt;=$R$19,G3435&lt;=$S$19),AND(G3435&gt;=$T$19,G3435&lt;=$U$19)),IF(COUNTIF(I3071:I3434,"Plein traitement")=90,"Demi-traitement","Plein traitement"),IF(OR(AND(G3435&gt;=$D$8,G3435&lt;=$E$8),AND(G3435&gt;=$F$8,G3435&lt;=$G$8),AND(G3435&gt;=$H$8,G3435&lt;=$I$8),AND(G3435&gt;=$J$8,G3435&lt;=$K$8),AND(G3435&gt;=$L$8,G3435&lt;=$M$8),AND(G3435&gt;=$N$8,G3435&lt;=$O$8),AND(G3435&gt;=$P$8,G3435&lt;=$Q$8),AND(G3435&gt;=$R$8,G3435&lt;=$S$8),AND(G3435&gt;=$T$8,G3435&lt;=$U$8)),IF(COUNTIF($H$537:H3435,"CMO")&gt;90,"Demi-traitement","Plein traitement"),""))</f>
        <v/>
      </c>
    </row>
    <row r="3436" spans="7:9" x14ac:dyDescent="0.25">
      <c r="G3436" s="1">
        <v>46000</v>
      </c>
      <c r="H3436" t="str">
        <f t="shared" si="57"/>
        <v/>
      </c>
      <c r="I3436" s="2" t="str">
        <f>IF(OR(AND(G3436&gt;=$D$19,G3436&lt;=$E$19),AND(G3436&gt;=$F$19,G3436&lt;=$G$19),AND(G3436&gt;=$H$19,G3436&lt;=$I$19),AND(G3436&gt;=$J$19,G3436&lt;=$K$19),AND(G3436&gt;=$L$19,G3436&lt;=$M$19),AND(G3436&gt;=$N$19,G3436&lt;=$O$19),AND(G3436&gt;=$P$19,G3436&lt;=$Q$19),AND(G3436&gt;=$R$19,G3436&lt;=$S$19),AND(G3436&gt;=$T$19,G3436&lt;=$U$19)),IF(COUNTIF(I3072:I3435,"Plein traitement")=90,"Demi-traitement","Plein traitement"),IF(OR(AND(G3436&gt;=$D$8,G3436&lt;=$E$8),AND(G3436&gt;=$F$8,G3436&lt;=$G$8),AND(G3436&gt;=$H$8,G3436&lt;=$I$8),AND(G3436&gt;=$J$8,G3436&lt;=$K$8),AND(G3436&gt;=$L$8,G3436&lt;=$M$8),AND(G3436&gt;=$N$8,G3436&lt;=$O$8),AND(G3436&gt;=$P$8,G3436&lt;=$Q$8),AND(G3436&gt;=$R$8,G3436&lt;=$S$8),AND(G3436&gt;=$T$8,G3436&lt;=$U$8)),IF(COUNTIF($H$537:H3436,"CMO")&gt;90,"Demi-traitement","Plein traitement"),""))</f>
        <v/>
      </c>
    </row>
    <row r="3437" spans="7:9" x14ac:dyDescent="0.25">
      <c r="G3437" s="1">
        <v>46001</v>
      </c>
      <c r="H3437" t="str">
        <f t="shared" si="57"/>
        <v/>
      </c>
      <c r="I3437" s="2" t="str">
        <f>IF(OR(AND(G3437&gt;=$D$19,G3437&lt;=$E$19),AND(G3437&gt;=$F$19,G3437&lt;=$G$19),AND(G3437&gt;=$H$19,G3437&lt;=$I$19),AND(G3437&gt;=$J$19,G3437&lt;=$K$19),AND(G3437&gt;=$L$19,G3437&lt;=$M$19),AND(G3437&gt;=$N$19,G3437&lt;=$O$19),AND(G3437&gt;=$P$19,G3437&lt;=$Q$19),AND(G3437&gt;=$R$19,G3437&lt;=$S$19),AND(G3437&gt;=$T$19,G3437&lt;=$U$19)),IF(COUNTIF(I3073:I3436,"Plein traitement")=90,"Demi-traitement","Plein traitement"),IF(OR(AND(G3437&gt;=$D$8,G3437&lt;=$E$8),AND(G3437&gt;=$F$8,G3437&lt;=$G$8),AND(G3437&gt;=$H$8,G3437&lt;=$I$8),AND(G3437&gt;=$J$8,G3437&lt;=$K$8),AND(G3437&gt;=$L$8,G3437&lt;=$M$8),AND(G3437&gt;=$N$8,G3437&lt;=$O$8),AND(G3437&gt;=$P$8,G3437&lt;=$Q$8),AND(G3437&gt;=$R$8,G3437&lt;=$S$8),AND(G3437&gt;=$T$8,G3437&lt;=$U$8)),IF(COUNTIF($H$537:H3437,"CMO")&gt;90,"Demi-traitement","Plein traitement"),""))</f>
        <v/>
      </c>
    </row>
    <row r="3438" spans="7:9" x14ac:dyDescent="0.25">
      <c r="G3438" s="1">
        <v>46002</v>
      </c>
      <c r="H3438" t="str">
        <f t="shared" si="57"/>
        <v/>
      </c>
      <c r="I3438" s="2" t="str">
        <f>IF(OR(AND(G3438&gt;=$D$19,G3438&lt;=$E$19),AND(G3438&gt;=$F$19,G3438&lt;=$G$19),AND(G3438&gt;=$H$19,G3438&lt;=$I$19),AND(G3438&gt;=$J$19,G3438&lt;=$K$19),AND(G3438&gt;=$L$19,G3438&lt;=$M$19),AND(G3438&gt;=$N$19,G3438&lt;=$O$19),AND(G3438&gt;=$P$19,G3438&lt;=$Q$19),AND(G3438&gt;=$R$19,G3438&lt;=$S$19),AND(G3438&gt;=$T$19,G3438&lt;=$U$19)),IF(COUNTIF(I3074:I3437,"Plein traitement")=90,"Demi-traitement","Plein traitement"),IF(OR(AND(G3438&gt;=$D$8,G3438&lt;=$E$8),AND(G3438&gt;=$F$8,G3438&lt;=$G$8),AND(G3438&gt;=$H$8,G3438&lt;=$I$8),AND(G3438&gt;=$J$8,G3438&lt;=$K$8),AND(G3438&gt;=$L$8,G3438&lt;=$M$8),AND(G3438&gt;=$N$8,G3438&lt;=$O$8),AND(G3438&gt;=$P$8,G3438&lt;=$Q$8),AND(G3438&gt;=$R$8,G3438&lt;=$S$8),AND(G3438&gt;=$T$8,G3438&lt;=$U$8)),IF(COUNTIF($H$537:H3438,"CMO")&gt;90,"Demi-traitement","Plein traitement"),""))</f>
        <v/>
      </c>
    </row>
    <row r="3439" spans="7:9" x14ac:dyDescent="0.25">
      <c r="G3439" s="1">
        <v>46003</v>
      </c>
      <c r="H3439" t="str">
        <f t="shared" si="57"/>
        <v/>
      </c>
      <c r="I3439" s="2" t="str">
        <f>IF(OR(AND(G3439&gt;=$D$19,G3439&lt;=$E$19),AND(G3439&gt;=$F$19,G3439&lt;=$G$19),AND(G3439&gt;=$H$19,G3439&lt;=$I$19),AND(G3439&gt;=$J$19,G3439&lt;=$K$19),AND(G3439&gt;=$L$19,G3439&lt;=$M$19),AND(G3439&gt;=$N$19,G3439&lt;=$O$19),AND(G3439&gt;=$P$19,G3439&lt;=$Q$19),AND(G3439&gt;=$R$19,G3439&lt;=$S$19),AND(G3439&gt;=$T$19,G3439&lt;=$U$19)),IF(COUNTIF(I3075:I3438,"Plein traitement")=90,"Demi-traitement","Plein traitement"),IF(OR(AND(G3439&gt;=$D$8,G3439&lt;=$E$8),AND(G3439&gt;=$F$8,G3439&lt;=$G$8),AND(G3439&gt;=$H$8,G3439&lt;=$I$8),AND(G3439&gt;=$J$8,G3439&lt;=$K$8),AND(G3439&gt;=$L$8,G3439&lt;=$M$8),AND(G3439&gt;=$N$8,G3439&lt;=$O$8),AND(G3439&gt;=$P$8,G3439&lt;=$Q$8),AND(G3439&gt;=$R$8,G3439&lt;=$S$8),AND(G3439&gt;=$T$8,G3439&lt;=$U$8)),IF(COUNTIF($H$537:H3439,"CMO")&gt;90,"Demi-traitement","Plein traitement"),""))</f>
        <v/>
      </c>
    </row>
    <row r="3440" spans="7:9" x14ac:dyDescent="0.25">
      <c r="G3440" s="1">
        <v>46004</v>
      </c>
      <c r="H3440" t="str">
        <f t="shared" si="57"/>
        <v/>
      </c>
      <c r="I3440" s="2" t="str">
        <f>IF(OR(AND(G3440&gt;=$D$19,G3440&lt;=$E$19),AND(G3440&gt;=$F$19,G3440&lt;=$G$19),AND(G3440&gt;=$H$19,G3440&lt;=$I$19),AND(G3440&gt;=$J$19,G3440&lt;=$K$19),AND(G3440&gt;=$L$19,G3440&lt;=$M$19),AND(G3440&gt;=$N$19,G3440&lt;=$O$19),AND(G3440&gt;=$P$19,G3440&lt;=$Q$19),AND(G3440&gt;=$R$19,G3440&lt;=$S$19),AND(G3440&gt;=$T$19,G3440&lt;=$U$19)),IF(COUNTIF(I3076:I3439,"Plein traitement")=90,"Demi-traitement","Plein traitement"),IF(OR(AND(G3440&gt;=$D$8,G3440&lt;=$E$8),AND(G3440&gt;=$F$8,G3440&lt;=$G$8),AND(G3440&gt;=$H$8,G3440&lt;=$I$8),AND(G3440&gt;=$J$8,G3440&lt;=$K$8),AND(G3440&gt;=$L$8,G3440&lt;=$M$8),AND(G3440&gt;=$N$8,G3440&lt;=$O$8),AND(G3440&gt;=$P$8,G3440&lt;=$Q$8),AND(G3440&gt;=$R$8,G3440&lt;=$S$8),AND(G3440&gt;=$T$8,G3440&lt;=$U$8)),IF(COUNTIF($H$537:H3440,"CMO")&gt;90,"Demi-traitement","Plein traitement"),""))</f>
        <v/>
      </c>
    </row>
    <row r="3441" spans="7:9" x14ac:dyDescent="0.25">
      <c r="G3441" s="1">
        <v>46005</v>
      </c>
      <c r="H3441" t="str">
        <f t="shared" si="57"/>
        <v/>
      </c>
      <c r="I3441" s="2" t="str">
        <f>IF(OR(AND(G3441&gt;=$D$19,G3441&lt;=$E$19),AND(G3441&gt;=$F$19,G3441&lt;=$G$19),AND(G3441&gt;=$H$19,G3441&lt;=$I$19),AND(G3441&gt;=$J$19,G3441&lt;=$K$19),AND(G3441&gt;=$L$19,G3441&lt;=$M$19),AND(G3441&gt;=$N$19,G3441&lt;=$O$19),AND(G3441&gt;=$P$19,G3441&lt;=$Q$19),AND(G3441&gt;=$R$19,G3441&lt;=$S$19),AND(G3441&gt;=$T$19,G3441&lt;=$U$19)),IF(COUNTIF(I3077:I3440,"Plein traitement")=90,"Demi-traitement","Plein traitement"),IF(OR(AND(G3441&gt;=$D$8,G3441&lt;=$E$8),AND(G3441&gt;=$F$8,G3441&lt;=$G$8),AND(G3441&gt;=$H$8,G3441&lt;=$I$8),AND(G3441&gt;=$J$8,G3441&lt;=$K$8),AND(G3441&gt;=$L$8,G3441&lt;=$M$8),AND(G3441&gt;=$N$8,G3441&lt;=$O$8),AND(G3441&gt;=$P$8,G3441&lt;=$Q$8),AND(G3441&gt;=$R$8,G3441&lt;=$S$8),AND(G3441&gt;=$T$8,G3441&lt;=$U$8)),IF(COUNTIF($H$537:H3441,"CMO")&gt;90,"Demi-traitement","Plein traitement"),""))</f>
        <v/>
      </c>
    </row>
    <row r="3442" spans="7:9" x14ac:dyDescent="0.25">
      <c r="G3442" s="1">
        <v>46006</v>
      </c>
      <c r="H3442" t="str">
        <f t="shared" si="57"/>
        <v/>
      </c>
      <c r="I3442" s="2" t="str">
        <f>IF(OR(AND(G3442&gt;=$D$19,G3442&lt;=$E$19),AND(G3442&gt;=$F$19,G3442&lt;=$G$19),AND(G3442&gt;=$H$19,G3442&lt;=$I$19),AND(G3442&gt;=$J$19,G3442&lt;=$K$19),AND(G3442&gt;=$L$19,G3442&lt;=$M$19),AND(G3442&gt;=$N$19,G3442&lt;=$O$19),AND(G3442&gt;=$P$19,G3442&lt;=$Q$19),AND(G3442&gt;=$R$19,G3442&lt;=$S$19),AND(G3442&gt;=$T$19,G3442&lt;=$U$19)),IF(COUNTIF(I3078:I3441,"Plein traitement")=90,"Demi-traitement","Plein traitement"),IF(OR(AND(G3442&gt;=$D$8,G3442&lt;=$E$8),AND(G3442&gt;=$F$8,G3442&lt;=$G$8),AND(G3442&gt;=$H$8,G3442&lt;=$I$8),AND(G3442&gt;=$J$8,G3442&lt;=$K$8),AND(G3442&gt;=$L$8,G3442&lt;=$M$8),AND(G3442&gt;=$N$8,G3442&lt;=$O$8),AND(G3442&gt;=$P$8,G3442&lt;=$Q$8),AND(G3442&gt;=$R$8,G3442&lt;=$S$8),AND(G3442&gt;=$T$8,G3442&lt;=$U$8)),IF(COUNTIF($H$537:H3442,"CMO")&gt;90,"Demi-traitement","Plein traitement"),""))</f>
        <v/>
      </c>
    </row>
    <row r="3443" spans="7:9" x14ac:dyDescent="0.25">
      <c r="G3443" s="1">
        <v>46007</v>
      </c>
      <c r="H3443" t="str">
        <f t="shared" si="57"/>
        <v/>
      </c>
      <c r="I3443" s="2" t="str">
        <f>IF(OR(AND(G3443&gt;=$D$19,G3443&lt;=$E$19),AND(G3443&gt;=$F$19,G3443&lt;=$G$19),AND(G3443&gt;=$H$19,G3443&lt;=$I$19),AND(G3443&gt;=$J$19,G3443&lt;=$K$19),AND(G3443&gt;=$L$19,G3443&lt;=$M$19),AND(G3443&gt;=$N$19,G3443&lt;=$O$19),AND(G3443&gt;=$P$19,G3443&lt;=$Q$19),AND(G3443&gt;=$R$19,G3443&lt;=$S$19),AND(G3443&gt;=$T$19,G3443&lt;=$U$19)),IF(COUNTIF(I3079:I3442,"Plein traitement")=90,"Demi-traitement","Plein traitement"),IF(OR(AND(G3443&gt;=$D$8,G3443&lt;=$E$8),AND(G3443&gt;=$F$8,G3443&lt;=$G$8),AND(G3443&gt;=$H$8,G3443&lt;=$I$8),AND(G3443&gt;=$J$8,G3443&lt;=$K$8),AND(G3443&gt;=$L$8,G3443&lt;=$M$8),AND(G3443&gt;=$N$8,G3443&lt;=$O$8),AND(G3443&gt;=$P$8,G3443&lt;=$Q$8),AND(G3443&gt;=$R$8,G3443&lt;=$S$8),AND(G3443&gt;=$T$8,G3443&lt;=$U$8)),IF(COUNTIF($H$537:H3443,"CMO")&gt;90,"Demi-traitement","Plein traitement"),""))</f>
        <v/>
      </c>
    </row>
    <row r="3444" spans="7:9" x14ac:dyDescent="0.25">
      <c r="G3444" s="1">
        <v>46008</v>
      </c>
      <c r="H3444" t="str">
        <f t="shared" si="57"/>
        <v/>
      </c>
      <c r="I3444" s="2" t="str">
        <f>IF(OR(AND(G3444&gt;=$D$19,G3444&lt;=$E$19),AND(G3444&gt;=$F$19,G3444&lt;=$G$19),AND(G3444&gt;=$H$19,G3444&lt;=$I$19),AND(G3444&gt;=$J$19,G3444&lt;=$K$19),AND(G3444&gt;=$L$19,G3444&lt;=$M$19),AND(G3444&gt;=$N$19,G3444&lt;=$O$19),AND(G3444&gt;=$P$19,G3444&lt;=$Q$19),AND(G3444&gt;=$R$19,G3444&lt;=$S$19),AND(G3444&gt;=$T$19,G3444&lt;=$U$19)),IF(COUNTIF(I3080:I3443,"Plein traitement")=90,"Demi-traitement","Plein traitement"),IF(OR(AND(G3444&gt;=$D$8,G3444&lt;=$E$8),AND(G3444&gt;=$F$8,G3444&lt;=$G$8),AND(G3444&gt;=$H$8,G3444&lt;=$I$8),AND(G3444&gt;=$J$8,G3444&lt;=$K$8),AND(G3444&gt;=$L$8,G3444&lt;=$M$8),AND(G3444&gt;=$N$8,G3444&lt;=$O$8),AND(G3444&gt;=$P$8,G3444&lt;=$Q$8),AND(G3444&gt;=$R$8,G3444&lt;=$S$8),AND(G3444&gt;=$T$8,G3444&lt;=$U$8)),IF(COUNTIF($H$537:H3444,"CMO")&gt;90,"Demi-traitement","Plein traitement"),""))</f>
        <v/>
      </c>
    </row>
    <row r="3445" spans="7:9" x14ac:dyDescent="0.25">
      <c r="G3445" s="1">
        <v>46009</v>
      </c>
      <c r="H3445" t="str">
        <f t="shared" ref="H3445:H3458" si="58">IF(OR(AND(G3445&gt;=$D$8,G3445&lt;=$E$8),AND(G3445&gt;=$F$8,G3445&lt;=$G$8),AND(G3445&gt;=$H$8,G3445&lt;=$I$8),AND(G3445&gt;=$J$8,G3445&lt;=$K$8),AND(G3445&gt;=$L$8,G3445&lt;=$M$8),AND(G3445&gt;=$N$8,G3445&lt;=$O$8),AND(G3445&gt;=$P$8,G3445&lt;=$Q$8),AND(G3445&gt;=$R$8,G3445&lt;=$S$8),AND(G3445&gt;=$T$8,G3445&lt;=$U$8)),"CMO","")</f>
        <v/>
      </c>
      <c r="I3445" s="2" t="str">
        <f>IF(OR(AND(G3445&gt;=$D$19,G3445&lt;=$E$19),AND(G3445&gt;=$F$19,G3445&lt;=$G$19),AND(G3445&gt;=$H$19,G3445&lt;=$I$19),AND(G3445&gt;=$J$19,G3445&lt;=$K$19),AND(G3445&gt;=$L$19,G3445&lt;=$M$19),AND(G3445&gt;=$N$19,G3445&lt;=$O$19),AND(G3445&gt;=$P$19,G3445&lt;=$Q$19),AND(G3445&gt;=$R$19,G3445&lt;=$S$19),AND(G3445&gt;=$T$19,G3445&lt;=$U$19)),IF(COUNTIF(I3081:I3444,"Plein traitement")=90,"Demi-traitement","Plein traitement"),IF(OR(AND(G3445&gt;=$D$8,G3445&lt;=$E$8),AND(G3445&gt;=$F$8,G3445&lt;=$G$8),AND(G3445&gt;=$H$8,G3445&lt;=$I$8),AND(G3445&gt;=$J$8,G3445&lt;=$K$8),AND(G3445&gt;=$L$8,G3445&lt;=$M$8),AND(G3445&gt;=$N$8,G3445&lt;=$O$8),AND(G3445&gt;=$P$8,G3445&lt;=$Q$8),AND(G3445&gt;=$R$8,G3445&lt;=$S$8),AND(G3445&gt;=$T$8,G3445&lt;=$U$8)),IF(COUNTIF($H$537:H3445,"CMO")&gt;90,"Demi-traitement","Plein traitement"),""))</f>
        <v/>
      </c>
    </row>
    <row r="3446" spans="7:9" x14ac:dyDescent="0.25">
      <c r="G3446" s="1">
        <v>46010</v>
      </c>
      <c r="H3446" t="str">
        <f t="shared" si="58"/>
        <v/>
      </c>
      <c r="I3446" s="2" t="str">
        <f>IF(OR(AND(G3446&gt;=$D$19,G3446&lt;=$E$19),AND(G3446&gt;=$F$19,G3446&lt;=$G$19),AND(G3446&gt;=$H$19,G3446&lt;=$I$19),AND(G3446&gt;=$J$19,G3446&lt;=$K$19),AND(G3446&gt;=$L$19,G3446&lt;=$M$19),AND(G3446&gt;=$N$19,G3446&lt;=$O$19),AND(G3446&gt;=$P$19,G3446&lt;=$Q$19),AND(G3446&gt;=$R$19,G3446&lt;=$S$19),AND(G3446&gt;=$T$19,G3446&lt;=$U$19)),IF(COUNTIF(I3082:I3445,"Plein traitement")=90,"Demi-traitement","Plein traitement"),IF(OR(AND(G3446&gt;=$D$8,G3446&lt;=$E$8),AND(G3446&gt;=$F$8,G3446&lt;=$G$8),AND(G3446&gt;=$H$8,G3446&lt;=$I$8),AND(G3446&gt;=$J$8,G3446&lt;=$K$8),AND(G3446&gt;=$L$8,G3446&lt;=$M$8),AND(G3446&gt;=$N$8,G3446&lt;=$O$8),AND(G3446&gt;=$P$8,G3446&lt;=$Q$8),AND(G3446&gt;=$R$8,G3446&lt;=$S$8),AND(G3446&gt;=$T$8,G3446&lt;=$U$8)),IF(COUNTIF($H$537:H3446,"CMO")&gt;90,"Demi-traitement","Plein traitement"),""))</f>
        <v/>
      </c>
    </row>
    <row r="3447" spans="7:9" x14ac:dyDescent="0.25">
      <c r="G3447" s="1">
        <v>46011</v>
      </c>
      <c r="H3447" t="str">
        <f t="shared" si="58"/>
        <v/>
      </c>
      <c r="I3447" s="2" t="str">
        <f>IF(OR(AND(G3447&gt;=$D$19,G3447&lt;=$E$19),AND(G3447&gt;=$F$19,G3447&lt;=$G$19),AND(G3447&gt;=$H$19,G3447&lt;=$I$19),AND(G3447&gt;=$J$19,G3447&lt;=$K$19),AND(G3447&gt;=$L$19,G3447&lt;=$M$19),AND(G3447&gt;=$N$19,G3447&lt;=$O$19),AND(G3447&gt;=$P$19,G3447&lt;=$Q$19),AND(G3447&gt;=$R$19,G3447&lt;=$S$19),AND(G3447&gt;=$T$19,G3447&lt;=$U$19)),IF(COUNTIF(I3083:I3446,"Plein traitement")=90,"Demi-traitement","Plein traitement"),IF(OR(AND(G3447&gt;=$D$8,G3447&lt;=$E$8),AND(G3447&gt;=$F$8,G3447&lt;=$G$8),AND(G3447&gt;=$H$8,G3447&lt;=$I$8),AND(G3447&gt;=$J$8,G3447&lt;=$K$8),AND(G3447&gt;=$L$8,G3447&lt;=$M$8),AND(G3447&gt;=$N$8,G3447&lt;=$O$8),AND(G3447&gt;=$P$8,G3447&lt;=$Q$8),AND(G3447&gt;=$R$8,G3447&lt;=$S$8),AND(G3447&gt;=$T$8,G3447&lt;=$U$8)),IF(COUNTIF($H$537:H3447,"CMO")&gt;90,"Demi-traitement","Plein traitement"),""))</f>
        <v/>
      </c>
    </row>
    <row r="3448" spans="7:9" x14ac:dyDescent="0.25">
      <c r="G3448" s="1">
        <v>46012</v>
      </c>
      <c r="H3448" t="str">
        <f t="shared" si="58"/>
        <v/>
      </c>
      <c r="I3448" s="2" t="str">
        <f>IF(OR(AND(G3448&gt;=$D$19,G3448&lt;=$E$19),AND(G3448&gt;=$F$19,G3448&lt;=$G$19),AND(G3448&gt;=$H$19,G3448&lt;=$I$19),AND(G3448&gt;=$J$19,G3448&lt;=$K$19),AND(G3448&gt;=$L$19,G3448&lt;=$M$19),AND(G3448&gt;=$N$19,G3448&lt;=$O$19),AND(G3448&gt;=$P$19,G3448&lt;=$Q$19),AND(G3448&gt;=$R$19,G3448&lt;=$S$19),AND(G3448&gt;=$T$19,G3448&lt;=$U$19)),IF(COUNTIF(I3084:I3447,"Plein traitement")=90,"Demi-traitement","Plein traitement"),IF(OR(AND(G3448&gt;=$D$8,G3448&lt;=$E$8),AND(G3448&gt;=$F$8,G3448&lt;=$G$8),AND(G3448&gt;=$H$8,G3448&lt;=$I$8),AND(G3448&gt;=$J$8,G3448&lt;=$K$8),AND(G3448&gt;=$L$8,G3448&lt;=$M$8),AND(G3448&gt;=$N$8,G3448&lt;=$O$8),AND(G3448&gt;=$P$8,G3448&lt;=$Q$8),AND(G3448&gt;=$R$8,G3448&lt;=$S$8),AND(G3448&gt;=$T$8,G3448&lt;=$U$8)),IF(COUNTIF($H$537:H3448,"CMO")&gt;90,"Demi-traitement","Plein traitement"),""))</f>
        <v/>
      </c>
    </row>
    <row r="3449" spans="7:9" x14ac:dyDescent="0.25">
      <c r="G3449" s="1">
        <v>46013</v>
      </c>
      <c r="H3449" t="str">
        <f t="shared" si="58"/>
        <v/>
      </c>
      <c r="I3449" s="2" t="str">
        <f>IF(OR(AND(G3449&gt;=$D$19,G3449&lt;=$E$19),AND(G3449&gt;=$F$19,G3449&lt;=$G$19),AND(G3449&gt;=$H$19,G3449&lt;=$I$19),AND(G3449&gt;=$J$19,G3449&lt;=$K$19),AND(G3449&gt;=$L$19,G3449&lt;=$M$19),AND(G3449&gt;=$N$19,G3449&lt;=$O$19),AND(G3449&gt;=$P$19,G3449&lt;=$Q$19),AND(G3449&gt;=$R$19,G3449&lt;=$S$19),AND(G3449&gt;=$T$19,G3449&lt;=$U$19)),IF(COUNTIF(I3085:I3448,"Plein traitement")=90,"Demi-traitement","Plein traitement"),IF(OR(AND(G3449&gt;=$D$8,G3449&lt;=$E$8),AND(G3449&gt;=$F$8,G3449&lt;=$G$8),AND(G3449&gt;=$H$8,G3449&lt;=$I$8),AND(G3449&gt;=$J$8,G3449&lt;=$K$8),AND(G3449&gt;=$L$8,G3449&lt;=$M$8),AND(G3449&gt;=$N$8,G3449&lt;=$O$8),AND(G3449&gt;=$P$8,G3449&lt;=$Q$8),AND(G3449&gt;=$R$8,G3449&lt;=$S$8),AND(G3449&gt;=$T$8,G3449&lt;=$U$8)),IF(COUNTIF($H$537:H3449,"CMO")&gt;90,"Demi-traitement","Plein traitement"),""))</f>
        <v/>
      </c>
    </row>
    <row r="3450" spans="7:9" x14ac:dyDescent="0.25">
      <c r="G3450" s="1">
        <v>46014</v>
      </c>
      <c r="H3450" t="str">
        <f t="shared" si="58"/>
        <v/>
      </c>
      <c r="I3450" s="2" t="str">
        <f>IF(OR(AND(G3450&gt;=$D$19,G3450&lt;=$E$19),AND(G3450&gt;=$F$19,G3450&lt;=$G$19),AND(G3450&gt;=$H$19,G3450&lt;=$I$19),AND(G3450&gt;=$J$19,G3450&lt;=$K$19),AND(G3450&gt;=$L$19,G3450&lt;=$M$19),AND(G3450&gt;=$N$19,G3450&lt;=$O$19),AND(G3450&gt;=$P$19,G3450&lt;=$Q$19),AND(G3450&gt;=$R$19,G3450&lt;=$S$19),AND(G3450&gt;=$T$19,G3450&lt;=$U$19)),IF(COUNTIF(I3086:I3449,"Plein traitement")=90,"Demi-traitement","Plein traitement"),IF(OR(AND(G3450&gt;=$D$8,G3450&lt;=$E$8),AND(G3450&gt;=$F$8,G3450&lt;=$G$8),AND(G3450&gt;=$H$8,G3450&lt;=$I$8),AND(G3450&gt;=$J$8,G3450&lt;=$K$8),AND(G3450&gt;=$L$8,G3450&lt;=$M$8),AND(G3450&gt;=$N$8,G3450&lt;=$O$8),AND(G3450&gt;=$P$8,G3450&lt;=$Q$8),AND(G3450&gt;=$R$8,G3450&lt;=$S$8),AND(G3450&gt;=$T$8,G3450&lt;=$U$8)),IF(COUNTIF($H$537:H3450,"CMO")&gt;90,"Demi-traitement","Plein traitement"),""))</f>
        <v/>
      </c>
    </row>
    <row r="3451" spans="7:9" x14ac:dyDescent="0.25">
      <c r="G3451" s="1">
        <v>46015</v>
      </c>
      <c r="H3451" t="str">
        <f t="shared" si="58"/>
        <v/>
      </c>
      <c r="I3451" s="2" t="str">
        <f>IF(OR(AND(G3451&gt;=$D$19,G3451&lt;=$E$19),AND(G3451&gt;=$F$19,G3451&lt;=$G$19),AND(G3451&gt;=$H$19,G3451&lt;=$I$19),AND(G3451&gt;=$J$19,G3451&lt;=$K$19),AND(G3451&gt;=$L$19,G3451&lt;=$M$19),AND(G3451&gt;=$N$19,G3451&lt;=$O$19),AND(G3451&gt;=$P$19,G3451&lt;=$Q$19),AND(G3451&gt;=$R$19,G3451&lt;=$S$19),AND(G3451&gt;=$T$19,G3451&lt;=$U$19)),IF(COUNTIF(I3087:I3450,"Plein traitement")=90,"Demi-traitement","Plein traitement"),IF(OR(AND(G3451&gt;=$D$8,G3451&lt;=$E$8),AND(G3451&gt;=$F$8,G3451&lt;=$G$8),AND(G3451&gt;=$H$8,G3451&lt;=$I$8),AND(G3451&gt;=$J$8,G3451&lt;=$K$8),AND(G3451&gt;=$L$8,G3451&lt;=$M$8),AND(G3451&gt;=$N$8,G3451&lt;=$O$8),AND(G3451&gt;=$P$8,G3451&lt;=$Q$8),AND(G3451&gt;=$R$8,G3451&lt;=$S$8),AND(G3451&gt;=$T$8,G3451&lt;=$U$8)),IF(COUNTIF($H$537:H3451,"CMO")&gt;90,"Demi-traitement","Plein traitement"),""))</f>
        <v/>
      </c>
    </row>
    <row r="3452" spans="7:9" x14ac:dyDescent="0.25">
      <c r="G3452" s="1">
        <v>46016</v>
      </c>
      <c r="H3452" t="str">
        <f t="shared" si="58"/>
        <v/>
      </c>
      <c r="I3452" s="2" t="str">
        <f>IF(OR(AND(G3452&gt;=$D$19,G3452&lt;=$E$19),AND(G3452&gt;=$F$19,G3452&lt;=$G$19),AND(G3452&gt;=$H$19,G3452&lt;=$I$19),AND(G3452&gt;=$J$19,G3452&lt;=$K$19),AND(G3452&gt;=$L$19,G3452&lt;=$M$19),AND(G3452&gt;=$N$19,G3452&lt;=$O$19),AND(G3452&gt;=$P$19,G3452&lt;=$Q$19),AND(G3452&gt;=$R$19,G3452&lt;=$S$19),AND(G3452&gt;=$T$19,G3452&lt;=$U$19)),IF(COUNTIF(I3088:I3451,"Plein traitement")=90,"Demi-traitement","Plein traitement"),IF(OR(AND(G3452&gt;=$D$8,G3452&lt;=$E$8),AND(G3452&gt;=$F$8,G3452&lt;=$G$8),AND(G3452&gt;=$H$8,G3452&lt;=$I$8),AND(G3452&gt;=$J$8,G3452&lt;=$K$8),AND(G3452&gt;=$L$8,G3452&lt;=$M$8),AND(G3452&gt;=$N$8,G3452&lt;=$O$8),AND(G3452&gt;=$P$8,G3452&lt;=$Q$8),AND(G3452&gt;=$R$8,G3452&lt;=$S$8),AND(G3452&gt;=$T$8,G3452&lt;=$U$8)),IF(COUNTIF($H$537:H3452,"CMO")&gt;90,"Demi-traitement","Plein traitement"),""))</f>
        <v/>
      </c>
    </row>
    <row r="3453" spans="7:9" x14ac:dyDescent="0.25">
      <c r="G3453" s="1">
        <v>46017</v>
      </c>
      <c r="H3453" t="str">
        <f t="shared" si="58"/>
        <v/>
      </c>
      <c r="I3453" s="2" t="str">
        <f>IF(OR(AND(G3453&gt;=$D$19,G3453&lt;=$E$19),AND(G3453&gt;=$F$19,G3453&lt;=$G$19),AND(G3453&gt;=$H$19,G3453&lt;=$I$19),AND(G3453&gt;=$J$19,G3453&lt;=$K$19),AND(G3453&gt;=$L$19,G3453&lt;=$M$19),AND(G3453&gt;=$N$19,G3453&lt;=$O$19),AND(G3453&gt;=$P$19,G3453&lt;=$Q$19),AND(G3453&gt;=$R$19,G3453&lt;=$S$19),AND(G3453&gt;=$T$19,G3453&lt;=$U$19)),IF(COUNTIF(I3089:I3452,"Plein traitement")=90,"Demi-traitement","Plein traitement"),IF(OR(AND(G3453&gt;=$D$8,G3453&lt;=$E$8),AND(G3453&gt;=$F$8,G3453&lt;=$G$8),AND(G3453&gt;=$H$8,G3453&lt;=$I$8),AND(G3453&gt;=$J$8,G3453&lt;=$K$8),AND(G3453&gt;=$L$8,G3453&lt;=$M$8),AND(G3453&gt;=$N$8,G3453&lt;=$O$8),AND(G3453&gt;=$P$8,G3453&lt;=$Q$8),AND(G3453&gt;=$R$8,G3453&lt;=$S$8),AND(G3453&gt;=$T$8,G3453&lt;=$U$8)),IF(COUNTIF($H$537:H3453,"CMO")&gt;90,"Demi-traitement","Plein traitement"),""))</f>
        <v/>
      </c>
    </row>
    <row r="3454" spans="7:9" x14ac:dyDescent="0.25">
      <c r="G3454" s="1">
        <v>46018</v>
      </c>
      <c r="H3454" t="str">
        <f t="shared" si="58"/>
        <v/>
      </c>
      <c r="I3454" s="2" t="str">
        <f>IF(OR(AND(G3454&gt;=$D$19,G3454&lt;=$E$19),AND(G3454&gt;=$F$19,G3454&lt;=$G$19),AND(G3454&gt;=$H$19,G3454&lt;=$I$19),AND(G3454&gt;=$J$19,G3454&lt;=$K$19),AND(G3454&gt;=$L$19,G3454&lt;=$M$19),AND(G3454&gt;=$N$19,G3454&lt;=$O$19),AND(G3454&gt;=$P$19,G3454&lt;=$Q$19),AND(G3454&gt;=$R$19,G3454&lt;=$S$19),AND(G3454&gt;=$T$19,G3454&lt;=$U$19)),IF(COUNTIF(I3090:I3453,"Plein traitement")=90,"Demi-traitement","Plein traitement"),IF(OR(AND(G3454&gt;=$D$8,G3454&lt;=$E$8),AND(G3454&gt;=$F$8,G3454&lt;=$G$8),AND(G3454&gt;=$H$8,G3454&lt;=$I$8),AND(G3454&gt;=$J$8,G3454&lt;=$K$8),AND(G3454&gt;=$L$8,G3454&lt;=$M$8),AND(G3454&gt;=$N$8,G3454&lt;=$O$8),AND(G3454&gt;=$P$8,G3454&lt;=$Q$8),AND(G3454&gt;=$R$8,G3454&lt;=$S$8),AND(G3454&gt;=$T$8,G3454&lt;=$U$8)),IF(COUNTIF($H$537:H3454,"CMO")&gt;90,"Demi-traitement","Plein traitement"),""))</f>
        <v/>
      </c>
    </row>
    <row r="3455" spans="7:9" x14ac:dyDescent="0.25">
      <c r="G3455" s="1">
        <v>46019</v>
      </c>
      <c r="H3455" t="str">
        <f t="shared" si="58"/>
        <v/>
      </c>
      <c r="I3455" s="2" t="str">
        <f>IF(OR(AND(G3455&gt;=$D$19,G3455&lt;=$E$19),AND(G3455&gt;=$F$19,G3455&lt;=$G$19),AND(G3455&gt;=$H$19,G3455&lt;=$I$19),AND(G3455&gt;=$J$19,G3455&lt;=$K$19),AND(G3455&gt;=$L$19,G3455&lt;=$M$19),AND(G3455&gt;=$N$19,G3455&lt;=$O$19),AND(G3455&gt;=$P$19,G3455&lt;=$Q$19),AND(G3455&gt;=$R$19,G3455&lt;=$S$19),AND(G3455&gt;=$T$19,G3455&lt;=$U$19)),IF(COUNTIF(I3091:I3454,"Plein traitement")=90,"Demi-traitement","Plein traitement"),IF(OR(AND(G3455&gt;=$D$8,G3455&lt;=$E$8),AND(G3455&gt;=$F$8,G3455&lt;=$G$8),AND(G3455&gt;=$H$8,G3455&lt;=$I$8),AND(G3455&gt;=$J$8,G3455&lt;=$K$8),AND(G3455&gt;=$L$8,G3455&lt;=$M$8),AND(G3455&gt;=$N$8,G3455&lt;=$O$8),AND(G3455&gt;=$P$8,G3455&lt;=$Q$8),AND(G3455&gt;=$R$8,G3455&lt;=$S$8),AND(G3455&gt;=$T$8,G3455&lt;=$U$8)),IF(COUNTIF($H$537:H3455,"CMO")&gt;90,"Demi-traitement","Plein traitement"),""))</f>
        <v/>
      </c>
    </row>
    <row r="3456" spans="7:9" x14ac:dyDescent="0.25">
      <c r="G3456" s="1">
        <v>46020</v>
      </c>
      <c r="H3456" t="str">
        <f t="shared" si="58"/>
        <v/>
      </c>
      <c r="I3456" s="2" t="str">
        <f>IF(OR(AND(G3456&gt;=$D$19,G3456&lt;=$E$19),AND(G3456&gt;=$F$19,G3456&lt;=$G$19),AND(G3456&gt;=$H$19,G3456&lt;=$I$19),AND(G3456&gt;=$J$19,G3456&lt;=$K$19),AND(G3456&gt;=$L$19,G3456&lt;=$M$19),AND(G3456&gt;=$N$19,G3456&lt;=$O$19),AND(G3456&gt;=$P$19,G3456&lt;=$Q$19),AND(G3456&gt;=$R$19,G3456&lt;=$S$19),AND(G3456&gt;=$T$19,G3456&lt;=$U$19)),IF(COUNTIF(I3092:I3455,"Plein traitement")=90,"Demi-traitement","Plein traitement"),IF(OR(AND(G3456&gt;=$D$8,G3456&lt;=$E$8),AND(G3456&gt;=$F$8,G3456&lt;=$G$8),AND(G3456&gt;=$H$8,G3456&lt;=$I$8),AND(G3456&gt;=$J$8,G3456&lt;=$K$8),AND(G3456&gt;=$L$8,G3456&lt;=$M$8),AND(G3456&gt;=$N$8,G3456&lt;=$O$8),AND(G3456&gt;=$P$8,G3456&lt;=$Q$8),AND(G3456&gt;=$R$8,G3456&lt;=$S$8),AND(G3456&gt;=$T$8,G3456&lt;=$U$8)),IF(COUNTIF($H$537:H3456,"CMO")&gt;90,"Demi-traitement","Plein traitement"),""))</f>
        <v/>
      </c>
    </row>
    <row r="3457" spans="7:9" x14ac:dyDescent="0.25">
      <c r="G3457" s="1">
        <v>46021</v>
      </c>
      <c r="H3457" t="str">
        <f t="shared" si="58"/>
        <v/>
      </c>
      <c r="I3457" s="2" t="str">
        <f>IF(OR(AND(G3457&gt;=$D$19,G3457&lt;=$E$19),AND(G3457&gt;=$F$19,G3457&lt;=$G$19),AND(G3457&gt;=$H$19,G3457&lt;=$I$19),AND(G3457&gt;=$J$19,G3457&lt;=$K$19),AND(G3457&gt;=$L$19,G3457&lt;=$M$19),AND(G3457&gt;=$N$19,G3457&lt;=$O$19),AND(G3457&gt;=$P$19,G3457&lt;=$Q$19),AND(G3457&gt;=$R$19,G3457&lt;=$S$19),AND(G3457&gt;=$T$19,G3457&lt;=$U$19)),IF(COUNTIF(I3093:I3456,"Plein traitement")=90,"Demi-traitement","Plein traitement"),IF(OR(AND(G3457&gt;=$D$8,G3457&lt;=$E$8),AND(G3457&gt;=$F$8,G3457&lt;=$G$8),AND(G3457&gt;=$H$8,G3457&lt;=$I$8),AND(G3457&gt;=$J$8,G3457&lt;=$K$8),AND(G3457&gt;=$L$8,G3457&lt;=$M$8),AND(G3457&gt;=$N$8,G3457&lt;=$O$8),AND(G3457&gt;=$P$8,G3457&lt;=$Q$8),AND(G3457&gt;=$R$8,G3457&lt;=$S$8),AND(G3457&gt;=$T$8,G3457&lt;=$U$8)),IF(COUNTIF($H$537:H3457,"CMO")&gt;90,"Demi-traitement","Plein traitement"),""))</f>
        <v/>
      </c>
    </row>
    <row r="3458" spans="7:9" x14ac:dyDescent="0.25">
      <c r="G3458" s="1">
        <v>46022</v>
      </c>
      <c r="H3458" t="str">
        <f t="shared" si="58"/>
        <v/>
      </c>
      <c r="I3458" s="2" t="str">
        <f>IF(OR(AND(G3458&gt;=$D$19,G3458&lt;=$E$19),AND(G3458&gt;=$F$19,G3458&lt;=$G$19),AND(G3458&gt;=$H$19,G3458&lt;=$I$19),AND(G3458&gt;=$J$19,G3458&lt;=$K$19),AND(G3458&gt;=$L$19,G3458&lt;=$M$19),AND(G3458&gt;=$N$19,G3458&lt;=$O$19),AND(G3458&gt;=$P$19,G3458&lt;=$Q$19),AND(G3458&gt;=$R$19,G3458&lt;=$S$19),AND(G3458&gt;=$T$19,G3458&lt;=$U$19)),IF(COUNTIF(I3094:I3457,"Plein traitement")=90,"Demi-traitement","Plein traitement"),IF(OR(AND(G3458&gt;=$D$8,G3458&lt;=$E$8),AND(G3458&gt;=$F$8,G3458&lt;=$G$8),AND(G3458&gt;=$H$8,G3458&lt;=$I$8),AND(G3458&gt;=$J$8,G3458&lt;=$K$8),AND(G3458&gt;=$L$8,G3458&lt;=$M$8),AND(G3458&gt;=$N$8,G3458&lt;=$O$8),AND(G3458&gt;=$P$8,G3458&lt;=$Q$8),AND(G3458&gt;=$R$8,G3458&lt;=$S$8),AND(G3458&gt;=$T$8,G3458&lt;=$U$8)),IF(COUNTIF($H$537:H3458,"CMO")&gt;90,"Demi-traitement","Plein traitement"),""))</f>
        <v/>
      </c>
    </row>
  </sheetData>
  <sheetProtection algorithmName="SHA-512" hashValue="/XnC1Evfr9NkOW1zy/ho+weEHcKxReTjuoUho9fBDGIIbmcge50SBaw5X+b0vrAhgG6Xqs0f+aQpiYJnly8nZw==" saltValue="TV88e7lWWU3clwFB8DLHxw==" spinCount="100000" sheet="1" objects="1" scenarios="1" selectLockedCells="1"/>
  <mergeCells count="45">
    <mergeCell ref="A1:U2"/>
    <mergeCell ref="B3:U3"/>
    <mergeCell ref="B23:U23"/>
    <mergeCell ref="A19:C19"/>
    <mergeCell ref="A20:C20"/>
    <mergeCell ref="D20:E20"/>
    <mergeCell ref="F20:G20"/>
    <mergeCell ref="H20:I20"/>
    <mergeCell ref="T20:U20"/>
    <mergeCell ref="D17:E17"/>
    <mergeCell ref="F17:G17"/>
    <mergeCell ref="H17:I17"/>
    <mergeCell ref="J17:K17"/>
    <mergeCell ref="J20:K20"/>
    <mergeCell ref="L20:M20"/>
    <mergeCell ref="N20:O20"/>
    <mergeCell ref="P20:Q20"/>
    <mergeCell ref="R20:S20"/>
    <mergeCell ref="L17:M17"/>
    <mergeCell ref="N17:O17"/>
    <mergeCell ref="P17:Q17"/>
    <mergeCell ref="R17:S17"/>
    <mergeCell ref="T17:U17"/>
    <mergeCell ref="A14:C15"/>
    <mergeCell ref="P6:Q6"/>
    <mergeCell ref="R6:S6"/>
    <mergeCell ref="T6:U6"/>
    <mergeCell ref="A8:C8"/>
    <mergeCell ref="A9:C9"/>
    <mergeCell ref="A11:C12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6:E6"/>
    <mergeCell ref="F6:G6"/>
    <mergeCell ref="H6:I6"/>
    <mergeCell ref="J6:K6"/>
    <mergeCell ref="L6:M6"/>
    <mergeCell ref="N6:O6"/>
  </mergeCells>
  <conditionalFormatting sqref="G172:G3458">
    <cfRule type="cellIs" dxfId="55" priority="2" operator="between">
      <formula>$D$8</formula>
      <formula>$E$8</formula>
    </cfRule>
    <cfRule type="expression" dxfId="54" priority="4">
      <formula>IF(OR(AND(G172&gt;=$D$8,G172&lt;=$E$8),AND(G172&gt;=$F$8,G172&lt;=$G$8),AND(G172&gt;=$H$8,G172&lt;=$I$8),AND(G172&gt;=$J$8,G172&lt;=$K$8),AND(G172&gt;=$L$8,G172&lt;=$M$8),AND(G172&gt;=$N$8,G172&lt;=$O$8),AND(G172&gt;=$P$8,G172&lt;=$Q$8),AND(G172&gt;=$R$8,G172&lt;=$S$8),AND(G172&gt;=$T$8,G172&lt;=U8)),TRUE,FALSE)</formula>
    </cfRule>
  </conditionalFormatting>
  <pageMargins left="0.7" right="0.7" top="0.75" bottom="0.75" header="0.3" footer="0.3"/>
  <pageSetup paperSize="9" scale="52" fitToHeight="0" orientation="landscape" r:id="rId1"/>
  <cellWatches>
    <cellWatch r="D8"/>
    <cellWatch r="E8"/>
    <cellWatch r="F8"/>
    <cellWatch r="G8"/>
    <cellWatch r="H8"/>
    <cellWatch r="I8"/>
    <cellWatch r="J8"/>
    <cellWatch r="K8"/>
    <cellWatch r="L8"/>
    <cellWatch r="M8"/>
    <cellWatch r="N8"/>
    <cellWatch r="O8"/>
    <cellWatch r="P8"/>
    <cellWatch r="Q8"/>
    <cellWatch r="R8"/>
    <cellWatch r="S8"/>
    <cellWatch r="T8"/>
    <cellWatch r="U8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X36"/>
  <sheetViews>
    <sheetView zoomScale="70" zoomScaleNormal="70" workbookViewId="0">
      <selection activeCell="A10" sqref="A10"/>
    </sheetView>
  </sheetViews>
  <sheetFormatPr baseColWidth="10" defaultRowHeight="15" x14ac:dyDescent="0.25"/>
  <cols>
    <col min="1" max="1" width="8.42578125" bestFit="1" customWidth="1"/>
    <col min="2" max="2" width="17.140625" bestFit="1" customWidth="1"/>
    <col min="3" max="3" width="8.42578125" bestFit="1" customWidth="1"/>
    <col min="4" max="4" width="17.140625" bestFit="1" customWidth="1"/>
    <col min="5" max="5" width="8.42578125" bestFit="1" customWidth="1"/>
    <col min="6" max="6" width="17.140625" bestFit="1" customWidth="1"/>
    <col min="7" max="7" width="8.42578125" bestFit="1" customWidth="1"/>
    <col min="8" max="8" width="17.140625" bestFit="1" customWidth="1"/>
    <col min="9" max="9" width="8.42578125" bestFit="1" customWidth="1"/>
    <col min="10" max="10" width="17.140625" bestFit="1" customWidth="1"/>
    <col min="11" max="11" width="8.42578125" bestFit="1" customWidth="1"/>
    <col min="12" max="12" width="17.140625" bestFit="1" customWidth="1"/>
    <col min="13" max="13" width="8.42578125" bestFit="1" customWidth="1"/>
    <col min="14" max="14" width="17.140625" bestFit="1" customWidth="1"/>
    <col min="15" max="15" width="8.42578125" bestFit="1" customWidth="1"/>
    <col min="16" max="16" width="17.7109375" bestFit="1" customWidth="1"/>
    <col min="17" max="17" width="8.42578125" bestFit="1" customWidth="1"/>
    <col min="18" max="18" width="17.7109375" bestFit="1" customWidth="1"/>
    <col min="19" max="19" width="8.42578125" bestFit="1" customWidth="1"/>
    <col min="20" max="20" width="17.7109375" bestFit="1" customWidth="1"/>
    <col min="21" max="21" width="8.42578125" bestFit="1" customWidth="1"/>
    <col min="22" max="22" width="17.7109375" bestFit="1" customWidth="1"/>
    <col min="23" max="23" width="8.42578125" bestFit="1" customWidth="1"/>
    <col min="24" max="24" width="17.7109375" bestFit="1" customWidth="1"/>
  </cols>
  <sheetData>
    <row r="1" spans="1:24" ht="15.75" thickBot="1" x14ac:dyDescent="0.3">
      <c r="A1" s="35" t="s">
        <v>33</v>
      </c>
      <c r="B1" s="36"/>
    </row>
    <row r="2" spans="1:24" ht="18.75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x14ac:dyDescent="0.25">
      <c r="A3" s="9">
        <v>42736</v>
      </c>
      <c r="B3" t="str">
        <f>'Saisie données'!I172</f>
        <v/>
      </c>
      <c r="C3" s="9">
        <v>42767</v>
      </c>
      <c r="D3" t="str">
        <f>'Saisie données'!I203</f>
        <v/>
      </c>
      <c r="E3" s="9">
        <v>42795</v>
      </c>
      <c r="F3" t="str">
        <f>'Saisie données'!I231</f>
        <v/>
      </c>
      <c r="G3" s="9">
        <v>42826</v>
      </c>
      <c r="H3" t="str">
        <f>'Saisie données'!I262</f>
        <v/>
      </c>
      <c r="I3" s="9">
        <v>42856</v>
      </c>
      <c r="J3" t="str">
        <f>'Saisie données'!I292</f>
        <v/>
      </c>
      <c r="K3" s="9">
        <v>42887</v>
      </c>
      <c r="L3" t="str">
        <f>'Saisie données'!I323</f>
        <v/>
      </c>
      <c r="M3" s="9">
        <v>42917</v>
      </c>
      <c r="N3" t="str">
        <f>'Saisie données'!I353</f>
        <v/>
      </c>
      <c r="O3" s="9">
        <v>42948</v>
      </c>
      <c r="P3" t="str">
        <f>'Saisie données'!I384</f>
        <v/>
      </c>
      <c r="Q3" s="9">
        <v>42979</v>
      </c>
      <c r="R3" t="str">
        <f>'Saisie données'!I415</f>
        <v/>
      </c>
      <c r="S3" s="9">
        <v>43009</v>
      </c>
      <c r="T3" t="str">
        <f>'Saisie données'!I445</f>
        <v/>
      </c>
      <c r="U3" s="9">
        <v>43040</v>
      </c>
      <c r="V3" t="str">
        <f>'Saisie données'!I476</f>
        <v/>
      </c>
      <c r="W3" s="9">
        <v>43070</v>
      </c>
      <c r="X3" t="str">
        <f>'Saisie données'!I506</f>
        <v/>
      </c>
    </row>
    <row r="4" spans="1:24" x14ac:dyDescent="0.25">
      <c r="A4" s="9">
        <v>42737</v>
      </c>
      <c r="B4" t="str">
        <f>'Saisie données'!I173</f>
        <v/>
      </c>
      <c r="C4" s="9">
        <v>42768</v>
      </c>
      <c r="D4" t="str">
        <f>'Saisie données'!I204</f>
        <v/>
      </c>
      <c r="E4" s="9">
        <v>42796</v>
      </c>
      <c r="F4" t="str">
        <f>'Saisie données'!I232</f>
        <v/>
      </c>
      <c r="G4" s="9">
        <v>42827</v>
      </c>
      <c r="H4" t="str">
        <f>'Saisie données'!I263</f>
        <v/>
      </c>
      <c r="I4" s="9">
        <v>42857</v>
      </c>
      <c r="J4" t="str">
        <f>'Saisie données'!I293</f>
        <v/>
      </c>
      <c r="K4" s="9">
        <v>42888</v>
      </c>
      <c r="L4" t="str">
        <f>'Saisie données'!I324</f>
        <v/>
      </c>
      <c r="M4" s="9">
        <v>42918</v>
      </c>
      <c r="N4" t="str">
        <f>'Saisie données'!I354</f>
        <v/>
      </c>
      <c r="O4" s="9">
        <v>42949</v>
      </c>
      <c r="P4" t="str">
        <f>'Saisie données'!I385</f>
        <v/>
      </c>
      <c r="Q4" s="9">
        <v>42980</v>
      </c>
      <c r="R4" t="str">
        <f>'Saisie données'!I416</f>
        <v/>
      </c>
      <c r="S4" s="9">
        <v>43010</v>
      </c>
      <c r="T4" t="str">
        <f>'Saisie données'!I446</f>
        <v/>
      </c>
      <c r="U4" s="9">
        <v>43041</v>
      </c>
      <c r="V4" t="str">
        <f>'Saisie données'!I477</f>
        <v/>
      </c>
      <c r="W4" s="9">
        <v>43071</v>
      </c>
      <c r="X4" t="str">
        <f>'Saisie données'!I507</f>
        <v/>
      </c>
    </row>
    <row r="5" spans="1:24" x14ac:dyDescent="0.25">
      <c r="A5" s="9">
        <v>42738</v>
      </c>
      <c r="B5" t="str">
        <f>'Saisie données'!I174</f>
        <v/>
      </c>
      <c r="C5" s="9">
        <v>42769</v>
      </c>
      <c r="D5" t="str">
        <f>'Saisie données'!I205</f>
        <v/>
      </c>
      <c r="E5" s="9">
        <v>42797</v>
      </c>
      <c r="F5" t="str">
        <f>'Saisie données'!I233</f>
        <v/>
      </c>
      <c r="G5" s="9">
        <v>42828</v>
      </c>
      <c r="H5" t="str">
        <f>'Saisie données'!I264</f>
        <v/>
      </c>
      <c r="I5" s="9">
        <v>42858</v>
      </c>
      <c r="J5" t="str">
        <f>'Saisie données'!I294</f>
        <v/>
      </c>
      <c r="K5" s="9">
        <v>42889</v>
      </c>
      <c r="L5" t="str">
        <f>'Saisie données'!I325</f>
        <v/>
      </c>
      <c r="M5" s="9">
        <v>42919</v>
      </c>
      <c r="N5" t="str">
        <f>'Saisie données'!I355</f>
        <v/>
      </c>
      <c r="O5" s="9">
        <v>42950</v>
      </c>
      <c r="P5" t="str">
        <f>'Saisie données'!I386</f>
        <v/>
      </c>
      <c r="Q5" s="9">
        <v>42981</v>
      </c>
      <c r="R5" t="str">
        <f>'Saisie données'!I417</f>
        <v/>
      </c>
      <c r="S5" s="9">
        <v>43011</v>
      </c>
      <c r="T5" t="str">
        <f>'Saisie données'!I447</f>
        <v/>
      </c>
      <c r="U5" s="9">
        <v>43042</v>
      </c>
      <c r="V5" t="str">
        <f>'Saisie données'!I478</f>
        <v/>
      </c>
      <c r="W5" s="9">
        <v>43072</v>
      </c>
      <c r="X5" t="str">
        <f>'Saisie données'!I508</f>
        <v/>
      </c>
    </row>
    <row r="6" spans="1:24" x14ac:dyDescent="0.25">
      <c r="A6" s="9">
        <v>42739</v>
      </c>
      <c r="B6" t="str">
        <f>'Saisie données'!I175</f>
        <v/>
      </c>
      <c r="C6" s="9">
        <v>42770</v>
      </c>
      <c r="D6" t="str">
        <f>'Saisie données'!I206</f>
        <v/>
      </c>
      <c r="E6" s="9">
        <v>42798</v>
      </c>
      <c r="F6" t="str">
        <f>'Saisie données'!I234</f>
        <v/>
      </c>
      <c r="G6" s="9">
        <v>42829</v>
      </c>
      <c r="H6" t="str">
        <f>'Saisie données'!I265</f>
        <v/>
      </c>
      <c r="I6" s="9">
        <v>42859</v>
      </c>
      <c r="J6" t="str">
        <f>'Saisie données'!I295</f>
        <v/>
      </c>
      <c r="K6" s="9">
        <v>42890</v>
      </c>
      <c r="L6" t="str">
        <f>'Saisie données'!I326</f>
        <v/>
      </c>
      <c r="M6" s="9">
        <v>42920</v>
      </c>
      <c r="N6" t="str">
        <f>'Saisie données'!I356</f>
        <v/>
      </c>
      <c r="O6" s="9">
        <v>42951</v>
      </c>
      <c r="P6" t="str">
        <f>'Saisie données'!I387</f>
        <v/>
      </c>
      <c r="Q6" s="9">
        <v>42982</v>
      </c>
      <c r="R6" t="str">
        <f>'Saisie données'!I418</f>
        <v/>
      </c>
      <c r="S6" s="9">
        <v>43012</v>
      </c>
      <c r="T6" t="str">
        <f>'Saisie données'!I448</f>
        <v/>
      </c>
      <c r="U6" s="9">
        <v>43043</v>
      </c>
      <c r="V6" t="str">
        <f>'Saisie données'!I479</f>
        <v/>
      </c>
      <c r="W6" s="9">
        <v>43073</v>
      </c>
      <c r="X6" t="str">
        <f>'Saisie données'!I509</f>
        <v/>
      </c>
    </row>
    <row r="7" spans="1:24" x14ac:dyDescent="0.25">
      <c r="A7" s="9">
        <v>42740</v>
      </c>
      <c r="B7" t="str">
        <f>'Saisie données'!I176</f>
        <v/>
      </c>
      <c r="C7" s="9">
        <v>42771</v>
      </c>
      <c r="D7" t="str">
        <f>'Saisie données'!I207</f>
        <v/>
      </c>
      <c r="E7" s="9">
        <v>42799</v>
      </c>
      <c r="F7" t="str">
        <f>'Saisie données'!I235</f>
        <v/>
      </c>
      <c r="G7" s="9">
        <v>42830</v>
      </c>
      <c r="H7" t="str">
        <f>'Saisie données'!I266</f>
        <v/>
      </c>
      <c r="I7" s="9">
        <v>42860</v>
      </c>
      <c r="J7" t="str">
        <f>'Saisie données'!I296</f>
        <v/>
      </c>
      <c r="K7" s="9">
        <v>42891</v>
      </c>
      <c r="L7" t="str">
        <f>'Saisie données'!I327</f>
        <v/>
      </c>
      <c r="M7" s="9">
        <v>42921</v>
      </c>
      <c r="N7" t="str">
        <f>'Saisie données'!I357</f>
        <v/>
      </c>
      <c r="O7" s="9">
        <v>42952</v>
      </c>
      <c r="P7" t="str">
        <f>'Saisie données'!I388</f>
        <v/>
      </c>
      <c r="Q7" s="9">
        <v>42983</v>
      </c>
      <c r="R7" t="str">
        <f>'Saisie données'!I419</f>
        <v/>
      </c>
      <c r="S7" s="9">
        <v>43013</v>
      </c>
      <c r="T7" t="str">
        <f>'Saisie données'!I449</f>
        <v/>
      </c>
      <c r="U7" s="9">
        <v>43044</v>
      </c>
      <c r="V7" t="str">
        <f>'Saisie données'!I480</f>
        <v/>
      </c>
      <c r="W7" s="9">
        <v>43074</v>
      </c>
      <c r="X7" t="str">
        <f>'Saisie données'!I510</f>
        <v/>
      </c>
    </row>
    <row r="8" spans="1:24" x14ac:dyDescent="0.25">
      <c r="A8" s="9">
        <v>42741</v>
      </c>
      <c r="B8" t="str">
        <f>'Saisie données'!I177</f>
        <v/>
      </c>
      <c r="C8" s="9">
        <v>42772</v>
      </c>
      <c r="D8" t="str">
        <f>'Saisie données'!I208</f>
        <v/>
      </c>
      <c r="E8" s="9">
        <v>42800</v>
      </c>
      <c r="F8" t="str">
        <f>'Saisie données'!I236</f>
        <v/>
      </c>
      <c r="G8" s="9">
        <v>42831</v>
      </c>
      <c r="H8" t="str">
        <f>'Saisie données'!I267</f>
        <v/>
      </c>
      <c r="I8" s="9">
        <v>42861</v>
      </c>
      <c r="J8" t="str">
        <f>'Saisie données'!I297</f>
        <v/>
      </c>
      <c r="K8" s="9">
        <v>42892</v>
      </c>
      <c r="L8" t="str">
        <f>'Saisie données'!I328</f>
        <v/>
      </c>
      <c r="M8" s="9">
        <v>42922</v>
      </c>
      <c r="N8" t="str">
        <f>'Saisie données'!I358</f>
        <v/>
      </c>
      <c r="O8" s="9">
        <v>42953</v>
      </c>
      <c r="P8" t="str">
        <f>'Saisie données'!I389</f>
        <v/>
      </c>
      <c r="Q8" s="9">
        <v>42984</v>
      </c>
      <c r="R8" t="str">
        <f>'Saisie données'!I420</f>
        <v/>
      </c>
      <c r="S8" s="9">
        <v>43014</v>
      </c>
      <c r="T8" t="str">
        <f>'Saisie données'!I450</f>
        <v/>
      </c>
      <c r="U8" s="9">
        <v>43045</v>
      </c>
      <c r="V8" t="str">
        <f>'Saisie données'!I481</f>
        <v/>
      </c>
      <c r="W8" s="9">
        <v>43075</v>
      </c>
      <c r="X8" t="str">
        <f>'Saisie données'!I511</f>
        <v/>
      </c>
    </row>
    <row r="9" spans="1:24" x14ac:dyDescent="0.25">
      <c r="A9" s="9">
        <v>42742</v>
      </c>
      <c r="B9" t="str">
        <f>'Saisie données'!I178</f>
        <v/>
      </c>
      <c r="C9" s="9">
        <v>42773</v>
      </c>
      <c r="D9" t="str">
        <f>'Saisie données'!I209</f>
        <v/>
      </c>
      <c r="E9" s="9">
        <v>42801</v>
      </c>
      <c r="F9" t="str">
        <f>'Saisie données'!I237</f>
        <v/>
      </c>
      <c r="G9" s="9">
        <v>42832</v>
      </c>
      <c r="H9" t="str">
        <f>'Saisie données'!I268</f>
        <v/>
      </c>
      <c r="I9" s="9">
        <v>42862</v>
      </c>
      <c r="J9" t="str">
        <f>'Saisie données'!I298</f>
        <v/>
      </c>
      <c r="K9" s="9">
        <v>42893</v>
      </c>
      <c r="L9" t="str">
        <f>'Saisie données'!I329</f>
        <v/>
      </c>
      <c r="M9" s="9">
        <v>42923</v>
      </c>
      <c r="N9" t="str">
        <f>'Saisie données'!I359</f>
        <v/>
      </c>
      <c r="O9" s="9">
        <v>42954</v>
      </c>
      <c r="P9" t="str">
        <f>'Saisie données'!I390</f>
        <v/>
      </c>
      <c r="Q9" s="9">
        <v>42985</v>
      </c>
      <c r="R9" t="str">
        <f>'Saisie données'!I421</f>
        <v/>
      </c>
      <c r="S9" s="9">
        <v>43015</v>
      </c>
      <c r="T9" t="str">
        <f>'Saisie données'!I451</f>
        <v/>
      </c>
      <c r="U9" s="9">
        <v>43046</v>
      </c>
      <c r="V9" t="str">
        <f>'Saisie données'!I482</f>
        <v/>
      </c>
      <c r="W9" s="9">
        <v>43076</v>
      </c>
      <c r="X9" t="str">
        <f>'Saisie données'!I512</f>
        <v/>
      </c>
    </row>
    <row r="10" spans="1:24" x14ac:dyDescent="0.25">
      <c r="A10" s="9">
        <v>42743</v>
      </c>
      <c r="B10" t="str">
        <f>'Saisie données'!I179</f>
        <v/>
      </c>
      <c r="C10" s="9">
        <v>42774</v>
      </c>
      <c r="D10" t="str">
        <f>'Saisie données'!I210</f>
        <v/>
      </c>
      <c r="E10" s="9">
        <v>42802</v>
      </c>
      <c r="F10" t="str">
        <f>'Saisie données'!I238</f>
        <v/>
      </c>
      <c r="G10" s="9">
        <v>42833</v>
      </c>
      <c r="H10" t="str">
        <f>'Saisie données'!I269</f>
        <v/>
      </c>
      <c r="I10" s="9">
        <v>42863</v>
      </c>
      <c r="J10" t="str">
        <f>'Saisie données'!I299</f>
        <v/>
      </c>
      <c r="K10" s="9">
        <v>42894</v>
      </c>
      <c r="L10" t="str">
        <f>'Saisie données'!I330</f>
        <v/>
      </c>
      <c r="M10" s="9">
        <v>42924</v>
      </c>
      <c r="N10" t="str">
        <f>'Saisie données'!I360</f>
        <v/>
      </c>
      <c r="O10" s="9">
        <v>42955</v>
      </c>
      <c r="P10" t="str">
        <f>'Saisie données'!I391</f>
        <v/>
      </c>
      <c r="Q10" s="9">
        <v>42986</v>
      </c>
      <c r="R10" t="str">
        <f>'Saisie données'!I422</f>
        <v/>
      </c>
      <c r="S10" s="9">
        <v>43016</v>
      </c>
      <c r="T10" t="str">
        <f>'Saisie données'!I452</f>
        <v/>
      </c>
      <c r="U10" s="9">
        <v>43047</v>
      </c>
      <c r="V10" t="str">
        <f>'Saisie données'!I483</f>
        <v/>
      </c>
      <c r="W10" s="9">
        <v>43077</v>
      </c>
      <c r="X10" t="str">
        <f>'Saisie données'!I513</f>
        <v/>
      </c>
    </row>
    <row r="11" spans="1:24" x14ac:dyDescent="0.25">
      <c r="A11" s="9">
        <v>42744</v>
      </c>
      <c r="B11" t="str">
        <f>'Saisie données'!I180</f>
        <v/>
      </c>
      <c r="C11" s="9">
        <v>42775</v>
      </c>
      <c r="D11" t="str">
        <f>'Saisie données'!I211</f>
        <v/>
      </c>
      <c r="E11" s="9">
        <v>42803</v>
      </c>
      <c r="F11" t="str">
        <f>'Saisie données'!I239</f>
        <v/>
      </c>
      <c r="G11" s="9">
        <v>42834</v>
      </c>
      <c r="H11" t="str">
        <f>'Saisie données'!I270</f>
        <v/>
      </c>
      <c r="I11" s="9">
        <v>42864</v>
      </c>
      <c r="J11" t="str">
        <f>'Saisie données'!I300</f>
        <v/>
      </c>
      <c r="K11" s="9">
        <v>42895</v>
      </c>
      <c r="L11" t="str">
        <f>'Saisie données'!I331</f>
        <v/>
      </c>
      <c r="M11" s="9">
        <v>42925</v>
      </c>
      <c r="N11" t="str">
        <f>'Saisie données'!I361</f>
        <v/>
      </c>
      <c r="O11" s="9">
        <v>42956</v>
      </c>
      <c r="P11" t="str">
        <f>'Saisie données'!I392</f>
        <v/>
      </c>
      <c r="Q11" s="9">
        <v>42987</v>
      </c>
      <c r="R11" t="str">
        <f>'Saisie données'!I423</f>
        <v/>
      </c>
      <c r="S11" s="9">
        <v>43017</v>
      </c>
      <c r="T11" t="str">
        <f>'Saisie données'!I453</f>
        <v/>
      </c>
      <c r="U11" s="9">
        <v>43048</v>
      </c>
      <c r="V11" t="str">
        <f>'Saisie données'!I484</f>
        <v/>
      </c>
      <c r="W11" s="9">
        <v>43078</v>
      </c>
      <c r="X11" t="str">
        <f>'Saisie données'!I514</f>
        <v/>
      </c>
    </row>
    <row r="12" spans="1:24" x14ac:dyDescent="0.25">
      <c r="A12" s="9">
        <v>42745</v>
      </c>
      <c r="B12" t="str">
        <f>'Saisie données'!I181</f>
        <v/>
      </c>
      <c r="C12" s="9">
        <v>42776</v>
      </c>
      <c r="D12" t="str">
        <f>'Saisie données'!I212</f>
        <v/>
      </c>
      <c r="E12" s="9">
        <v>42804</v>
      </c>
      <c r="F12" t="str">
        <f>'Saisie données'!I240</f>
        <v/>
      </c>
      <c r="G12" s="9">
        <v>42835</v>
      </c>
      <c r="H12" t="str">
        <f>'Saisie données'!I271</f>
        <v/>
      </c>
      <c r="I12" s="9">
        <v>42865</v>
      </c>
      <c r="J12" t="str">
        <f>'Saisie données'!I301</f>
        <v/>
      </c>
      <c r="K12" s="9">
        <v>42896</v>
      </c>
      <c r="L12" t="str">
        <f>'Saisie données'!I332</f>
        <v/>
      </c>
      <c r="M12" s="9">
        <v>42926</v>
      </c>
      <c r="N12" t="str">
        <f>'Saisie données'!I362</f>
        <v/>
      </c>
      <c r="O12" s="9">
        <v>42957</v>
      </c>
      <c r="P12" t="str">
        <f>'Saisie données'!I393</f>
        <v/>
      </c>
      <c r="Q12" s="9">
        <v>42988</v>
      </c>
      <c r="R12" t="str">
        <f>'Saisie données'!I424</f>
        <v/>
      </c>
      <c r="S12" s="9">
        <v>43018</v>
      </c>
      <c r="T12" t="str">
        <f>'Saisie données'!I454</f>
        <v/>
      </c>
      <c r="U12" s="9">
        <v>43049</v>
      </c>
      <c r="V12" t="str">
        <f>'Saisie données'!I485</f>
        <v/>
      </c>
      <c r="W12" s="9">
        <v>43079</v>
      </c>
      <c r="X12" t="str">
        <f>'Saisie données'!I515</f>
        <v/>
      </c>
    </row>
    <row r="13" spans="1:24" x14ac:dyDescent="0.25">
      <c r="A13" s="9">
        <v>42746</v>
      </c>
      <c r="B13" t="str">
        <f>'Saisie données'!I182</f>
        <v/>
      </c>
      <c r="C13" s="9">
        <v>42777</v>
      </c>
      <c r="D13" t="str">
        <f>'Saisie données'!I213</f>
        <v/>
      </c>
      <c r="E13" s="9">
        <v>42805</v>
      </c>
      <c r="F13" t="str">
        <f>'Saisie données'!I241</f>
        <v/>
      </c>
      <c r="G13" s="9">
        <v>42836</v>
      </c>
      <c r="H13" t="str">
        <f>'Saisie données'!I272</f>
        <v/>
      </c>
      <c r="I13" s="9">
        <v>42866</v>
      </c>
      <c r="J13" t="str">
        <f>'Saisie données'!I302</f>
        <v/>
      </c>
      <c r="K13" s="9">
        <v>42897</v>
      </c>
      <c r="L13" t="str">
        <f>'Saisie données'!I333</f>
        <v/>
      </c>
      <c r="M13" s="9">
        <v>42927</v>
      </c>
      <c r="N13" t="str">
        <f>'Saisie données'!I363</f>
        <v/>
      </c>
      <c r="O13" s="9">
        <v>42958</v>
      </c>
      <c r="P13" t="str">
        <f>'Saisie données'!I394</f>
        <v/>
      </c>
      <c r="Q13" s="9">
        <v>42989</v>
      </c>
      <c r="R13" t="str">
        <f>'Saisie données'!I425</f>
        <v/>
      </c>
      <c r="S13" s="9">
        <v>43019</v>
      </c>
      <c r="T13" t="str">
        <f>'Saisie données'!I455</f>
        <v/>
      </c>
      <c r="U13" s="9">
        <v>43050</v>
      </c>
      <c r="V13" t="str">
        <f>'Saisie données'!I486</f>
        <v/>
      </c>
      <c r="W13" s="9">
        <v>43080</v>
      </c>
      <c r="X13" t="str">
        <f>'Saisie données'!I516</f>
        <v/>
      </c>
    </row>
    <row r="14" spans="1:24" x14ac:dyDescent="0.25">
      <c r="A14" s="9">
        <v>42747</v>
      </c>
      <c r="B14" t="str">
        <f>'Saisie données'!I183</f>
        <v/>
      </c>
      <c r="C14" s="9">
        <v>42778</v>
      </c>
      <c r="D14" t="str">
        <f>'Saisie données'!I214</f>
        <v/>
      </c>
      <c r="E14" s="9">
        <v>42806</v>
      </c>
      <c r="F14" t="str">
        <f>'Saisie données'!I242</f>
        <v/>
      </c>
      <c r="G14" s="9">
        <v>42837</v>
      </c>
      <c r="H14" t="str">
        <f>'Saisie données'!I273</f>
        <v/>
      </c>
      <c r="I14" s="9">
        <v>42867</v>
      </c>
      <c r="J14" t="str">
        <f>'Saisie données'!I303</f>
        <v/>
      </c>
      <c r="K14" s="9">
        <v>42898</v>
      </c>
      <c r="L14" t="str">
        <f>'Saisie données'!I334</f>
        <v/>
      </c>
      <c r="M14" s="9">
        <v>42928</v>
      </c>
      <c r="N14" t="str">
        <f>'Saisie données'!I364</f>
        <v/>
      </c>
      <c r="O14" s="9">
        <v>42959</v>
      </c>
      <c r="P14" t="str">
        <f>'Saisie données'!I395</f>
        <v/>
      </c>
      <c r="Q14" s="9">
        <v>42990</v>
      </c>
      <c r="R14" t="str">
        <f>'Saisie données'!I426</f>
        <v/>
      </c>
      <c r="S14" s="9">
        <v>43020</v>
      </c>
      <c r="T14" t="str">
        <f>'Saisie données'!I456</f>
        <v/>
      </c>
      <c r="U14" s="9">
        <v>43051</v>
      </c>
      <c r="V14" t="str">
        <f>'Saisie données'!I487</f>
        <v/>
      </c>
      <c r="W14" s="9">
        <v>43081</v>
      </c>
      <c r="X14" t="str">
        <f>'Saisie données'!I517</f>
        <v/>
      </c>
    </row>
    <row r="15" spans="1:24" x14ac:dyDescent="0.25">
      <c r="A15" s="9">
        <v>42748</v>
      </c>
      <c r="B15" t="str">
        <f>'Saisie données'!I184</f>
        <v/>
      </c>
      <c r="C15" s="9">
        <v>42779</v>
      </c>
      <c r="D15" t="str">
        <f>'Saisie données'!I215</f>
        <v/>
      </c>
      <c r="E15" s="9">
        <v>42807</v>
      </c>
      <c r="F15" t="str">
        <f>'Saisie données'!I243</f>
        <v/>
      </c>
      <c r="G15" s="9">
        <v>42838</v>
      </c>
      <c r="H15" t="str">
        <f>'Saisie données'!I274</f>
        <v/>
      </c>
      <c r="I15" s="9">
        <v>42868</v>
      </c>
      <c r="J15" t="str">
        <f>'Saisie données'!I304</f>
        <v/>
      </c>
      <c r="K15" s="9">
        <v>42899</v>
      </c>
      <c r="L15" t="str">
        <f>'Saisie données'!I335</f>
        <v/>
      </c>
      <c r="M15" s="9">
        <v>42929</v>
      </c>
      <c r="N15" t="str">
        <f>'Saisie données'!I365</f>
        <v/>
      </c>
      <c r="O15" s="9">
        <v>42960</v>
      </c>
      <c r="P15" t="str">
        <f>'Saisie données'!I396</f>
        <v/>
      </c>
      <c r="Q15" s="9">
        <v>42991</v>
      </c>
      <c r="R15" t="str">
        <f>'Saisie données'!I427</f>
        <v/>
      </c>
      <c r="S15" s="9">
        <v>43021</v>
      </c>
      <c r="T15" t="str">
        <f>'Saisie données'!I457</f>
        <v/>
      </c>
      <c r="U15" s="9">
        <v>43052</v>
      </c>
      <c r="V15" t="str">
        <f>'Saisie données'!I488</f>
        <v/>
      </c>
      <c r="W15" s="9">
        <v>43082</v>
      </c>
      <c r="X15" t="str">
        <f>'Saisie données'!I518</f>
        <v/>
      </c>
    </row>
    <row r="16" spans="1:24" x14ac:dyDescent="0.25">
      <c r="A16" s="9">
        <v>42749</v>
      </c>
      <c r="B16" t="str">
        <f>'Saisie données'!I185</f>
        <v/>
      </c>
      <c r="C16" s="9">
        <v>42780</v>
      </c>
      <c r="D16" t="str">
        <f>'Saisie données'!I216</f>
        <v/>
      </c>
      <c r="E16" s="9">
        <v>42808</v>
      </c>
      <c r="F16" t="str">
        <f>'Saisie données'!I244</f>
        <v/>
      </c>
      <c r="G16" s="9">
        <v>42839</v>
      </c>
      <c r="H16" t="str">
        <f>'Saisie données'!I275</f>
        <v/>
      </c>
      <c r="I16" s="9">
        <v>42869</v>
      </c>
      <c r="J16" t="str">
        <f>'Saisie données'!I305</f>
        <v/>
      </c>
      <c r="K16" s="9">
        <v>42900</v>
      </c>
      <c r="L16" t="str">
        <f>'Saisie données'!I336</f>
        <v/>
      </c>
      <c r="M16" s="9">
        <v>42930</v>
      </c>
      <c r="N16" t="str">
        <f>'Saisie données'!I366</f>
        <v/>
      </c>
      <c r="O16" s="9">
        <v>42961</v>
      </c>
      <c r="P16" t="str">
        <f>'Saisie données'!I397</f>
        <v/>
      </c>
      <c r="Q16" s="9">
        <v>42992</v>
      </c>
      <c r="R16" t="str">
        <f>'Saisie données'!I428</f>
        <v/>
      </c>
      <c r="S16" s="9">
        <v>43022</v>
      </c>
      <c r="T16" t="str">
        <f>'Saisie données'!I458</f>
        <v/>
      </c>
      <c r="U16" s="9">
        <v>43053</v>
      </c>
      <c r="V16" t="str">
        <f>'Saisie données'!I489</f>
        <v/>
      </c>
      <c r="W16" s="9">
        <v>43083</v>
      </c>
      <c r="X16" t="str">
        <f>'Saisie données'!I519</f>
        <v/>
      </c>
    </row>
    <row r="17" spans="1:24" x14ac:dyDescent="0.25">
      <c r="A17" s="9">
        <v>42750</v>
      </c>
      <c r="B17" t="str">
        <f>'Saisie données'!I186</f>
        <v/>
      </c>
      <c r="C17" s="9">
        <v>42781</v>
      </c>
      <c r="D17" t="str">
        <f>'Saisie données'!I217</f>
        <v/>
      </c>
      <c r="E17" s="9">
        <v>42809</v>
      </c>
      <c r="F17" t="str">
        <f>'Saisie données'!I245</f>
        <v/>
      </c>
      <c r="G17" s="9">
        <v>42840</v>
      </c>
      <c r="H17" t="str">
        <f>'Saisie données'!I276</f>
        <v/>
      </c>
      <c r="I17" s="9">
        <v>42870</v>
      </c>
      <c r="J17" t="str">
        <f>'Saisie données'!I306</f>
        <v/>
      </c>
      <c r="K17" s="9">
        <v>42901</v>
      </c>
      <c r="L17" t="str">
        <f>'Saisie données'!I337</f>
        <v/>
      </c>
      <c r="M17" s="9">
        <v>42931</v>
      </c>
      <c r="N17" t="str">
        <f>'Saisie données'!I367</f>
        <v/>
      </c>
      <c r="O17" s="9">
        <v>42962</v>
      </c>
      <c r="P17" t="str">
        <f>'Saisie données'!I398</f>
        <v/>
      </c>
      <c r="Q17" s="9">
        <v>42993</v>
      </c>
      <c r="R17" t="str">
        <f>'Saisie données'!I429</f>
        <v/>
      </c>
      <c r="S17" s="9">
        <v>43023</v>
      </c>
      <c r="T17" t="str">
        <f>'Saisie données'!I459</f>
        <v/>
      </c>
      <c r="U17" s="9">
        <v>43054</v>
      </c>
      <c r="V17" t="str">
        <f>'Saisie données'!I490</f>
        <v/>
      </c>
      <c r="W17" s="9">
        <v>43084</v>
      </c>
      <c r="X17" t="str">
        <f>'Saisie données'!I520</f>
        <v/>
      </c>
    </row>
    <row r="18" spans="1:24" x14ac:dyDescent="0.25">
      <c r="A18" s="9">
        <v>42751</v>
      </c>
      <c r="B18" t="str">
        <f>'Saisie données'!I187</f>
        <v/>
      </c>
      <c r="C18" s="9">
        <v>42782</v>
      </c>
      <c r="D18" t="str">
        <f>'Saisie données'!I218</f>
        <v/>
      </c>
      <c r="E18" s="9">
        <v>42810</v>
      </c>
      <c r="F18" t="str">
        <f>'Saisie données'!I246</f>
        <v/>
      </c>
      <c r="G18" s="9">
        <v>42841</v>
      </c>
      <c r="H18" t="str">
        <f>'Saisie données'!I277</f>
        <v/>
      </c>
      <c r="I18" s="9">
        <v>42871</v>
      </c>
      <c r="J18" t="str">
        <f>'Saisie données'!I307</f>
        <v/>
      </c>
      <c r="K18" s="9">
        <v>42902</v>
      </c>
      <c r="L18" t="str">
        <f>'Saisie données'!I338</f>
        <v/>
      </c>
      <c r="M18" s="9">
        <v>42932</v>
      </c>
      <c r="N18" t="str">
        <f>'Saisie données'!I368</f>
        <v/>
      </c>
      <c r="O18" s="9">
        <v>42963</v>
      </c>
      <c r="P18" t="str">
        <f>'Saisie données'!I399</f>
        <v/>
      </c>
      <c r="Q18" s="9">
        <v>42994</v>
      </c>
      <c r="R18" t="str">
        <f>'Saisie données'!I430</f>
        <v/>
      </c>
      <c r="S18" s="9">
        <v>43024</v>
      </c>
      <c r="T18" t="str">
        <f>'Saisie données'!I460</f>
        <v/>
      </c>
      <c r="U18" s="9">
        <v>43055</v>
      </c>
      <c r="V18" t="str">
        <f>'Saisie données'!I491</f>
        <v/>
      </c>
      <c r="W18" s="9">
        <v>43085</v>
      </c>
      <c r="X18" t="str">
        <f>'Saisie données'!I521</f>
        <v/>
      </c>
    </row>
    <row r="19" spans="1:24" x14ac:dyDescent="0.25">
      <c r="A19" s="9">
        <v>42752</v>
      </c>
      <c r="B19" t="str">
        <f>'Saisie données'!I188</f>
        <v/>
      </c>
      <c r="C19" s="9">
        <v>42783</v>
      </c>
      <c r="D19" t="str">
        <f>'Saisie données'!I219</f>
        <v/>
      </c>
      <c r="E19" s="9">
        <v>42811</v>
      </c>
      <c r="F19" t="str">
        <f>'Saisie données'!I247</f>
        <v/>
      </c>
      <c r="G19" s="9">
        <v>42842</v>
      </c>
      <c r="H19" t="str">
        <f>'Saisie données'!I278</f>
        <v/>
      </c>
      <c r="I19" s="9">
        <v>42872</v>
      </c>
      <c r="J19" t="str">
        <f>'Saisie données'!I308</f>
        <v/>
      </c>
      <c r="K19" s="9">
        <v>42903</v>
      </c>
      <c r="L19" t="str">
        <f>'Saisie données'!I339</f>
        <v/>
      </c>
      <c r="M19" s="9">
        <v>42933</v>
      </c>
      <c r="N19" t="str">
        <f>'Saisie données'!I369</f>
        <v/>
      </c>
      <c r="O19" s="9">
        <v>42964</v>
      </c>
      <c r="P19" t="str">
        <f>'Saisie données'!I400</f>
        <v/>
      </c>
      <c r="Q19" s="9">
        <v>42995</v>
      </c>
      <c r="R19" t="str">
        <f>'Saisie données'!I431</f>
        <v/>
      </c>
      <c r="S19" s="9">
        <v>43025</v>
      </c>
      <c r="T19" t="str">
        <f>'Saisie données'!I461</f>
        <v/>
      </c>
      <c r="U19" s="9">
        <v>43056</v>
      </c>
      <c r="V19" t="str">
        <f>'Saisie données'!I492</f>
        <v/>
      </c>
      <c r="W19" s="9">
        <v>43086</v>
      </c>
      <c r="X19" t="str">
        <f>'Saisie données'!I522</f>
        <v/>
      </c>
    </row>
    <row r="20" spans="1:24" x14ac:dyDescent="0.25">
      <c r="A20" s="9">
        <v>42753</v>
      </c>
      <c r="B20" t="str">
        <f>'Saisie données'!I189</f>
        <v/>
      </c>
      <c r="C20" s="9">
        <v>42784</v>
      </c>
      <c r="D20" t="str">
        <f>'Saisie données'!I220</f>
        <v/>
      </c>
      <c r="E20" s="9">
        <v>42812</v>
      </c>
      <c r="F20" t="str">
        <f>'Saisie données'!I248</f>
        <v/>
      </c>
      <c r="G20" s="9">
        <v>42843</v>
      </c>
      <c r="H20" t="str">
        <f>'Saisie données'!I279</f>
        <v/>
      </c>
      <c r="I20" s="9">
        <v>42873</v>
      </c>
      <c r="J20" t="str">
        <f>'Saisie données'!I309</f>
        <v/>
      </c>
      <c r="K20" s="9">
        <v>42904</v>
      </c>
      <c r="L20" t="str">
        <f>'Saisie données'!I340</f>
        <v/>
      </c>
      <c r="M20" s="9">
        <v>42934</v>
      </c>
      <c r="N20" t="str">
        <f>'Saisie données'!I370</f>
        <v/>
      </c>
      <c r="O20" s="9">
        <v>42965</v>
      </c>
      <c r="P20" t="str">
        <f>'Saisie données'!I401</f>
        <v/>
      </c>
      <c r="Q20" s="9">
        <v>42996</v>
      </c>
      <c r="R20" t="str">
        <f>'Saisie données'!I432</f>
        <v/>
      </c>
      <c r="S20" s="9">
        <v>43026</v>
      </c>
      <c r="T20" t="str">
        <f>'Saisie données'!I462</f>
        <v/>
      </c>
      <c r="U20" s="9">
        <v>43057</v>
      </c>
      <c r="V20" t="str">
        <f>'Saisie données'!I493</f>
        <v/>
      </c>
      <c r="W20" s="9">
        <v>43087</v>
      </c>
      <c r="X20" t="str">
        <f>'Saisie données'!I523</f>
        <v/>
      </c>
    </row>
    <row r="21" spans="1:24" x14ac:dyDescent="0.25">
      <c r="A21" s="9">
        <v>42754</v>
      </c>
      <c r="B21" t="str">
        <f>'Saisie données'!I190</f>
        <v/>
      </c>
      <c r="C21" s="9">
        <v>42785</v>
      </c>
      <c r="D21" t="str">
        <f>'Saisie données'!I221</f>
        <v/>
      </c>
      <c r="E21" s="9">
        <v>42813</v>
      </c>
      <c r="F21" t="str">
        <f>'Saisie données'!I249</f>
        <v/>
      </c>
      <c r="G21" s="9">
        <v>42844</v>
      </c>
      <c r="H21" t="str">
        <f>'Saisie données'!I280</f>
        <v/>
      </c>
      <c r="I21" s="9">
        <v>42874</v>
      </c>
      <c r="J21" t="str">
        <f>'Saisie données'!I310</f>
        <v/>
      </c>
      <c r="K21" s="9">
        <v>42905</v>
      </c>
      <c r="L21" t="str">
        <f>'Saisie données'!I341</f>
        <v/>
      </c>
      <c r="M21" s="9">
        <v>42935</v>
      </c>
      <c r="N21" t="str">
        <f>'Saisie données'!I371</f>
        <v/>
      </c>
      <c r="O21" s="9">
        <v>42966</v>
      </c>
      <c r="P21" t="str">
        <f>'Saisie données'!I402</f>
        <v/>
      </c>
      <c r="Q21" s="9">
        <v>42997</v>
      </c>
      <c r="R21" t="str">
        <f>'Saisie données'!I433</f>
        <v/>
      </c>
      <c r="S21" s="9">
        <v>43027</v>
      </c>
      <c r="T21" t="str">
        <f>'Saisie données'!I463</f>
        <v/>
      </c>
      <c r="U21" s="9">
        <v>43058</v>
      </c>
      <c r="V21" t="str">
        <f>'Saisie données'!I494</f>
        <v/>
      </c>
      <c r="W21" s="9">
        <v>43088</v>
      </c>
      <c r="X21" t="str">
        <f>'Saisie données'!I524</f>
        <v/>
      </c>
    </row>
    <row r="22" spans="1:24" x14ac:dyDescent="0.25">
      <c r="A22" s="9">
        <v>42755</v>
      </c>
      <c r="B22" t="str">
        <f>'Saisie données'!I191</f>
        <v/>
      </c>
      <c r="C22" s="9">
        <v>42786</v>
      </c>
      <c r="D22" t="str">
        <f>'Saisie données'!I222</f>
        <v/>
      </c>
      <c r="E22" s="9">
        <v>42814</v>
      </c>
      <c r="F22" t="str">
        <f>'Saisie données'!I250</f>
        <v/>
      </c>
      <c r="G22" s="9">
        <v>42845</v>
      </c>
      <c r="H22" t="str">
        <f>'Saisie données'!I281</f>
        <v/>
      </c>
      <c r="I22" s="9">
        <v>42875</v>
      </c>
      <c r="J22" t="str">
        <f>'Saisie données'!I311</f>
        <v/>
      </c>
      <c r="K22" s="9">
        <v>42906</v>
      </c>
      <c r="L22" t="str">
        <f>'Saisie données'!I342</f>
        <v/>
      </c>
      <c r="M22" s="9">
        <v>42936</v>
      </c>
      <c r="N22" t="str">
        <f>'Saisie données'!I372</f>
        <v/>
      </c>
      <c r="O22" s="9">
        <v>42967</v>
      </c>
      <c r="P22" t="str">
        <f>'Saisie données'!I403</f>
        <v/>
      </c>
      <c r="Q22" s="9">
        <v>42998</v>
      </c>
      <c r="R22" t="str">
        <f>'Saisie données'!I434</f>
        <v/>
      </c>
      <c r="S22" s="9">
        <v>43028</v>
      </c>
      <c r="T22" t="str">
        <f>'Saisie données'!I464</f>
        <v/>
      </c>
      <c r="U22" s="9">
        <v>43059</v>
      </c>
      <c r="V22" t="str">
        <f>'Saisie données'!I495</f>
        <v/>
      </c>
      <c r="W22" s="9">
        <v>43089</v>
      </c>
      <c r="X22" t="str">
        <f>'Saisie données'!I525</f>
        <v/>
      </c>
    </row>
    <row r="23" spans="1:24" x14ac:dyDescent="0.25">
      <c r="A23" s="9">
        <v>42756</v>
      </c>
      <c r="B23" t="str">
        <f>'Saisie données'!I192</f>
        <v/>
      </c>
      <c r="C23" s="9">
        <v>42787</v>
      </c>
      <c r="D23" t="str">
        <f>'Saisie données'!I223</f>
        <v/>
      </c>
      <c r="E23" s="9">
        <v>42815</v>
      </c>
      <c r="F23" t="str">
        <f>'Saisie données'!I251</f>
        <v/>
      </c>
      <c r="G23" s="9">
        <v>42846</v>
      </c>
      <c r="H23" t="str">
        <f>'Saisie données'!I282</f>
        <v/>
      </c>
      <c r="I23" s="9">
        <v>42876</v>
      </c>
      <c r="J23" t="str">
        <f>'Saisie données'!I312</f>
        <v/>
      </c>
      <c r="K23" s="9">
        <v>42907</v>
      </c>
      <c r="L23" t="str">
        <f>'Saisie données'!I343</f>
        <v/>
      </c>
      <c r="M23" s="9">
        <v>42937</v>
      </c>
      <c r="N23" t="str">
        <f>'Saisie données'!I373</f>
        <v/>
      </c>
      <c r="O23" s="9">
        <v>42968</v>
      </c>
      <c r="P23" t="str">
        <f>'Saisie données'!I404</f>
        <v/>
      </c>
      <c r="Q23" s="9">
        <v>42999</v>
      </c>
      <c r="R23" t="str">
        <f>'Saisie données'!I435</f>
        <v/>
      </c>
      <c r="S23" s="9">
        <v>43029</v>
      </c>
      <c r="T23" t="str">
        <f>'Saisie données'!I465</f>
        <v/>
      </c>
      <c r="U23" s="9">
        <v>43060</v>
      </c>
      <c r="V23" t="str">
        <f>'Saisie données'!I496</f>
        <v/>
      </c>
      <c r="W23" s="9">
        <v>43090</v>
      </c>
      <c r="X23" t="str">
        <f>'Saisie données'!I526</f>
        <v/>
      </c>
    </row>
    <row r="24" spans="1:24" x14ac:dyDescent="0.25">
      <c r="A24" s="9">
        <v>42757</v>
      </c>
      <c r="B24" t="str">
        <f>'Saisie données'!I193</f>
        <v/>
      </c>
      <c r="C24" s="9">
        <v>42788</v>
      </c>
      <c r="D24" t="str">
        <f>'Saisie données'!I224</f>
        <v/>
      </c>
      <c r="E24" s="9">
        <v>42816</v>
      </c>
      <c r="F24" t="str">
        <f>'Saisie données'!I252</f>
        <v/>
      </c>
      <c r="G24" s="9">
        <v>42847</v>
      </c>
      <c r="H24" t="str">
        <f>'Saisie données'!I283</f>
        <v/>
      </c>
      <c r="I24" s="9">
        <v>42877</v>
      </c>
      <c r="J24" t="str">
        <f>'Saisie données'!I313</f>
        <v/>
      </c>
      <c r="K24" s="9">
        <v>42908</v>
      </c>
      <c r="L24" t="str">
        <f>'Saisie données'!I344</f>
        <v/>
      </c>
      <c r="M24" s="9">
        <v>42938</v>
      </c>
      <c r="N24" t="str">
        <f>'Saisie données'!I374</f>
        <v/>
      </c>
      <c r="O24" s="9">
        <v>42969</v>
      </c>
      <c r="P24" t="str">
        <f>'Saisie données'!I405</f>
        <v/>
      </c>
      <c r="Q24" s="9">
        <v>43000</v>
      </c>
      <c r="R24" t="str">
        <f>'Saisie données'!I436</f>
        <v/>
      </c>
      <c r="S24" s="9">
        <v>43030</v>
      </c>
      <c r="T24" t="str">
        <f>'Saisie données'!I466</f>
        <v/>
      </c>
      <c r="U24" s="9">
        <v>43061</v>
      </c>
      <c r="V24" t="str">
        <f>'Saisie données'!I497</f>
        <v/>
      </c>
      <c r="W24" s="9">
        <v>43091</v>
      </c>
      <c r="X24" t="str">
        <f>'Saisie données'!I527</f>
        <v/>
      </c>
    </row>
    <row r="25" spans="1:24" x14ac:dyDescent="0.25">
      <c r="A25" s="9">
        <v>42758</v>
      </c>
      <c r="B25" t="str">
        <f>'Saisie données'!I194</f>
        <v/>
      </c>
      <c r="C25" s="9">
        <v>42789</v>
      </c>
      <c r="D25" t="str">
        <f>'Saisie données'!I225</f>
        <v/>
      </c>
      <c r="E25" s="9">
        <v>42817</v>
      </c>
      <c r="F25" t="str">
        <f>'Saisie données'!I253</f>
        <v/>
      </c>
      <c r="G25" s="9">
        <v>42848</v>
      </c>
      <c r="H25" t="str">
        <f>'Saisie données'!I284</f>
        <v/>
      </c>
      <c r="I25" s="9">
        <v>42878</v>
      </c>
      <c r="J25" t="str">
        <f>'Saisie données'!I314</f>
        <v/>
      </c>
      <c r="K25" s="9">
        <v>42909</v>
      </c>
      <c r="L25" t="str">
        <f>'Saisie données'!I345</f>
        <v/>
      </c>
      <c r="M25" s="9">
        <v>42939</v>
      </c>
      <c r="N25" t="str">
        <f>'Saisie données'!I375</f>
        <v/>
      </c>
      <c r="O25" s="9">
        <v>42970</v>
      </c>
      <c r="P25" t="str">
        <f>'Saisie données'!I406</f>
        <v/>
      </c>
      <c r="Q25" s="9">
        <v>43001</v>
      </c>
      <c r="R25" t="str">
        <f>'Saisie données'!I437</f>
        <v/>
      </c>
      <c r="S25" s="9">
        <v>43031</v>
      </c>
      <c r="T25" t="str">
        <f>'Saisie données'!I467</f>
        <v/>
      </c>
      <c r="U25" s="9">
        <v>43062</v>
      </c>
      <c r="V25" t="str">
        <f>'Saisie données'!I498</f>
        <v/>
      </c>
      <c r="W25" s="9">
        <v>43092</v>
      </c>
      <c r="X25" t="str">
        <f>'Saisie données'!I528</f>
        <v/>
      </c>
    </row>
    <row r="26" spans="1:24" x14ac:dyDescent="0.25">
      <c r="A26" s="9">
        <v>42759</v>
      </c>
      <c r="B26" t="str">
        <f>'Saisie données'!I195</f>
        <v/>
      </c>
      <c r="C26" s="9">
        <v>42790</v>
      </c>
      <c r="D26" t="str">
        <f>'Saisie données'!I226</f>
        <v/>
      </c>
      <c r="E26" s="9">
        <v>42818</v>
      </c>
      <c r="F26" t="str">
        <f>'Saisie données'!I254</f>
        <v/>
      </c>
      <c r="G26" s="9">
        <v>42849</v>
      </c>
      <c r="H26" t="str">
        <f>'Saisie données'!I285</f>
        <v/>
      </c>
      <c r="I26" s="9">
        <v>42879</v>
      </c>
      <c r="J26" t="str">
        <f>'Saisie données'!I315</f>
        <v/>
      </c>
      <c r="K26" s="9">
        <v>42910</v>
      </c>
      <c r="L26" t="str">
        <f>'Saisie données'!I346</f>
        <v/>
      </c>
      <c r="M26" s="9">
        <v>42940</v>
      </c>
      <c r="N26" t="str">
        <f>'Saisie données'!I376</f>
        <v/>
      </c>
      <c r="O26" s="9">
        <v>42971</v>
      </c>
      <c r="P26" t="str">
        <f>'Saisie données'!I407</f>
        <v/>
      </c>
      <c r="Q26" s="9">
        <v>43002</v>
      </c>
      <c r="R26" t="str">
        <f>'Saisie données'!I438</f>
        <v/>
      </c>
      <c r="S26" s="9">
        <v>43032</v>
      </c>
      <c r="T26" t="str">
        <f>'Saisie données'!I468</f>
        <v/>
      </c>
      <c r="U26" s="9">
        <v>43063</v>
      </c>
      <c r="V26" t="str">
        <f>'Saisie données'!I499</f>
        <v/>
      </c>
      <c r="W26" s="9">
        <v>43093</v>
      </c>
      <c r="X26" t="str">
        <f>'Saisie données'!I529</f>
        <v/>
      </c>
    </row>
    <row r="27" spans="1:24" x14ac:dyDescent="0.25">
      <c r="A27" s="9">
        <v>42760</v>
      </c>
      <c r="B27" t="str">
        <f>'Saisie données'!I196</f>
        <v/>
      </c>
      <c r="C27" s="9">
        <v>42791</v>
      </c>
      <c r="D27" t="str">
        <f>'Saisie données'!I227</f>
        <v/>
      </c>
      <c r="E27" s="9">
        <v>42819</v>
      </c>
      <c r="F27" t="str">
        <f>'Saisie données'!I255</f>
        <v/>
      </c>
      <c r="G27" s="9">
        <v>42850</v>
      </c>
      <c r="H27" t="str">
        <f>'Saisie données'!I286</f>
        <v/>
      </c>
      <c r="I27" s="9">
        <v>42880</v>
      </c>
      <c r="J27" t="str">
        <f>'Saisie données'!I316</f>
        <v/>
      </c>
      <c r="K27" s="9">
        <v>42911</v>
      </c>
      <c r="L27" t="str">
        <f>'Saisie données'!I347</f>
        <v/>
      </c>
      <c r="M27" s="9">
        <v>42941</v>
      </c>
      <c r="N27" t="str">
        <f>'Saisie données'!I377</f>
        <v/>
      </c>
      <c r="O27" s="9">
        <v>42972</v>
      </c>
      <c r="P27" t="str">
        <f>'Saisie données'!I408</f>
        <v/>
      </c>
      <c r="Q27" s="9">
        <v>43003</v>
      </c>
      <c r="R27" t="str">
        <f>'Saisie données'!I439</f>
        <v/>
      </c>
      <c r="S27" s="9">
        <v>43033</v>
      </c>
      <c r="T27" t="str">
        <f>'Saisie données'!I469</f>
        <v/>
      </c>
      <c r="U27" s="9">
        <v>43064</v>
      </c>
      <c r="V27" t="str">
        <f>'Saisie données'!I500</f>
        <v/>
      </c>
      <c r="W27" s="9">
        <v>43094</v>
      </c>
      <c r="X27" t="str">
        <f>'Saisie données'!I530</f>
        <v/>
      </c>
    </row>
    <row r="28" spans="1:24" x14ac:dyDescent="0.25">
      <c r="A28" s="9">
        <v>42761</v>
      </c>
      <c r="B28" t="str">
        <f>'Saisie données'!I197</f>
        <v/>
      </c>
      <c r="C28" s="9">
        <v>42792</v>
      </c>
      <c r="D28" t="str">
        <f>'Saisie données'!I228</f>
        <v/>
      </c>
      <c r="E28" s="9">
        <v>42820</v>
      </c>
      <c r="F28" t="str">
        <f>'Saisie données'!I256</f>
        <v/>
      </c>
      <c r="G28" s="9">
        <v>42851</v>
      </c>
      <c r="H28" t="str">
        <f>'Saisie données'!I287</f>
        <v/>
      </c>
      <c r="I28" s="9">
        <v>42881</v>
      </c>
      <c r="J28" t="str">
        <f>'Saisie données'!I317</f>
        <v/>
      </c>
      <c r="K28" s="9">
        <v>42912</v>
      </c>
      <c r="L28" t="str">
        <f>'Saisie données'!I348</f>
        <v/>
      </c>
      <c r="M28" s="9">
        <v>42942</v>
      </c>
      <c r="N28" t="str">
        <f>'Saisie données'!I378</f>
        <v/>
      </c>
      <c r="O28" s="9">
        <v>42973</v>
      </c>
      <c r="P28" t="str">
        <f>'Saisie données'!I409</f>
        <v/>
      </c>
      <c r="Q28" s="9">
        <v>43004</v>
      </c>
      <c r="R28" t="str">
        <f>'Saisie données'!I440</f>
        <v/>
      </c>
      <c r="S28" s="9">
        <v>43034</v>
      </c>
      <c r="T28" t="str">
        <f>'Saisie données'!I470</f>
        <v/>
      </c>
      <c r="U28" s="9">
        <v>43065</v>
      </c>
      <c r="V28" t="str">
        <f>'Saisie données'!I501</f>
        <v/>
      </c>
      <c r="W28" s="9">
        <v>43095</v>
      </c>
      <c r="X28" t="str">
        <f>'Saisie données'!I531</f>
        <v/>
      </c>
    </row>
    <row r="29" spans="1:24" x14ac:dyDescent="0.25">
      <c r="A29" s="9">
        <v>42762</v>
      </c>
      <c r="B29" t="str">
        <f>'Saisie données'!I198</f>
        <v/>
      </c>
      <c r="C29" s="9">
        <v>42793</v>
      </c>
      <c r="D29" t="str">
        <f>'Saisie données'!I229</f>
        <v/>
      </c>
      <c r="E29" s="9">
        <v>42821</v>
      </c>
      <c r="F29" t="str">
        <f>'Saisie données'!I257</f>
        <v/>
      </c>
      <c r="G29" s="9">
        <v>42852</v>
      </c>
      <c r="H29" t="str">
        <f>'Saisie données'!I288</f>
        <v/>
      </c>
      <c r="I29" s="9">
        <v>42882</v>
      </c>
      <c r="J29" t="str">
        <f>'Saisie données'!I318</f>
        <v/>
      </c>
      <c r="K29" s="9">
        <v>42913</v>
      </c>
      <c r="L29" t="str">
        <f>'Saisie données'!I349</f>
        <v/>
      </c>
      <c r="M29" s="9">
        <v>42943</v>
      </c>
      <c r="N29" t="str">
        <f>'Saisie données'!I379</f>
        <v/>
      </c>
      <c r="O29" s="9">
        <v>42974</v>
      </c>
      <c r="P29" t="str">
        <f>'Saisie données'!I410</f>
        <v/>
      </c>
      <c r="Q29" s="9">
        <v>43005</v>
      </c>
      <c r="R29" t="str">
        <f>'Saisie données'!I441</f>
        <v/>
      </c>
      <c r="S29" s="9">
        <v>43035</v>
      </c>
      <c r="T29" t="str">
        <f>'Saisie données'!I471</f>
        <v/>
      </c>
      <c r="U29" s="9">
        <v>43066</v>
      </c>
      <c r="V29" t="str">
        <f>'Saisie données'!I502</f>
        <v/>
      </c>
      <c r="W29" s="9">
        <v>43096</v>
      </c>
      <c r="X29" t="str">
        <f>'Saisie données'!I532</f>
        <v/>
      </c>
    </row>
    <row r="30" spans="1:24" x14ac:dyDescent="0.25">
      <c r="A30" s="9">
        <v>42763</v>
      </c>
      <c r="B30" t="str">
        <f>'Saisie données'!I199</f>
        <v/>
      </c>
      <c r="C30" s="9">
        <v>42794</v>
      </c>
      <c r="D30" t="str">
        <f>'Saisie données'!I230</f>
        <v/>
      </c>
      <c r="E30" s="9">
        <v>42822</v>
      </c>
      <c r="F30" t="str">
        <f>'Saisie données'!I258</f>
        <v/>
      </c>
      <c r="G30" s="9">
        <v>42853</v>
      </c>
      <c r="H30" t="str">
        <f>'Saisie données'!I289</f>
        <v/>
      </c>
      <c r="I30" s="9">
        <v>42883</v>
      </c>
      <c r="J30" t="str">
        <f>'Saisie données'!I319</f>
        <v/>
      </c>
      <c r="K30" s="9">
        <v>42914</v>
      </c>
      <c r="L30" t="str">
        <f>'Saisie données'!I350</f>
        <v/>
      </c>
      <c r="M30" s="9">
        <v>42944</v>
      </c>
      <c r="N30" t="str">
        <f>'Saisie données'!I380</f>
        <v/>
      </c>
      <c r="O30" s="9">
        <v>42975</v>
      </c>
      <c r="P30" t="str">
        <f>'Saisie données'!I411</f>
        <v/>
      </c>
      <c r="Q30" s="9">
        <v>43006</v>
      </c>
      <c r="R30" t="str">
        <f>'Saisie données'!I442</f>
        <v/>
      </c>
      <c r="S30" s="9">
        <v>43036</v>
      </c>
      <c r="T30" t="str">
        <f>'Saisie données'!I472</f>
        <v/>
      </c>
      <c r="U30" s="9">
        <v>43067</v>
      </c>
      <c r="V30" t="str">
        <f>'Saisie données'!I503</f>
        <v/>
      </c>
      <c r="W30" s="9">
        <v>43097</v>
      </c>
      <c r="X30" t="str">
        <f>'Saisie données'!I533</f>
        <v/>
      </c>
    </row>
    <row r="31" spans="1:24" x14ac:dyDescent="0.25">
      <c r="A31" s="9">
        <v>42764</v>
      </c>
      <c r="B31" t="str">
        <f>'Saisie données'!I200</f>
        <v/>
      </c>
      <c r="E31" s="9">
        <v>42823</v>
      </c>
      <c r="F31" t="str">
        <f>'Saisie données'!I259</f>
        <v/>
      </c>
      <c r="G31" s="9">
        <v>42854</v>
      </c>
      <c r="H31" t="str">
        <f>'Saisie données'!I290</f>
        <v/>
      </c>
      <c r="I31" s="9">
        <v>42884</v>
      </c>
      <c r="J31" t="str">
        <f>'Saisie données'!I320</f>
        <v/>
      </c>
      <c r="K31" s="9">
        <v>42915</v>
      </c>
      <c r="L31" t="str">
        <f>'Saisie données'!I351</f>
        <v/>
      </c>
      <c r="M31" s="9">
        <v>42945</v>
      </c>
      <c r="N31" t="str">
        <f>'Saisie données'!I381</f>
        <v/>
      </c>
      <c r="O31" s="9">
        <v>42976</v>
      </c>
      <c r="P31" t="str">
        <f>'Saisie données'!I412</f>
        <v/>
      </c>
      <c r="Q31" s="9">
        <v>43007</v>
      </c>
      <c r="R31" t="str">
        <f>'Saisie données'!I443</f>
        <v/>
      </c>
      <c r="S31" s="9">
        <v>43037</v>
      </c>
      <c r="T31" t="str">
        <f>'Saisie données'!I473</f>
        <v/>
      </c>
      <c r="U31" s="9">
        <v>43068</v>
      </c>
      <c r="V31" t="str">
        <f>'Saisie données'!I504</f>
        <v/>
      </c>
      <c r="W31" s="9">
        <v>43098</v>
      </c>
      <c r="X31" t="str">
        <f>'Saisie données'!I534</f>
        <v/>
      </c>
    </row>
    <row r="32" spans="1:24" x14ac:dyDescent="0.25">
      <c r="A32" s="9">
        <v>42765</v>
      </c>
      <c r="B32" t="str">
        <f>'Saisie données'!I201</f>
        <v/>
      </c>
      <c r="E32" s="9">
        <v>42824</v>
      </c>
      <c r="F32" t="str">
        <f>'Saisie données'!I260</f>
        <v/>
      </c>
      <c r="G32" s="9">
        <v>42855</v>
      </c>
      <c r="H32" t="str">
        <f>'Saisie données'!I291</f>
        <v/>
      </c>
      <c r="I32" s="9">
        <v>42885</v>
      </c>
      <c r="J32" t="str">
        <f>'Saisie données'!I321</f>
        <v/>
      </c>
      <c r="K32" s="9">
        <v>42916</v>
      </c>
      <c r="L32" t="str">
        <f>'Saisie données'!I352</f>
        <v/>
      </c>
      <c r="M32" s="9">
        <v>42946</v>
      </c>
      <c r="N32" t="str">
        <f>'Saisie données'!I382</f>
        <v/>
      </c>
      <c r="O32" s="9">
        <v>42977</v>
      </c>
      <c r="P32" t="str">
        <f>'Saisie données'!I413</f>
        <v/>
      </c>
      <c r="Q32" s="9">
        <v>43008</v>
      </c>
      <c r="R32" t="str">
        <f>'Saisie données'!I444</f>
        <v/>
      </c>
      <c r="S32" s="9">
        <v>43038</v>
      </c>
      <c r="T32" t="str">
        <f>'Saisie données'!I474</f>
        <v/>
      </c>
      <c r="U32" s="9">
        <v>43069</v>
      </c>
      <c r="V32" t="str">
        <f>'Saisie données'!I505</f>
        <v/>
      </c>
      <c r="W32" s="9">
        <v>43099</v>
      </c>
      <c r="X32" t="str">
        <f>'Saisie données'!I535</f>
        <v/>
      </c>
    </row>
    <row r="33" spans="1:24" x14ac:dyDescent="0.25">
      <c r="A33" s="9">
        <v>42766</v>
      </c>
      <c r="B33" t="str">
        <f>'Saisie données'!I202</f>
        <v/>
      </c>
      <c r="E33" s="9">
        <v>42825</v>
      </c>
      <c r="F33" t="str">
        <f>'Saisie données'!I261</f>
        <v/>
      </c>
      <c r="G33" s="1"/>
      <c r="I33" s="9">
        <v>42886</v>
      </c>
      <c r="J33" t="str">
        <f>'Saisie données'!I322</f>
        <v/>
      </c>
      <c r="K33" s="1"/>
      <c r="M33" s="9">
        <v>42947</v>
      </c>
      <c r="N33" t="str">
        <f>'Saisie données'!I383</f>
        <v/>
      </c>
      <c r="O33" s="9">
        <v>42978</v>
      </c>
      <c r="P33" t="str">
        <f>'Saisie données'!I414</f>
        <v/>
      </c>
      <c r="Q33" s="1"/>
      <c r="S33" s="9">
        <v>43039</v>
      </c>
      <c r="T33" t="str">
        <f>'Saisie données'!I475</f>
        <v/>
      </c>
      <c r="U33" s="9"/>
      <c r="W33" s="9">
        <v>43100</v>
      </c>
      <c r="X33" t="str">
        <f>'Saisie données'!I536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COUNTIF(D3:D30,"Plein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COUNTIF(D3:D30,"Demi-traitement")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cazTsQGZzoNCwhz7rXRbu7T9ldIi2OSGx0oYRLZpFSnpZgPB5xmBGXf0pgsFVDwl6oEjQaUyGUs1XFsurgHGcw==" saltValue="uEgKKuh3OrkLY3CjiLggkg==" spinCount="100000" sheet="1" objects="1" scenarios="1" selectLockedCells="1" selectUnlockedCells="1"/>
  <mergeCells count="13">
    <mergeCell ref="A1:B1"/>
    <mergeCell ref="M2:N2"/>
    <mergeCell ref="O2:P2"/>
    <mergeCell ref="Q2:R2"/>
    <mergeCell ref="S2:T2"/>
    <mergeCell ref="U2:V2"/>
    <mergeCell ref="W2:X2"/>
    <mergeCell ref="A2:B2"/>
    <mergeCell ref="C2:D2"/>
    <mergeCell ref="E2:F2"/>
    <mergeCell ref="G2:H2"/>
    <mergeCell ref="I2:J2"/>
    <mergeCell ref="K2:L2"/>
  </mergeCells>
  <conditionalFormatting sqref="A35:G35">
    <cfRule type="containsText" dxfId="53" priority="17" operator="containsText" text="Demi-traitement">
      <formula>NOT(ISERROR(SEARCH("Demi-traitement",A35)))</formula>
    </cfRule>
    <cfRule type="containsText" dxfId="52" priority="18" operator="containsText" text="Plein traitement">
      <formula>NOT(ISERROR(SEARCH("Plein traitement",A35)))</formula>
    </cfRule>
  </conditionalFormatting>
  <conditionalFormatting sqref="A1:X34">
    <cfRule type="containsText" dxfId="51" priority="26" operator="containsText" text="Demi-traitement">
      <formula>NOT(ISERROR(SEARCH("Demi-traitement",A1)))</formula>
    </cfRule>
    <cfRule type="containsText" dxfId="50" priority="27" operator="containsText" text="Plein traitement">
      <formula>NOT(ISERROR(SEARCH("Plein traitement",A1)))</formula>
    </cfRule>
  </conditionalFormatting>
  <conditionalFormatting sqref="I35:X35">
    <cfRule type="containsText" dxfId="49" priority="1" operator="containsText" text="Demi-traitement">
      <formula>NOT(ISERROR(SEARCH("Demi-traitement",I35)))</formula>
    </cfRule>
    <cfRule type="containsText" dxfId="48" priority="2" operator="containsText" text="Plein traitement">
      <formula>NOT(ISERROR(SEARCH("Plein traitement",I35)))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X36"/>
  <sheetViews>
    <sheetView zoomScale="70" zoomScaleNormal="70" workbookViewId="0">
      <selection activeCell="A2" sqref="A2:B2"/>
    </sheetView>
  </sheetViews>
  <sheetFormatPr baseColWidth="10" defaultColWidth="11.42578125" defaultRowHeight="15" x14ac:dyDescent="0.25"/>
  <cols>
    <col min="1" max="1" width="8.42578125" bestFit="1" customWidth="1"/>
    <col min="2" max="2" width="17.140625" bestFit="1" customWidth="1"/>
    <col min="3" max="3" width="8.42578125" bestFit="1" customWidth="1"/>
    <col min="4" max="4" width="17.140625" bestFit="1" customWidth="1"/>
    <col min="5" max="5" width="8.42578125" bestFit="1" customWidth="1"/>
    <col min="6" max="6" width="17.140625" bestFit="1" customWidth="1"/>
    <col min="7" max="7" width="8.42578125" bestFit="1" customWidth="1"/>
    <col min="8" max="8" width="17.140625" bestFit="1" customWidth="1"/>
    <col min="9" max="9" width="8.42578125" bestFit="1" customWidth="1"/>
    <col min="10" max="10" width="17.140625" bestFit="1" customWidth="1"/>
    <col min="11" max="11" width="8.42578125" bestFit="1" customWidth="1"/>
    <col min="12" max="12" width="17.140625" bestFit="1" customWidth="1"/>
    <col min="13" max="13" width="8.42578125" bestFit="1" customWidth="1"/>
    <col min="14" max="14" width="17.140625" bestFit="1" customWidth="1"/>
    <col min="15" max="15" width="8.42578125" bestFit="1" customWidth="1"/>
    <col min="16" max="16" width="17.7109375" bestFit="1" customWidth="1"/>
    <col min="17" max="17" width="8.42578125" bestFit="1" customWidth="1"/>
    <col min="18" max="18" width="17.7109375" bestFit="1" customWidth="1"/>
    <col min="19" max="19" width="8.42578125" bestFit="1" customWidth="1"/>
    <col min="20" max="20" width="17.7109375" bestFit="1" customWidth="1"/>
    <col min="21" max="21" width="8.42578125" bestFit="1" customWidth="1"/>
    <col min="22" max="22" width="17.7109375" bestFit="1" customWidth="1"/>
    <col min="23" max="23" width="8.42578125" bestFit="1" customWidth="1"/>
    <col min="24" max="24" width="17.7109375" bestFit="1" customWidth="1"/>
  </cols>
  <sheetData>
    <row r="1" spans="1:24" ht="15.75" customHeight="1" thickBot="1" x14ac:dyDescent="0.3">
      <c r="A1" s="35" t="s">
        <v>34</v>
      </c>
      <c r="B1" s="36"/>
    </row>
    <row r="2" spans="1:24" ht="15.75" customHeight="1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ht="15" customHeight="1" x14ac:dyDescent="0.25">
      <c r="A3" s="9">
        <v>43101</v>
      </c>
      <c r="B3" t="str">
        <f>'Saisie données'!I537</f>
        <v/>
      </c>
      <c r="C3" s="9">
        <v>43132</v>
      </c>
      <c r="D3" t="str">
        <f>'Saisie données'!I568</f>
        <v/>
      </c>
      <c r="E3" s="9">
        <v>43160</v>
      </c>
      <c r="F3" t="str">
        <f>'Saisie données'!I596</f>
        <v/>
      </c>
      <c r="G3" s="9">
        <v>43191</v>
      </c>
      <c r="H3" t="str">
        <f>'Saisie données'!I627</f>
        <v/>
      </c>
      <c r="I3" s="9">
        <v>43221</v>
      </c>
      <c r="J3" t="str">
        <f>'Saisie données'!I657</f>
        <v/>
      </c>
      <c r="K3" s="9">
        <v>43252</v>
      </c>
      <c r="L3" t="str">
        <f>'Saisie données'!I688</f>
        <v/>
      </c>
      <c r="M3" s="9">
        <v>43282</v>
      </c>
      <c r="N3" t="str">
        <f>'Saisie données'!I718</f>
        <v/>
      </c>
      <c r="O3" s="9">
        <v>43313</v>
      </c>
      <c r="P3" t="str">
        <f>'Saisie données'!I749</f>
        <v/>
      </c>
      <c r="Q3" s="9">
        <v>43344</v>
      </c>
      <c r="R3" t="str">
        <f>'Saisie données'!I780</f>
        <v/>
      </c>
      <c r="S3" s="9">
        <v>43374</v>
      </c>
      <c r="T3" t="str">
        <f>'Saisie données'!I810</f>
        <v/>
      </c>
      <c r="U3" s="9">
        <v>43405</v>
      </c>
      <c r="V3" t="str">
        <f>'Saisie données'!I841</f>
        <v/>
      </c>
      <c r="W3" s="9">
        <v>43435</v>
      </c>
      <c r="X3" t="str">
        <f>'Saisie données'!I871</f>
        <v/>
      </c>
    </row>
    <row r="4" spans="1:24" ht="15" customHeight="1" x14ac:dyDescent="0.25">
      <c r="A4" s="9">
        <v>43102</v>
      </c>
      <c r="B4" t="str">
        <f>'Saisie données'!I538</f>
        <v/>
      </c>
      <c r="C4" s="9">
        <v>43133</v>
      </c>
      <c r="D4" t="str">
        <f>'Saisie données'!I569</f>
        <v/>
      </c>
      <c r="E4" s="9">
        <v>43161</v>
      </c>
      <c r="F4" t="str">
        <f>'Saisie données'!I597</f>
        <v/>
      </c>
      <c r="G4" s="9">
        <v>43192</v>
      </c>
      <c r="H4" t="str">
        <f>'Saisie données'!I628</f>
        <v/>
      </c>
      <c r="I4" s="9">
        <v>43222</v>
      </c>
      <c r="J4" t="str">
        <f>'Saisie données'!I658</f>
        <v/>
      </c>
      <c r="K4" s="9">
        <v>43253</v>
      </c>
      <c r="L4" t="str">
        <f>'Saisie données'!I689</f>
        <v/>
      </c>
      <c r="M4" s="9">
        <v>43283</v>
      </c>
      <c r="N4" t="str">
        <f>'Saisie données'!I719</f>
        <v/>
      </c>
      <c r="O4" s="9">
        <v>43314</v>
      </c>
      <c r="P4" t="str">
        <f>'Saisie données'!I750</f>
        <v/>
      </c>
      <c r="Q4" s="9">
        <v>43345</v>
      </c>
      <c r="R4" t="str">
        <f>'Saisie données'!I781</f>
        <v/>
      </c>
      <c r="S4" s="9">
        <v>43375</v>
      </c>
      <c r="T4" t="str">
        <f>'Saisie données'!I811</f>
        <v/>
      </c>
      <c r="U4" s="9">
        <v>43406</v>
      </c>
      <c r="V4" t="str">
        <f>'Saisie données'!I842</f>
        <v/>
      </c>
      <c r="W4" s="9">
        <v>43436</v>
      </c>
      <c r="X4" t="str">
        <f>'Saisie données'!I872</f>
        <v/>
      </c>
    </row>
    <row r="5" spans="1:24" ht="15" customHeight="1" x14ac:dyDescent="0.25">
      <c r="A5" s="9">
        <v>43103</v>
      </c>
      <c r="B5" t="str">
        <f>'Saisie données'!I539</f>
        <v/>
      </c>
      <c r="C5" s="9">
        <v>43134</v>
      </c>
      <c r="D5" t="str">
        <f>'Saisie données'!I570</f>
        <v/>
      </c>
      <c r="E5" s="9">
        <v>43162</v>
      </c>
      <c r="F5" t="str">
        <f>'Saisie données'!I598</f>
        <v/>
      </c>
      <c r="G5" s="9">
        <v>43193</v>
      </c>
      <c r="H5" t="str">
        <f>'Saisie données'!I629</f>
        <v/>
      </c>
      <c r="I5" s="9">
        <v>43223</v>
      </c>
      <c r="J5" t="str">
        <f>'Saisie données'!I659</f>
        <v/>
      </c>
      <c r="K5" s="9">
        <v>43254</v>
      </c>
      <c r="L5" t="str">
        <f>'Saisie données'!I690</f>
        <v/>
      </c>
      <c r="M5" s="9">
        <v>43284</v>
      </c>
      <c r="N5" t="str">
        <f>'Saisie données'!I720</f>
        <v/>
      </c>
      <c r="O5" s="9">
        <v>43315</v>
      </c>
      <c r="P5" t="str">
        <f>'Saisie données'!I751</f>
        <v/>
      </c>
      <c r="Q5" s="9">
        <v>43346</v>
      </c>
      <c r="R5" t="str">
        <f>'Saisie données'!I782</f>
        <v/>
      </c>
      <c r="S5" s="9">
        <v>43376</v>
      </c>
      <c r="T5" t="str">
        <f>'Saisie données'!I812</f>
        <v/>
      </c>
      <c r="U5" s="9">
        <v>43407</v>
      </c>
      <c r="V5" t="str">
        <f>'Saisie données'!I843</f>
        <v/>
      </c>
      <c r="W5" s="9">
        <v>43437</v>
      </c>
      <c r="X5" t="str">
        <f>'Saisie données'!I873</f>
        <v/>
      </c>
    </row>
    <row r="6" spans="1:24" ht="15" customHeight="1" x14ac:dyDescent="0.25">
      <c r="A6" s="9">
        <v>43104</v>
      </c>
      <c r="B6" t="str">
        <f>'Saisie données'!I540</f>
        <v/>
      </c>
      <c r="C6" s="9">
        <v>43135</v>
      </c>
      <c r="D6" t="str">
        <f>'Saisie données'!I571</f>
        <v/>
      </c>
      <c r="E6" s="9">
        <v>43163</v>
      </c>
      <c r="F6" t="str">
        <f>'Saisie données'!I599</f>
        <v/>
      </c>
      <c r="G6" s="9">
        <v>43194</v>
      </c>
      <c r="H6" t="str">
        <f>'Saisie données'!I630</f>
        <v/>
      </c>
      <c r="I6" s="9">
        <v>43224</v>
      </c>
      <c r="J6" t="str">
        <f>'Saisie données'!I660</f>
        <v/>
      </c>
      <c r="K6" s="9">
        <v>43255</v>
      </c>
      <c r="L6" t="str">
        <f>'Saisie données'!I691</f>
        <v/>
      </c>
      <c r="M6" s="9">
        <v>43285</v>
      </c>
      <c r="N6" t="str">
        <f>'Saisie données'!I721</f>
        <v/>
      </c>
      <c r="O6" s="9">
        <v>43316</v>
      </c>
      <c r="P6" t="str">
        <f>'Saisie données'!I752</f>
        <v/>
      </c>
      <c r="Q6" s="9">
        <v>43347</v>
      </c>
      <c r="R6" t="str">
        <f>'Saisie données'!I783</f>
        <v/>
      </c>
      <c r="S6" s="9">
        <v>43377</v>
      </c>
      <c r="T6" t="str">
        <f>'Saisie données'!I813</f>
        <v/>
      </c>
      <c r="U6" s="9">
        <v>43408</v>
      </c>
      <c r="V6" t="str">
        <f>'Saisie données'!I844</f>
        <v/>
      </c>
      <c r="W6" s="9">
        <v>43438</v>
      </c>
      <c r="X6" t="str">
        <f>'Saisie données'!I874</f>
        <v/>
      </c>
    </row>
    <row r="7" spans="1:24" ht="15" customHeight="1" x14ac:dyDescent="0.25">
      <c r="A7" s="9">
        <v>43105</v>
      </c>
      <c r="B7" t="str">
        <f>'Saisie données'!I541</f>
        <v/>
      </c>
      <c r="C7" s="9">
        <v>43136</v>
      </c>
      <c r="D7" t="str">
        <f>'Saisie données'!I572</f>
        <v/>
      </c>
      <c r="E7" s="9">
        <v>43164</v>
      </c>
      <c r="F7" t="str">
        <f>'Saisie données'!I600</f>
        <v/>
      </c>
      <c r="G7" s="9">
        <v>43195</v>
      </c>
      <c r="H7" t="str">
        <f>'Saisie données'!I631</f>
        <v/>
      </c>
      <c r="I7" s="9">
        <v>43225</v>
      </c>
      <c r="J7" t="str">
        <f>'Saisie données'!I661</f>
        <v/>
      </c>
      <c r="K7" s="9">
        <v>43256</v>
      </c>
      <c r="L7" t="str">
        <f>'Saisie données'!I692</f>
        <v/>
      </c>
      <c r="M7" s="9">
        <v>43286</v>
      </c>
      <c r="N7" t="str">
        <f>'Saisie données'!I722</f>
        <v/>
      </c>
      <c r="O7" s="9">
        <v>43317</v>
      </c>
      <c r="P7" t="str">
        <f>'Saisie données'!I753</f>
        <v/>
      </c>
      <c r="Q7" s="9">
        <v>43348</v>
      </c>
      <c r="R7" t="str">
        <f>'Saisie données'!I784</f>
        <v/>
      </c>
      <c r="S7" s="9">
        <v>43378</v>
      </c>
      <c r="T7" t="str">
        <f>'Saisie données'!I814</f>
        <v/>
      </c>
      <c r="U7" s="9">
        <v>43409</v>
      </c>
      <c r="V7" t="str">
        <f>'Saisie données'!I845</f>
        <v/>
      </c>
      <c r="W7" s="9">
        <v>43439</v>
      </c>
      <c r="X7" t="str">
        <f>'Saisie données'!I875</f>
        <v/>
      </c>
    </row>
    <row r="8" spans="1:24" ht="15" customHeight="1" x14ac:dyDescent="0.25">
      <c r="A8" s="9">
        <v>43106</v>
      </c>
      <c r="B8" t="str">
        <f>'Saisie données'!I542</f>
        <v/>
      </c>
      <c r="C8" s="9">
        <v>43137</v>
      </c>
      <c r="D8" t="str">
        <f>'Saisie données'!I573</f>
        <v/>
      </c>
      <c r="E8" s="9">
        <v>43165</v>
      </c>
      <c r="F8" t="str">
        <f>'Saisie données'!I601</f>
        <v/>
      </c>
      <c r="G8" s="9">
        <v>43196</v>
      </c>
      <c r="H8" t="str">
        <f>'Saisie données'!I632</f>
        <v/>
      </c>
      <c r="I8" s="9">
        <v>43226</v>
      </c>
      <c r="J8" t="str">
        <f>'Saisie données'!I662</f>
        <v/>
      </c>
      <c r="K8" s="9">
        <v>43257</v>
      </c>
      <c r="L8" t="str">
        <f>'Saisie données'!I693</f>
        <v/>
      </c>
      <c r="M8" s="9">
        <v>43287</v>
      </c>
      <c r="N8" t="str">
        <f>'Saisie données'!I723</f>
        <v/>
      </c>
      <c r="O8" s="9">
        <v>43318</v>
      </c>
      <c r="P8" t="str">
        <f>'Saisie données'!I754</f>
        <v/>
      </c>
      <c r="Q8" s="9">
        <v>43349</v>
      </c>
      <c r="R8" t="str">
        <f>'Saisie données'!I785</f>
        <v/>
      </c>
      <c r="S8" s="9">
        <v>43379</v>
      </c>
      <c r="T8" t="str">
        <f>'Saisie données'!I815</f>
        <v/>
      </c>
      <c r="U8" s="9">
        <v>43410</v>
      </c>
      <c r="V8" t="str">
        <f>'Saisie données'!I846</f>
        <v/>
      </c>
      <c r="W8" s="9">
        <v>43440</v>
      </c>
      <c r="X8" t="str">
        <f>'Saisie données'!I876</f>
        <v/>
      </c>
    </row>
    <row r="9" spans="1:24" ht="15" customHeight="1" x14ac:dyDescent="0.25">
      <c r="A9" s="9">
        <v>43107</v>
      </c>
      <c r="B9" t="str">
        <f>'Saisie données'!I543</f>
        <v/>
      </c>
      <c r="C9" s="9">
        <v>43138</v>
      </c>
      <c r="D9" t="str">
        <f>'Saisie données'!I574</f>
        <v/>
      </c>
      <c r="E9" s="9">
        <v>43166</v>
      </c>
      <c r="F9" t="str">
        <f>'Saisie données'!I602</f>
        <v/>
      </c>
      <c r="G9" s="9">
        <v>43197</v>
      </c>
      <c r="H9" t="str">
        <f>'Saisie données'!I633</f>
        <v/>
      </c>
      <c r="I9" s="9">
        <v>43227</v>
      </c>
      <c r="J9" t="str">
        <f>'Saisie données'!I663</f>
        <v/>
      </c>
      <c r="K9" s="9">
        <v>43258</v>
      </c>
      <c r="L9" t="str">
        <f>'Saisie données'!I694</f>
        <v/>
      </c>
      <c r="M9" s="9">
        <v>43288</v>
      </c>
      <c r="N9" t="str">
        <f>'Saisie données'!I724</f>
        <v/>
      </c>
      <c r="O9" s="9">
        <v>43319</v>
      </c>
      <c r="P9" t="str">
        <f>'Saisie données'!I755</f>
        <v/>
      </c>
      <c r="Q9" s="9">
        <v>43350</v>
      </c>
      <c r="R9" t="str">
        <f>'Saisie données'!I786</f>
        <v/>
      </c>
      <c r="S9" s="9">
        <v>43380</v>
      </c>
      <c r="T9" t="str">
        <f>'Saisie données'!I816</f>
        <v/>
      </c>
      <c r="U9" s="9">
        <v>43411</v>
      </c>
      <c r="V9" t="str">
        <f>'Saisie données'!I847</f>
        <v/>
      </c>
      <c r="W9" s="9">
        <v>43441</v>
      </c>
      <c r="X9" t="str">
        <f>'Saisie données'!I877</f>
        <v/>
      </c>
    </row>
    <row r="10" spans="1:24" ht="15" customHeight="1" x14ac:dyDescent="0.25">
      <c r="A10" s="9">
        <v>43108</v>
      </c>
      <c r="B10" t="str">
        <f>'Saisie données'!I544</f>
        <v/>
      </c>
      <c r="C10" s="9">
        <v>43139</v>
      </c>
      <c r="D10" t="str">
        <f>'Saisie données'!I575</f>
        <v/>
      </c>
      <c r="E10" s="9">
        <v>43167</v>
      </c>
      <c r="F10" t="str">
        <f>'Saisie données'!I603</f>
        <v/>
      </c>
      <c r="G10" s="9">
        <v>43198</v>
      </c>
      <c r="H10" t="str">
        <f>'Saisie données'!I634</f>
        <v/>
      </c>
      <c r="I10" s="9">
        <v>43228</v>
      </c>
      <c r="J10" t="str">
        <f>'Saisie données'!I664</f>
        <v/>
      </c>
      <c r="K10" s="9">
        <v>43259</v>
      </c>
      <c r="L10" t="str">
        <f>'Saisie données'!I695</f>
        <v/>
      </c>
      <c r="M10" s="9">
        <v>43289</v>
      </c>
      <c r="N10" t="str">
        <f>'Saisie données'!I725</f>
        <v/>
      </c>
      <c r="O10" s="9">
        <v>43320</v>
      </c>
      <c r="P10" t="str">
        <f>'Saisie données'!I756</f>
        <v/>
      </c>
      <c r="Q10" s="9">
        <v>43351</v>
      </c>
      <c r="R10" t="str">
        <f>'Saisie données'!I787</f>
        <v/>
      </c>
      <c r="S10" s="9">
        <v>43381</v>
      </c>
      <c r="T10" t="str">
        <f>'Saisie données'!I817</f>
        <v/>
      </c>
      <c r="U10" s="9">
        <v>43412</v>
      </c>
      <c r="V10" t="str">
        <f>'Saisie données'!I848</f>
        <v/>
      </c>
      <c r="W10" s="9">
        <v>43442</v>
      </c>
      <c r="X10" t="str">
        <f>'Saisie données'!I878</f>
        <v/>
      </c>
    </row>
    <row r="11" spans="1:24" ht="15" customHeight="1" x14ac:dyDescent="0.25">
      <c r="A11" s="9">
        <v>43109</v>
      </c>
      <c r="B11" t="str">
        <f>'Saisie données'!I545</f>
        <v/>
      </c>
      <c r="C11" s="9">
        <v>43140</v>
      </c>
      <c r="D11" t="str">
        <f>'Saisie données'!I576</f>
        <v/>
      </c>
      <c r="E11" s="9">
        <v>43168</v>
      </c>
      <c r="F11" t="str">
        <f>'Saisie données'!I604</f>
        <v/>
      </c>
      <c r="G11" s="9">
        <v>43199</v>
      </c>
      <c r="H11" t="str">
        <f>'Saisie données'!I635</f>
        <v/>
      </c>
      <c r="I11" s="9">
        <v>43229</v>
      </c>
      <c r="J11" t="str">
        <f>'Saisie données'!I665</f>
        <v/>
      </c>
      <c r="K11" s="9">
        <v>43260</v>
      </c>
      <c r="L11" t="str">
        <f>'Saisie données'!I696</f>
        <v/>
      </c>
      <c r="M11" s="9">
        <v>43290</v>
      </c>
      <c r="N11" t="str">
        <f>'Saisie données'!I726</f>
        <v/>
      </c>
      <c r="O11" s="9">
        <v>43321</v>
      </c>
      <c r="P11" t="str">
        <f>'Saisie données'!I757</f>
        <v/>
      </c>
      <c r="Q11" s="9">
        <v>43352</v>
      </c>
      <c r="R11" t="str">
        <f>'Saisie données'!I788</f>
        <v/>
      </c>
      <c r="S11" s="9">
        <v>43382</v>
      </c>
      <c r="T11" t="str">
        <f>'Saisie données'!I818</f>
        <v/>
      </c>
      <c r="U11" s="9">
        <v>43413</v>
      </c>
      <c r="V11" t="str">
        <f>'Saisie données'!I849</f>
        <v/>
      </c>
      <c r="W11" s="9">
        <v>43443</v>
      </c>
      <c r="X11" t="str">
        <f>'Saisie données'!I879</f>
        <v/>
      </c>
    </row>
    <row r="12" spans="1:24" ht="15" customHeight="1" x14ac:dyDescent="0.25">
      <c r="A12" s="9">
        <v>43110</v>
      </c>
      <c r="B12" t="str">
        <f>'Saisie données'!I546</f>
        <v/>
      </c>
      <c r="C12" s="9">
        <v>43141</v>
      </c>
      <c r="D12" t="str">
        <f>'Saisie données'!I577</f>
        <v/>
      </c>
      <c r="E12" s="9">
        <v>43169</v>
      </c>
      <c r="F12" t="str">
        <f>'Saisie données'!I605</f>
        <v/>
      </c>
      <c r="G12" s="9">
        <v>43200</v>
      </c>
      <c r="H12" t="str">
        <f>'Saisie données'!I636</f>
        <v/>
      </c>
      <c r="I12" s="9">
        <v>43230</v>
      </c>
      <c r="J12" t="str">
        <f>'Saisie données'!I666</f>
        <v/>
      </c>
      <c r="K12" s="9">
        <v>43261</v>
      </c>
      <c r="L12" t="str">
        <f>'Saisie données'!I697</f>
        <v/>
      </c>
      <c r="M12" s="9">
        <v>43291</v>
      </c>
      <c r="N12" t="str">
        <f>'Saisie données'!I727</f>
        <v/>
      </c>
      <c r="O12" s="9">
        <v>43322</v>
      </c>
      <c r="P12" t="str">
        <f>'Saisie données'!I758</f>
        <v/>
      </c>
      <c r="Q12" s="9">
        <v>43353</v>
      </c>
      <c r="R12" t="str">
        <f>'Saisie données'!I789</f>
        <v/>
      </c>
      <c r="S12" s="9">
        <v>43383</v>
      </c>
      <c r="T12" t="str">
        <f>'Saisie données'!I819</f>
        <v/>
      </c>
      <c r="U12" s="9">
        <v>43414</v>
      </c>
      <c r="V12" t="str">
        <f>'Saisie données'!I850</f>
        <v/>
      </c>
      <c r="W12" s="9">
        <v>43444</v>
      </c>
      <c r="X12" t="str">
        <f>'Saisie données'!I880</f>
        <v/>
      </c>
    </row>
    <row r="13" spans="1:24" ht="15" customHeight="1" x14ac:dyDescent="0.25">
      <c r="A13" s="9">
        <v>43111</v>
      </c>
      <c r="B13" t="str">
        <f>'Saisie données'!I547</f>
        <v/>
      </c>
      <c r="C13" s="9">
        <v>43142</v>
      </c>
      <c r="D13" t="str">
        <f>'Saisie données'!I578</f>
        <v/>
      </c>
      <c r="E13" s="9">
        <v>43170</v>
      </c>
      <c r="F13" t="str">
        <f>'Saisie données'!I606</f>
        <v/>
      </c>
      <c r="G13" s="9">
        <v>43201</v>
      </c>
      <c r="H13" t="str">
        <f>'Saisie données'!I637</f>
        <v/>
      </c>
      <c r="I13" s="9">
        <v>43231</v>
      </c>
      <c r="J13" t="str">
        <f>'Saisie données'!I667</f>
        <v/>
      </c>
      <c r="K13" s="9">
        <v>43262</v>
      </c>
      <c r="L13" t="str">
        <f>'Saisie données'!I698</f>
        <v/>
      </c>
      <c r="M13" s="9">
        <v>43292</v>
      </c>
      <c r="N13" t="str">
        <f>'Saisie données'!I728</f>
        <v/>
      </c>
      <c r="O13" s="9">
        <v>43323</v>
      </c>
      <c r="P13" t="str">
        <f>'Saisie données'!I759</f>
        <v/>
      </c>
      <c r="Q13" s="9">
        <v>43354</v>
      </c>
      <c r="R13" t="str">
        <f>'Saisie données'!I790</f>
        <v/>
      </c>
      <c r="S13" s="9">
        <v>43384</v>
      </c>
      <c r="T13" t="str">
        <f>'Saisie données'!I820</f>
        <v/>
      </c>
      <c r="U13" s="9">
        <v>43415</v>
      </c>
      <c r="V13" t="str">
        <f>'Saisie données'!I851</f>
        <v/>
      </c>
      <c r="W13" s="9">
        <v>43445</v>
      </c>
      <c r="X13" t="str">
        <f>'Saisie données'!I881</f>
        <v/>
      </c>
    </row>
    <row r="14" spans="1:24" ht="15" customHeight="1" x14ac:dyDescent="0.25">
      <c r="A14" s="9">
        <v>43112</v>
      </c>
      <c r="B14" t="str">
        <f>'Saisie données'!I548</f>
        <v/>
      </c>
      <c r="C14" s="9">
        <v>43143</v>
      </c>
      <c r="D14" t="str">
        <f>'Saisie données'!I579</f>
        <v/>
      </c>
      <c r="E14" s="9">
        <v>43171</v>
      </c>
      <c r="F14" t="str">
        <f>'Saisie données'!I607</f>
        <v/>
      </c>
      <c r="G14" s="9">
        <v>43202</v>
      </c>
      <c r="H14" t="str">
        <f>'Saisie données'!I638</f>
        <v/>
      </c>
      <c r="I14" s="9">
        <v>43232</v>
      </c>
      <c r="J14" t="str">
        <f>'Saisie données'!I668</f>
        <v/>
      </c>
      <c r="K14" s="9">
        <v>43263</v>
      </c>
      <c r="L14" t="str">
        <f>'Saisie données'!I699</f>
        <v/>
      </c>
      <c r="M14" s="9">
        <v>43293</v>
      </c>
      <c r="N14" t="str">
        <f>'Saisie données'!I729</f>
        <v/>
      </c>
      <c r="O14" s="9">
        <v>43324</v>
      </c>
      <c r="P14" t="str">
        <f>'Saisie données'!I760</f>
        <v/>
      </c>
      <c r="Q14" s="9">
        <v>43355</v>
      </c>
      <c r="R14" t="str">
        <f>'Saisie données'!I791</f>
        <v/>
      </c>
      <c r="S14" s="9">
        <v>43385</v>
      </c>
      <c r="T14" t="str">
        <f>'Saisie données'!I821</f>
        <v/>
      </c>
      <c r="U14" s="9">
        <v>43416</v>
      </c>
      <c r="V14" t="str">
        <f>'Saisie données'!I852</f>
        <v/>
      </c>
      <c r="W14" s="9">
        <v>43446</v>
      </c>
      <c r="X14" t="str">
        <f>'Saisie données'!I882</f>
        <v/>
      </c>
    </row>
    <row r="15" spans="1:24" ht="15" customHeight="1" x14ac:dyDescent="0.25">
      <c r="A15" s="9">
        <v>43113</v>
      </c>
      <c r="B15" t="str">
        <f>'Saisie données'!I549</f>
        <v/>
      </c>
      <c r="C15" s="9">
        <v>43144</v>
      </c>
      <c r="D15" t="str">
        <f>'Saisie données'!I580</f>
        <v/>
      </c>
      <c r="E15" s="9">
        <v>43172</v>
      </c>
      <c r="F15" t="str">
        <f>'Saisie données'!I608</f>
        <v/>
      </c>
      <c r="G15" s="9">
        <v>43203</v>
      </c>
      <c r="H15" t="str">
        <f>'Saisie données'!I639</f>
        <v/>
      </c>
      <c r="I15" s="9">
        <v>43233</v>
      </c>
      <c r="J15" t="str">
        <f>'Saisie données'!I669</f>
        <v/>
      </c>
      <c r="K15" s="9">
        <v>43264</v>
      </c>
      <c r="L15" t="str">
        <f>'Saisie données'!I700</f>
        <v/>
      </c>
      <c r="M15" s="9">
        <v>43294</v>
      </c>
      <c r="N15" t="str">
        <f>'Saisie données'!I730</f>
        <v/>
      </c>
      <c r="O15" s="9">
        <v>43325</v>
      </c>
      <c r="P15" t="str">
        <f>'Saisie données'!I761</f>
        <v/>
      </c>
      <c r="Q15" s="9">
        <v>43356</v>
      </c>
      <c r="R15" t="str">
        <f>'Saisie données'!I792</f>
        <v/>
      </c>
      <c r="S15" s="9">
        <v>43386</v>
      </c>
      <c r="T15" t="str">
        <f>'Saisie données'!I822</f>
        <v/>
      </c>
      <c r="U15" s="9">
        <v>43417</v>
      </c>
      <c r="V15" t="str">
        <f>'Saisie données'!I853</f>
        <v/>
      </c>
      <c r="W15" s="9">
        <v>43447</v>
      </c>
      <c r="X15" t="str">
        <f>'Saisie données'!I883</f>
        <v/>
      </c>
    </row>
    <row r="16" spans="1:24" ht="15" customHeight="1" x14ac:dyDescent="0.25">
      <c r="A16" s="9">
        <v>43114</v>
      </c>
      <c r="B16" t="str">
        <f>'Saisie données'!I550</f>
        <v/>
      </c>
      <c r="C16" s="9">
        <v>43145</v>
      </c>
      <c r="D16" t="str">
        <f>'Saisie données'!I581</f>
        <v/>
      </c>
      <c r="E16" s="9">
        <v>43173</v>
      </c>
      <c r="F16" t="str">
        <f>'Saisie données'!I609</f>
        <v/>
      </c>
      <c r="G16" s="9">
        <v>43204</v>
      </c>
      <c r="H16" t="str">
        <f>'Saisie données'!I640</f>
        <v/>
      </c>
      <c r="I16" s="9">
        <v>43234</v>
      </c>
      <c r="J16" t="str">
        <f>'Saisie données'!I670</f>
        <v/>
      </c>
      <c r="K16" s="9">
        <v>43265</v>
      </c>
      <c r="L16" t="str">
        <f>'Saisie données'!I701</f>
        <v/>
      </c>
      <c r="M16" s="9">
        <v>43295</v>
      </c>
      <c r="N16" t="str">
        <f>'Saisie données'!I731</f>
        <v/>
      </c>
      <c r="O16" s="9">
        <v>43326</v>
      </c>
      <c r="P16" t="str">
        <f>'Saisie données'!I762</f>
        <v/>
      </c>
      <c r="Q16" s="9">
        <v>43357</v>
      </c>
      <c r="R16" t="str">
        <f>'Saisie données'!I793</f>
        <v/>
      </c>
      <c r="S16" s="9">
        <v>43387</v>
      </c>
      <c r="T16" t="str">
        <f>'Saisie données'!I823</f>
        <v/>
      </c>
      <c r="U16" s="9">
        <v>43418</v>
      </c>
      <c r="V16" t="str">
        <f>'Saisie données'!I854</f>
        <v/>
      </c>
      <c r="W16" s="9">
        <v>43448</v>
      </c>
      <c r="X16" t="str">
        <f>'Saisie données'!I884</f>
        <v/>
      </c>
    </row>
    <row r="17" spans="1:24" ht="15" customHeight="1" x14ac:dyDescent="0.25">
      <c r="A17" s="9">
        <v>43115</v>
      </c>
      <c r="B17" t="str">
        <f>'Saisie données'!I551</f>
        <v/>
      </c>
      <c r="C17" s="9">
        <v>43146</v>
      </c>
      <c r="D17" t="str">
        <f>'Saisie données'!I582</f>
        <v/>
      </c>
      <c r="E17" s="9">
        <v>43174</v>
      </c>
      <c r="F17" t="str">
        <f>'Saisie données'!I610</f>
        <v/>
      </c>
      <c r="G17" s="9">
        <v>43205</v>
      </c>
      <c r="H17" t="str">
        <f>'Saisie données'!I641</f>
        <v/>
      </c>
      <c r="I17" s="9">
        <v>43235</v>
      </c>
      <c r="J17" t="str">
        <f>'Saisie données'!I671</f>
        <v/>
      </c>
      <c r="K17" s="9">
        <v>43266</v>
      </c>
      <c r="L17" t="str">
        <f>'Saisie données'!I702</f>
        <v/>
      </c>
      <c r="M17" s="9">
        <v>43296</v>
      </c>
      <c r="N17" t="str">
        <f>'Saisie données'!I732</f>
        <v/>
      </c>
      <c r="O17" s="9">
        <v>43327</v>
      </c>
      <c r="P17" t="str">
        <f>'Saisie données'!I763</f>
        <v/>
      </c>
      <c r="Q17" s="9">
        <v>43358</v>
      </c>
      <c r="R17" t="str">
        <f>'Saisie données'!I794</f>
        <v/>
      </c>
      <c r="S17" s="9">
        <v>43388</v>
      </c>
      <c r="T17" t="str">
        <f>'Saisie données'!I824</f>
        <v/>
      </c>
      <c r="U17" s="9">
        <v>43419</v>
      </c>
      <c r="V17" t="str">
        <f>'Saisie données'!I855</f>
        <v/>
      </c>
      <c r="W17" s="9">
        <v>43449</v>
      </c>
      <c r="X17" t="str">
        <f>'Saisie données'!I885</f>
        <v/>
      </c>
    </row>
    <row r="18" spans="1:24" ht="15" customHeight="1" x14ac:dyDescent="0.25">
      <c r="A18" s="9">
        <v>43116</v>
      </c>
      <c r="B18" t="str">
        <f>'Saisie données'!I552</f>
        <v/>
      </c>
      <c r="C18" s="9">
        <v>43147</v>
      </c>
      <c r="D18" t="str">
        <f>'Saisie données'!I583</f>
        <v/>
      </c>
      <c r="E18" s="9">
        <v>43175</v>
      </c>
      <c r="F18" t="str">
        <f>'Saisie données'!I611</f>
        <v/>
      </c>
      <c r="G18" s="9">
        <v>43206</v>
      </c>
      <c r="H18" t="str">
        <f>'Saisie données'!I642</f>
        <v/>
      </c>
      <c r="I18" s="9">
        <v>43236</v>
      </c>
      <c r="J18" t="str">
        <f>'Saisie données'!I672</f>
        <v/>
      </c>
      <c r="K18" s="9">
        <v>43267</v>
      </c>
      <c r="L18" t="str">
        <f>'Saisie données'!I703</f>
        <v/>
      </c>
      <c r="M18" s="9">
        <v>43297</v>
      </c>
      <c r="N18" t="str">
        <f>'Saisie données'!I733</f>
        <v/>
      </c>
      <c r="O18" s="9">
        <v>43328</v>
      </c>
      <c r="P18" t="str">
        <f>'Saisie données'!I764</f>
        <v/>
      </c>
      <c r="Q18" s="9">
        <v>43359</v>
      </c>
      <c r="R18" t="str">
        <f>'Saisie données'!I795</f>
        <v/>
      </c>
      <c r="S18" s="9">
        <v>43389</v>
      </c>
      <c r="T18" t="str">
        <f>'Saisie données'!I825</f>
        <v/>
      </c>
      <c r="U18" s="9">
        <v>43420</v>
      </c>
      <c r="V18" t="str">
        <f>'Saisie données'!I856</f>
        <v/>
      </c>
      <c r="W18" s="9">
        <v>43450</v>
      </c>
      <c r="X18" t="str">
        <f>'Saisie données'!I886</f>
        <v/>
      </c>
    </row>
    <row r="19" spans="1:24" ht="15" customHeight="1" x14ac:dyDescent="0.25">
      <c r="A19" s="9">
        <v>43117</v>
      </c>
      <c r="B19" t="str">
        <f>'Saisie données'!I553</f>
        <v/>
      </c>
      <c r="C19" s="9">
        <v>43148</v>
      </c>
      <c r="D19" t="str">
        <f>'Saisie données'!I584</f>
        <v/>
      </c>
      <c r="E19" s="9">
        <v>43176</v>
      </c>
      <c r="F19" t="str">
        <f>'Saisie données'!I612</f>
        <v/>
      </c>
      <c r="G19" s="9">
        <v>43207</v>
      </c>
      <c r="H19" t="str">
        <f>'Saisie données'!I643</f>
        <v/>
      </c>
      <c r="I19" s="9">
        <v>43237</v>
      </c>
      <c r="J19" t="str">
        <f>'Saisie données'!I673</f>
        <v/>
      </c>
      <c r="K19" s="9">
        <v>43268</v>
      </c>
      <c r="L19" t="str">
        <f>'Saisie données'!I704</f>
        <v/>
      </c>
      <c r="M19" s="9">
        <v>43298</v>
      </c>
      <c r="N19" t="str">
        <f>'Saisie données'!I734</f>
        <v/>
      </c>
      <c r="O19" s="9">
        <v>43329</v>
      </c>
      <c r="P19" t="str">
        <f>'Saisie données'!I765</f>
        <v/>
      </c>
      <c r="Q19" s="9">
        <v>43360</v>
      </c>
      <c r="R19" t="str">
        <f>'Saisie données'!I796</f>
        <v/>
      </c>
      <c r="S19" s="9">
        <v>43390</v>
      </c>
      <c r="T19" t="str">
        <f>'Saisie données'!I826</f>
        <v/>
      </c>
      <c r="U19" s="9">
        <v>43421</v>
      </c>
      <c r="V19" t="str">
        <f>'Saisie données'!I857</f>
        <v/>
      </c>
      <c r="W19" s="9">
        <v>43451</v>
      </c>
      <c r="X19" t="str">
        <f>'Saisie données'!I887</f>
        <v/>
      </c>
    </row>
    <row r="20" spans="1:24" ht="15" customHeight="1" x14ac:dyDescent="0.25">
      <c r="A20" s="9">
        <v>43118</v>
      </c>
      <c r="B20" t="str">
        <f>'Saisie données'!I554</f>
        <v/>
      </c>
      <c r="C20" s="9">
        <v>43149</v>
      </c>
      <c r="D20" t="str">
        <f>'Saisie données'!I585</f>
        <v/>
      </c>
      <c r="E20" s="9">
        <v>43177</v>
      </c>
      <c r="F20" t="str">
        <f>'Saisie données'!I613</f>
        <v/>
      </c>
      <c r="G20" s="9">
        <v>43208</v>
      </c>
      <c r="H20" t="str">
        <f>'Saisie données'!I644</f>
        <v/>
      </c>
      <c r="I20" s="9">
        <v>43238</v>
      </c>
      <c r="J20" t="str">
        <f>'Saisie données'!I674</f>
        <v/>
      </c>
      <c r="K20" s="9">
        <v>43269</v>
      </c>
      <c r="L20" t="str">
        <f>'Saisie données'!I705</f>
        <v/>
      </c>
      <c r="M20" s="9">
        <v>43299</v>
      </c>
      <c r="N20" t="str">
        <f>'Saisie données'!I735</f>
        <v/>
      </c>
      <c r="O20" s="9">
        <v>43330</v>
      </c>
      <c r="P20" t="str">
        <f>'Saisie données'!I766</f>
        <v/>
      </c>
      <c r="Q20" s="9">
        <v>43361</v>
      </c>
      <c r="R20" t="str">
        <f>'Saisie données'!I797</f>
        <v/>
      </c>
      <c r="S20" s="9">
        <v>43391</v>
      </c>
      <c r="T20" t="str">
        <f>'Saisie données'!I827</f>
        <v/>
      </c>
      <c r="U20" s="9">
        <v>43422</v>
      </c>
      <c r="V20" t="str">
        <f>'Saisie données'!I858</f>
        <v/>
      </c>
      <c r="W20" s="9">
        <v>43452</v>
      </c>
      <c r="X20" t="str">
        <f>'Saisie données'!I888</f>
        <v/>
      </c>
    </row>
    <row r="21" spans="1:24" ht="15" customHeight="1" x14ac:dyDescent="0.25">
      <c r="A21" s="9">
        <v>43119</v>
      </c>
      <c r="B21" t="str">
        <f>'Saisie données'!I555</f>
        <v/>
      </c>
      <c r="C21" s="9">
        <v>43150</v>
      </c>
      <c r="D21" t="str">
        <f>'Saisie données'!I586</f>
        <v/>
      </c>
      <c r="E21" s="9">
        <v>43178</v>
      </c>
      <c r="F21" t="str">
        <f>'Saisie données'!I614</f>
        <v/>
      </c>
      <c r="G21" s="9">
        <v>43209</v>
      </c>
      <c r="H21" t="str">
        <f>'Saisie données'!I645</f>
        <v/>
      </c>
      <c r="I21" s="9">
        <v>43239</v>
      </c>
      <c r="J21" t="str">
        <f>'Saisie données'!I675</f>
        <v/>
      </c>
      <c r="K21" s="9">
        <v>43270</v>
      </c>
      <c r="L21" t="str">
        <f>'Saisie données'!I706</f>
        <v/>
      </c>
      <c r="M21" s="9">
        <v>43300</v>
      </c>
      <c r="N21" t="str">
        <f>'Saisie données'!I736</f>
        <v/>
      </c>
      <c r="O21" s="9">
        <v>43331</v>
      </c>
      <c r="P21" t="str">
        <f>'Saisie données'!I767</f>
        <v/>
      </c>
      <c r="Q21" s="9">
        <v>43362</v>
      </c>
      <c r="R21" t="str">
        <f>'Saisie données'!I798</f>
        <v/>
      </c>
      <c r="S21" s="9">
        <v>43392</v>
      </c>
      <c r="T21" t="str">
        <f>'Saisie données'!I828</f>
        <v/>
      </c>
      <c r="U21" s="9">
        <v>43423</v>
      </c>
      <c r="V21" t="str">
        <f>'Saisie données'!I859</f>
        <v/>
      </c>
      <c r="W21" s="9">
        <v>43453</v>
      </c>
      <c r="X21" t="str">
        <f>'Saisie données'!I889</f>
        <v/>
      </c>
    </row>
    <row r="22" spans="1:24" ht="15" customHeight="1" x14ac:dyDescent="0.25">
      <c r="A22" s="9">
        <v>43120</v>
      </c>
      <c r="B22" t="str">
        <f>'Saisie données'!I556</f>
        <v/>
      </c>
      <c r="C22" s="9">
        <v>43151</v>
      </c>
      <c r="D22" t="str">
        <f>'Saisie données'!I587</f>
        <v/>
      </c>
      <c r="E22" s="9">
        <v>43179</v>
      </c>
      <c r="F22" t="str">
        <f>'Saisie données'!I615</f>
        <v/>
      </c>
      <c r="G22" s="9">
        <v>43210</v>
      </c>
      <c r="H22" t="str">
        <f>'Saisie données'!I646</f>
        <v/>
      </c>
      <c r="I22" s="9">
        <v>43240</v>
      </c>
      <c r="J22" t="str">
        <f>'Saisie données'!I676</f>
        <v/>
      </c>
      <c r="K22" s="9">
        <v>43271</v>
      </c>
      <c r="L22" t="str">
        <f>'Saisie données'!I707</f>
        <v/>
      </c>
      <c r="M22" s="9">
        <v>43301</v>
      </c>
      <c r="N22" t="str">
        <f>'Saisie données'!I737</f>
        <v/>
      </c>
      <c r="O22" s="9">
        <v>43332</v>
      </c>
      <c r="P22" t="str">
        <f>'Saisie données'!I768</f>
        <v/>
      </c>
      <c r="Q22" s="9">
        <v>43363</v>
      </c>
      <c r="R22" t="str">
        <f>'Saisie données'!I799</f>
        <v/>
      </c>
      <c r="S22" s="9">
        <v>43393</v>
      </c>
      <c r="T22" t="str">
        <f>'Saisie données'!I829</f>
        <v/>
      </c>
      <c r="U22" s="9">
        <v>43424</v>
      </c>
      <c r="V22" t="str">
        <f>'Saisie données'!I860</f>
        <v/>
      </c>
      <c r="W22" s="9">
        <v>43454</v>
      </c>
      <c r="X22" t="str">
        <f>'Saisie données'!I890</f>
        <v/>
      </c>
    </row>
    <row r="23" spans="1:24" ht="15" customHeight="1" x14ac:dyDescent="0.25">
      <c r="A23" s="9">
        <v>43121</v>
      </c>
      <c r="B23" t="str">
        <f>'Saisie données'!I557</f>
        <v/>
      </c>
      <c r="C23" s="9">
        <v>43152</v>
      </c>
      <c r="D23" t="str">
        <f>'Saisie données'!I588</f>
        <v/>
      </c>
      <c r="E23" s="9">
        <v>43180</v>
      </c>
      <c r="F23" t="str">
        <f>'Saisie données'!I616</f>
        <v/>
      </c>
      <c r="G23" s="9">
        <v>43211</v>
      </c>
      <c r="H23" t="str">
        <f>'Saisie données'!I647</f>
        <v/>
      </c>
      <c r="I23" s="9">
        <v>43241</v>
      </c>
      <c r="J23" t="str">
        <f>'Saisie données'!I677</f>
        <v/>
      </c>
      <c r="K23" s="9">
        <v>43272</v>
      </c>
      <c r="L23" t="str">
        <f>'Saisie données'!I708</f>
        <v/>
      </c>
      <c r="M23" s="9">
        <v>43302</v>
      </c>
      <c r="N23" t="str">
        <f>'Saisie données'!I738</f>
        <v/>
      </c>
      <c r="O23" s="9">
        <v>43333</v>
      </c>
      <c r="P23" t="str">
        <f>'Saisie données'!I769</f>
        <v/>
      </c>
      <c r="Q23" s="9">
        <v>43364</v>
      </c>
      <c r="R23" t="str">
        <f>'Saisie données'!I800</f>
        <v/>
      </c>
      <c r="S23" s="9">
        <v>43394</v>
      </c>
      <c r="T23" t="str">
        <f>'Saisie données'!I830</f>
        <v/>
      </c>
      <c r="U23" s="9">
        <v>43425</v>
      </c>
      <c r="V23" t="str">
        <f>'Saisie données'!I861</f>
        <v/>
      </c>
      <c r="W23" s="9">
        <v>43455</v>
      </c>
      <c r="X23" t="str">
        <f>'Saisie données'!I891</f>
        <v/>
      </c>
    </row>
    <row r="24" spans="1:24" ht="15" customHeight="1" x14ac:dyDescent="0.25">
      <c r="A24" s="9">
        <v>43122</v>
      </c>
      <c r="B24" t="str">
        <f>'Saisie données'!I558</f>
        <v/>
      </c>
      <c r="C24" s="9">
        <v>43153</v>
      </c>
      <c r="D24" t="str">
        <f>'Saisie données'!I589</f>
        <v/>
      </c>
      <c r="E24" s="9">
        <v>43181</v>
      </c>
      <c r="F24" t="str">
        <f>'Saisie données'!I617</f>
        <v/>
      </c>
      <c r="G24" s="9">
        <v>43212</v>
      </c>
      <c r="H24" t="str">
        <f>'Saisie données'!I648</f>
        <v/>
      </c>
      <c r="I24" s="9">
        <v>43242</v>
      </c>
      <c r="J24" t="str">
        <f>'Saisie données'!I678</f>
        <v/>
      </c>
      <c r="K24" s="9">
        <v>43273</v>
      </c>
      <c r="L24" t="str">
        <f>'Saisie données'!I709</f>
        <v/>
      </c>
      <c r="M24" s="9">
        <v>43303</v>
      </c>
      <c r="N24" t="str">
        <f>'Saisie données'!I739</f>
        <v/>
      </c>
      <c r="O24" s="9">
        <v>43334</v>
      </c>
      <c r="P24" t="str">
        <f>'Saisie données'!I770</f>
        <v/>
      </c>
      <c r="Q24" s="9">
        <v>43365</v>
      </c>
      <c r="R24" t="str">
        <f>'Saisie données'!I801</f>
        <v/>
      </c>
      <c r="S24" s="9">
        <v>43395</v>
      </c>
      <c r="T24" t="str">
        <f>'Saisie données'!I831</f>
        <v/>
      </c>
      <c r="U24" s="9">
        <v>43426</v>
      </c>
      <c r="V24" t="str">
        <f>'Saisie données'!I862</f>
        <v/>
      </c>
      <c r="W24" s="9">
        <v>43456</v>
      </c>
      <c r="X24" t="str">
        <f>'Saisie données'!I892</f>
        <v/>
      </c>
    </row>
    <row r="25" spans="1:24" x14ac:dyDescent="0.25">
      <c r="A25" s="9">
        <v>43123</v>
      </c>
      <c r="B25" t="str">
        <f>'Saisie données'!I559</f>
        <v/>
      </c>
      <c r="C25" s="9">
        <v>43154</v>
      </c>
      <c r="D25" t="str">
        <f>'Saisie données'!I590</f>
        <v/>
      </c>
      <c r="E25" s="9">
        <v>43182</v>
      </c>
      <c r="F25" t="str">
        <f>'Saisie données'!I618</f>
        <v/>
      </c>
      <c r="G25" s="9">
        <v>43213</v>
      </c>
      <c r="H25" t="str">
        <f>'Saisie données'!I649</f>
        <v/>
      </c>
      <c r="I25" s="9">
        <v>43243</v>
      </c>
      <c r="J25" t="str">
        <f>'Saisie données'!I679</f>
        <v/>
      </c>
      <c r="K25" s="9">
        <v>43274</v>
      </c>
      <c r="L25" t="str">
        <f>'Saisie données'!I710</f>
        <v/>
      </c>
      <c r="M25" s="9">
        <v>43304</v>
      </c>
      <c r="N25" t="str">
        <f>'Saisie données'!I740</f>
        <v/>
      </c>
      <c r="O25" s="9">
        <v>43335</v>
      </c>
      <c r="P25" t="str">
        <f>'Saisie données'!I771</f>
        <v/>
      </c>
      <c r="Q25" s="9">
        <v>43366</v>
      </c>
      <c r="R25" t="str">
        <f>'Saisie données'!I802</f>
        <v/>
      </c>
      <c r="S25" s="9">
        <v>43396</v>
      </c>
      <c r="T25" t="str">
        <f>'Saisie données'!I832</f>
        <v/>
      </c>
      <c r="U25" s="9">
        <v>43427</v>
      </c>
      <c r="V25" t="str">
        <f>'Saisie données'!I863</f>
        <v/>
      </c>
      <c r="W25" s="9">
        <v>43457</v>
      </c>
      <c r="X25" t="str">
        <f>'Saisie données'!I893</f>
        <v/>
      </c>
    </row>
    <row r="26" spans="1:24" x14ac:dyDescent="0.25">
      <c r="A26" s="9">
        <v>43124</v>
      </c>
      <c r="B26" t="str">
        <f>'Saisie données'!I560</f>
        <v/>
      </c>
      <c r="C26" s="9">
        <v>43155</v>
      </c>
      <c r="D26" t="str">
        <f>'Saisie données'!I591</f>
        <v/>
      </c>
      <c r="E26" s="9">
        <v>43183</v>
      </c>
      <c r="F26" t="str">
        <f>'Saisie données'!I619</f>
        <v/>
      </c>
      <c r="G26" s="9">
        <v>43214</v>
      </c>
      <c r="H26" t="str">
        <f>'Saisie données'!I650</f>
        <v/>
      </c>
      <c r="I26" s="9">
        <v>43244</v>
      </c>
      <c r="J26" t="str">
        <f>'Saisie données'!I680</f>
        <v/>
      </c>
      <c r="K26" s="9">
        <v>43275</v>
      </c>
      <c r="L26" t="str">
        <f>'Saisie données'!I711</f>
        <v/>
      </c>
      <c r="M26" s="9">
        <v>43305</v>
      </c>
      <c r="N26" t="str">
        <f>'Saisie données'!I741</f>
        <v/>
      </c>
      <c r="O26" s="9">
        <v>43336</v>
      </c>
      <c r="P26" t="str">
        <f>'Saisie données'!I772</f>
        <v/>
      </c>
      <c r="Q26" s="9">
        <v>43367</v>
      </c>
      <c r="R26" t="str">
        <f>'Saisie données'!I803</f>
        <v/>
      </c>
      <c r="S26" s="9">
        <v>43397</v>
      </c>
      <c r="T26" t="str">
        <f>'Saisie données'!I833</f>
        <v/>
      </c>
      <c r="U26" s="9">
        <v>43428</v>
      </c>
      <c r="V26" t="str">
        <f>'Saisie données'!I864</f>
        <v/>
      </c>
      <c r="W26" s="9">
        <v>43458</v>
      </c>
      <c r="X26" t="str">
        <f>'Saisie données'!I894</f>
        <v/>
      </c>
    </row>
    <row r="27" spans="1:24" x14ac:dyDescent="0.25">
      <c r="A27" s="9">
        <v>43125</v>
      </c>
      <c r="B27" t="str">
        <f>'Saisie données'!I561</f>
        <v/>
      </c>
      <c r="C27" s="9">
        <v>43156</v>
      </c>
      <c r="D27" t="str">
        <f>'Saisie données'!I592</f>
        <v/>
      </c>
      <c r="E27" s="9">
        <v>43184</v>
      </c>
      <c r="F27" t="str">
        <f>'Saisie données'!I620</f>
        <v/>
      </c>
      <c r="G27" s="9">
        <v>43215</v>
      </c>
      <c r="H27" t="str">
        <f>'Saisie données'!I651</f>
        <v/>
      </c>
      <c r="I27" s="9">
        <v>43245</v>
      </c>
      <c r="J27" t="str">
        <f>'Saisie données'!I681</f>
        <v/>
      </c>
      <c r="K27" s="9">
        <v>43276</v>
      </c>
      <c r="L27" t="str">
        <f>'Saisie données'!I712</f>
        <v/>
      </c>
      <c r="M27" s="9">
        <v>43306</v>
      </c>
      <c r="N27" t="str">
        <f>'Saisie données'!I742</f>
        <v/>
      </c>
      <c r="O27" s="9">
        <v>43337</v>
      </c>
      <c r="P27" t="str">
        <f>'Saisie données'!I773</f>
        <v/>
      </c>
      <c r="Q27" s="9">
        <v>43368</v>
      </c>
      <c r="R27" t="str">
        <f>'Saisie données'!I804</f>
        <v/>
      </c>
      <c r="S27" s="9">
        <v>43398</v>
      </c>
      <c r="T27" t="str">
        <f>'Saisie données'!I834</f>
        <v/>
      </c>
      <c r="U27" s="9">
        <v>43429</v>
      </c>
      <c r="V27" t="str">
        <f>'Saisie données'!I865</f>
        <v/>
      </c>
      <c r="W27" s="9">
        <v>43459</v>
      </c>
      <c r="X27" t="str">
        <f>'Saisie données'!I895</f>
        <v/>
      </c>
    </row>
    <row r="28" spans="1:24" x14ac:dyDescent="0.25">
      <c r="A28" s="9">
        <v>43126</v>
      </c>
      <c r="B28" t="str">
        <f>'Saisie données'!I562</f>
        <v/>
      </c>
      <c r="C28" s="9">
        <v>43157</v>
      </c>
      <c r="D28" t="str">
        <f>'Saisie données'!I593</f>
        <v/>
      </c>
      <c r="E28" s="9">
        <v>43185</v>
      </c>
      <c r="F28" t="str">
        <f>'Saisie données'!I621</f>
        <v/>
      </c>
      <c r="G28" s="9">
        <v>43216</v>
      </c>
      <c r="H28" t="str">
        <f>'Saisie données'!I652</f>
        <v/>
      </c>
      <c r="I28" s="9">
        <v>43246</v>
      </c>
      <c r="J28" t="str">
        <f>'Saisie données'!I682</f>
        <v/>
      </c>
      <c r="K28" s="9">
        <v>43277</v>
      </c>
      <c r="L28" t="str">
        <f>'Saisie données'!I713</f>
        <v/>
      </c>
      <c r="M28" s="9">
        <v>43307</v>
      </c>
      <c r="N28" t="str">
        <f>'Saisie données'!I743</f>
        <v/>
      </c>
      <c r="O28" s="9">
        <v>43338</v>
      </c>
      <c r="P28" t="str">
        <f>'Saisie données'!I774</f>
        <v/>
      </c>
      <c r="Q28" s="9">
        <v>43369</v>
      </c>
      <c r="R28" t="str">
        <f>'Saisie données'!I805</f>
        <v/>
      </c>
      <c r="S28" s="9">
        <v>43399</v>
      </c>
      <c r="T28" t="str">
        <f>'Saisie données'!I835</f>
        <v/>
      </c>
      <c r="U28" s="9">
        <v>43430</v>
      </c>
      <c r="V28" t="str">
        <f>'Saisie données'!I866</f>
        <v/>
      </c>
      <c r="W28" s="9">
        <v>43460</v>
      </c>
      <c r="X28" t="str">
        <f>'Saisie données'!I896</f>
        <v/>
      </c>
    </row>
    <row r="29" spans="1:24" x14ac:dyDescent="0.25">
      <c r="A29" s="9">
        <v>43127</v>
      </c>
      <c r="B29" t="str">
        <f>'Saisie données'!I563</f>
        <v/>
      </c>
      <c r="C29" s="9">
        <v>43158</v>
      </c>
      <c r="D29" t="str">
        <f>'Saisie données'!I594</f>
        <v/>
      </c>
      <c r="E29" s="9">
        <v>43186</v>
      </c>
      <c r="F29" t="str">
        <f>'Saisie données'!I622</f>
        <v/>
      </c>
      <c r="G29" s="9">
        <v>43217</v>
      </c>
      <c r="H29" t="str">
        <f>'Saisie données'!I653</f>
        <v/>
      </c>
      <c r="I29" s="9">
        <v>43247</v>
      </c>
      <c r="J29" t="str">
        <f>'Saisie données'!I683</f>
        <v/>
      </c>
      <c r="K29" s="9">
        <v>43278</v>
      </c>
      <c r="L29" t="str">
        <f>'Saisie données'!I714</f>
        <v/>
      </c>
      <c r="M29" s="9">
        <v>43308</v>
      </c>
      <c r="N29" t="str">
        <f>'Saisie données'!I744</f>
        <v/>
      </c>
      <c r="O29" s="9">
        <v>43339</v>
      </c>
      <c r="P29" t="str">
        <f>'Saisie données'!I775</f>
        <v/>
      </c>
      <c r="Q29" s="9">
        <v>43370</v>
      </c>
      <c r="R29" t="str">
        <f>'Saisie données'!I806</f>
        <v/>
      </c>
      <c r="S29" s="9">
        <v>43400</v>
      </c>
      <c r="T29" t="str">
        <f>'Saisie données'!I836</f>
        <v/>
      </c>
      <c r="U29" s="9">
        <v>43431</v>
      </c>
      <c r="V29" t="str">
        <f>'Saisie données'!I867</f>
        <v/>
      </c>
      <c r="W29" s="9">
        <v>43461</v>
      </c>
      <c r="X29" t="str">
        <f>'Saisie données'!I897</f>
        <v/>
      </c>
    </row>
    <row r="30" spans="1:24" x14ac:dyDescent="0.25">
      <c r="A30" s="9">
        <v>43128</v>
      </c>
      <c r="B30" t="str">
        <f>'Saisie données'!I564</f>
        <v/>
      </c>
      <c r="C30" s="9">
        <v>43159</v>
      </c>
      <c r="D30" t="str">
        <f>'Saisie données'!I595</f>
        <v/>
      </c>
      <c r="E30" s="9">
        <v>43187</v>
      </c>
      <c r="F30" t="str">
        <f>'Saisie données'!I623</f>
        <v/>
      </c>
      <c r="G30" s="9">
        <v>43218</v>
      </c>
      <c r="H30" t="str">
        <f>'Saisie données'!I654</f>
        <v/>
      </c>
      <c r="I30" s="9">
        <v>43248</v>
      </c>
      <c r="J30" t="str">
        <f>'Saisie données'!I684</f>
        <v/>
      </c>
      <c r="K30" s="9">
        <v>43279</v>
      </c>
      <c r="L30" t="str">
        <f>'Saisie données'!I715</f>
        <v/>
      </c>
      <c r="M30" s="9">
        <v>43309</v>
      </c>
      <c r="N30" t="str">
        <f>'Saisie données'!I745</f>
        <v/>
      </c>
      <c r="O30" s="9">
        <v>43340</v>
      </c>
      <c r="P30" t="str">
        <f>'Saisie données'!I776</f>
        <v/>
      </c>
      <c r="Q30" s="9">
        <v>43371</v>
      </c>
      <c r="R30" t="str">
        <f>'Saisie données'!I807</f>
        <v/>
      </c>
      <c r="S30" s="9">
        <v>43401</v>
      </c>
      <c r="T30" t="str">
        <f>'Saisie données'!I837</f>
        <v/>
      </c>
      <c r="U30" s="9">
        <v>43432</v>
      </c>
      <c r="V30" t="str">
        <f>'Saisie données'!I868</f>
        <v/>
      </c>
      <c r="W30" s="9">
        <v>43462</v>
      </c>
      <c r="X30" t="str">
        <f>'Saisie données'!I898</f>
        <v/>
      </c>
    </row>
    <row r="31" spans="1:24" x14ac:dyDescent="0.25">
      <c r="A31" s="9">
        <v>43129</v>
      </c>
      <c r="B31" t="str">
        <f>'Saisie données'!I565</f>
        <v/>
      </c>
      <c r="E31" s="9">
        <v>43188</v>
      </c>
      <c r="F31" t="str">
        <f>'Saisie données'!I624</f>
        <v/>
      </c>
      <c r="G31" s="9">
        <v>43219</v>
      </c>
      <c r="H31" t="str">
        <f>'Saisie données'!I655</f>
        <v/>
      </c>
      <c r="I31" s="9">
        <v>43249</v>
      </c>
      <c r="J31" t="str">
        <f>'Saisie données'!I685</f>
        <v/>
      </c>
      <c r="K31" s="9">
        <v>43280</v>
      </c>
      <c r="L31" t="str">
        <f>'Saisie données'!I716</f>
        <v/>
      </c>
      <c r="M31" s="9">
        <v>43310</v>
      </c>
      <c r="N31" t="str">
        <f>'Saisie données'!I746</f>
        <v/>
      </c>
      <c r="O31" s="9">
        <v>43341</v>
      </c>
      <c r="P31" t="str">
        <f>'Saisie données'!I777</f>
        <v/>
      </c>
      <c r="Q31" s="9">
        <v>43372</v>
      </c>
      <c r="R31" t="str">
        <f>'Saisie données'!I808</f>
        <v/>
      </c>
      <c r="S31" s="9">
        <v>43402</v>
      </c>
      <c r="T31" t="str">
        <f>'Saisie données'!I838</f>
        <v/>
      </c>
      <c r="U31" s="9">
        <v>43433</v>
      </c>
      <c r="V31" t="str">
        <f>'Saisie données'!I869</f>
        <v/>
      </c>
      <c r="W31" s="9">
        <v>43463</v>
      </c>
      <c r="X31" t="str">
        <f>'Saisie données'!I899</f>
        <v/>
      </c>
    </row>
    <row r="32" spans="1:24" x14ac:dyDescent="0.25">
      <c r="A32" s="9">
        <v>43130</v>
      </c>
      <c r="B32" t="str">
        <f>'Saisie données'!I566</f>
        <v/>
      </c>
      <c r="E32" s="9">
        <v>43189</v>
      </c>
      <c r="F32" t="str">
        <f>'Saisie données'!I625</f>
        <v/>
      </c>
      <c r="G32" s="9">
        <v>43220</v>
      </c>
      <c r="H32" t="str">
        <f>'Saisie données'!I656</f>
        <v/>
      </c>
      <c r="I32" s="9">
        <v>43250</v>
      </c>
      <c r="J32" t="str">
        <f>'Saisie données'!I686</f>
        <v/>
      </c>
      <c r="K32" s="9">
        <v>43281</v>
      </c>
      <c r="L32" t="str">
        <f>'Saisie données'!I717</f>
        <v/>
      </c>
      <c r="M32" s="9">
        <v>43311</v>
      </c>
      <c r="N32" t="str">
        <f>'Saisie données'!I747</f>
        <v/>
      </c>
      <c r="O32" s="9">
        <v>43342</v>
      </c>
      <c r="P32" t="str">
        <f>'Saisie données'!I778</f>
        <v/>
      </c>
      <c r="Q32" s="9">
        <v>43373</v>
      </c>
      <c r="R32" t="str">
        <f>'Saisie données'!I809</f>
        <v/>
      </c>
      <c r="S32" s="9">
        <v>43403</v>
      </c>
      <c r="T32" t="str">
        <f>'Saisie données'!I839</f>
        <v/>
      </c>
      <c r="U32" s="9">
        <v>43434</v>
      </c>
      <c r="V32" t="str">
        <f>'Saisie données'!I870</f>
        <v/>
      </c>
      <c r="W32" s="9">
        <v>43464</v>
      </c>
      <c r="X32" t="str">
        <f>'Saisie données'!I900</f>
        <v/>
      </c>
    </row>
    <row r="33" spans="1:24" x14ac:dyDescent="0.25">
      <c r="A33" s="9">
        <v>43131</v>
      </c>
      <c r="B33" t="str">
        <f>'Saisie données'!I567</f>
        <v/>
      </c>
      <c r="E33" s="9">
        <v>43190</v>
      </c>
      <c r="F33" t="str">
        <f>'Saisie données'!I626</f>
        <v/>
      </c>
      <c r="G33" s="1"/>
      <c r="I33" s="9">
        <v>43251</v>
      </c>
      <c r="J33" t="str">
        <f>'Saisie données'!I687</f>
        <v/>
      </c>
      <c r="K33" s="1"/>
      <c r="M33" s="9">
        <v>43312</v>
      </c>
      <c r="N33" t="str">
        <f>'Saisie données'!I748</f>
        <v/>
      </c>
      <c r="O33" s="9">
        <v>43343</v>
      </c>
      <c r="P33" t="str">
        <f>'Saisie données'!I779</f>
        <v/>
      </c>
      <c r="Q33" s="1"/>
      <c r="S33" s="9">
        <v>43404</v>
      </c>
      <c r="T33" t="str">
        <f>'Saisie données'!I840</f>
        <v/>
      </c>
      <c r="U33" s="9"/>
      <c r="W33" s="9">
        <v>43465</v>
      </c>
      <c r="X33" t="str">
        <f>'Saisie données'!I901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COUNTIF(D3:D30,"Plein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COUNTIF(D3:D30,"Demi-traitement")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6ViRhO3AumHqY16H2/hqJsV/QZAJgGnpuRJu9RIvmyZfqzTlh7arnf/ImoQTKxaKD2EHLh3OoJQFXefdREVZQQ==" saltValue="8XslSh8KhuJr7fP0bk36Nw==" spinCount="100000" sheet="1" objects="1" scenarios="1" selectLockedCells="1" selectUnlockedCells="1"/>
  <mergeCells count="13">
    <mergeCell ref="I2:J2"/>
    <mergeCell ref="A1:B1"/>
    <mergeCell ref="A2:B2"/>
    <mergeCell ref="C2:D2"/>
    <mergeCell ref="E2:F2"/>
    <mergeCell ref="G2:H2"/>
    <mergeCell ref="W2:X2"/>
    <mergeCell ref="K2:L2"/>
    <mergeCell ref="M2:N2"/>
    <mergeCell ref="O2:P2"/>
    <mergeCell ref="Q2:R2"/>
    <mergeCell ref="S2:T2"/>
    <mergeCell ref="U2:V2"/>
  </mergeCells>
  <conditionalFormatting sqref="A35:G35">
    <cfRule type="containsText" dxfId="47" priority="17" operator="containsText" text="Demi-traitement">
      <formula>NOT(ISERROR(SEARCH("Demi-traitement",A35)))</formula>
    </cfRule>
    <cfRule type="containsText" dxfId="46" priority="18" operator="containsText" text="Plein traitement">
      <formula>NOT(ISERROR(SEARCH("Plein traitement",A35)))</formula>
    </cfRule>
  </conditionalFormatting>
  <conditionalFormatting sqref="A1:X34">
    <cfRule type="containsText" dxfId="45" priority="23" operator="containsText" text="Demi-traitement">
      <formula>NOT(ISERROR(SEARCH("Demi-traitement",A1)))</formula>
    </cfRule>
    <cfRule type="containsText" dxfId="44" priority="25" operator="containsText" text="Plein traitement">
      <formula>NOT(ISERROR(SEARCH("Plein traitement",A1)))</formula>
    </cfRule>
  </conditionalFormatting>
  <conditionalFormatting sqref="I35:X35">
    <cfRule type="containsText" dxfId="43" priority="1" operator="containsText" text="Demi-traitement">
      <formula>NOT(ISERROR(SEARCH("Demi-traitement",I35)))</formula>
    </cfRule>
    <cfRule type="containsText" dxfId="42" priority="2" operator="containsText" text="Plein traitement">
      <formula>NOT(ISERROR(SEARCH("Plein traitement",I35)))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X36"/>
  <sheetViews>
    <sheetView zoomScale="70" zoomScaleNormal="70" workbookViewId="0">
      <selection activeCell="A2" sqref="A2:B2"/>
    </sheetView>
  </sheetViews>
  <sheetFormatPr baseColWidth="10" defaultColWidth="11.42578125" defaultRowHeight="15" x14ac:dyDescent="0.25"/>
  <cols>
    <col min="1" max="1" width="8.42578125" bestFit="1" customWidth="1"/>
    <col min="2" max="2" width="17.140625" bestFit="1" customWidth="1"/>
    <col min="3" max="3" width="8.42578125" bestFit="1" customWidth="1"/>
    <col min="4" max="4" width="17.140625" bestFit="1" customWidth="1"/>
    <col min="5" max="5" width="8.42578125" bestFit="1" customWidth="1"/>
    <col min="6" max="6" width="17.140625" bestFit="1" customWidth="1"/>
    <col min="7" max="7" width="8.42578125" bestFit="1" customWidth="1"/>
    <col min="8" max="8" width="17.140625" bestFit="1" customWidth="1"/>
    <col min="9" max="9" width="8.42578125" bestFit="1" customWidth="1"/>
    <col min="10" max="10" width="17.140625" bestFit="1" customWidth="1"/>
    <col min="11" max="11" width="8.42578125" bestFit="1" customWidth="1"/>
    <col min="12" max="12" width="17.140625" bestFit="1" customWidth="1"/>
    <col min="13" max="13" width="8.42578125" bestFit="1" customWidth="1"/>
    <col min="14" max="14" width="17.140625" bestFit="1" customWidth="1"/>
    <col min="15" max="15" width="8.42578125" bestFit="1" customWidth="1"/>
    <col min="16" max="16" width="17.7109375" bestFit="1" customWidth="1"/>
    <col min="17" max="17" width="8.42578125" bestFit="1" customWidth="1"/>
    <col min="18" max="18" width="17.7109375" bestFit="1" customWidth="1"/>
    <col min="19" max="19" width="8.42578125" bestFit="1" customWidth="1"/>
    <col min="20" max="20" width="17.7109375" bestFit="1" customWidth="1"/>
    <col min="21" max="21" width="8.42578125" bestFit="1" customWidth="1"/>
    <col min="22" max="22" width="17.7109375" bestFit="1" customWidth="1"/>
    <col min="23" max="23" width="8.42578125" bestFit="1" customWidth="1"/>
    <col min="24" max="24" width="17.7109375" bestFit="1" customWidth="1"/>
  </cols>
  <sheetData>
    <row r="1" spans="1:24" ht="15.75" customHeight="1" thickBot="1" x14ac:dyDescent="0.3">
      <c r="A1" s="35" t="s">
        <v>35</v>
      </c>
      <c r="B1" s="36"/>
    </row>
    <row r="2" spans="1:24" ht="15.75" customHeight="1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ht="15" customHeight="1" x14ac:dyDescent="0.25">
      <c r="A3" s="21">
        <v>43466</v>
      </c>
      <c r="B3" t="str">
        <f>'Saisie données'!I902</f>
        <v/>
      </c>
      <c r="C3" s="9">
        <v>43497</v>
      </c>
      <c r="D3" t="str">
        <f>'Saisie données'!I933</f>
        <v/>
      </c>
      <c r="E3" s="9">
        <v>43525</v>
      </c>
      <c r="F3" t="str">
        <f>'Saisie données'!I961</f>
        <v/>
      </c>
      <c r="G3" s="9">
        <v>43556</v>
      </c>
      <c r="H3" t="str">
        <f>'Saisie données'!I992</f>
        <v/>
      </c>
      <c r="I3" s="9">
        <v>43586</v>
      </c>
      <c r="J3" t="str">
        <f>'Saisie données'!I1022</f>
        <v/>
      </c>
      <c r="K3" s="9">
        <v>43617</v>
      </c>
      <c r="L3" t="str">
        <f>'Saisie données'!I1053</f>
        <v/>
      </c>
      <c r="M3" s="9">
        <v>43647</v>
      </c>
      <c r="N3" t="str">
        <f>'Saisie données'!I1083</f>
        <v/>
      </c>
      <c r="O3" s="9">
        <v>43678</v>
      </c>
      <c r="P3" t="str">
        <f>'Saisie données'!I1114</f>
        <v/>
      </c>
      <c r="Q3" s="9">
        <v>43709</v>
      </c>
      <c r="R3" t="str">
        <f>'Saisie données'!I1145</f>
        <v/>
      </c>
      <c r="S3" s="9">
        <v>43739</v>
      </c>
      <c r="T3" t="str">
        <f>'Saisie données'!I1175</f>
        <v/>
      </c>
      <c r="U3" s="9">
        <v>43770</v>
      </c>
      <c r="V3" t="str">
        <f>'Saisie données'!I1206</f>
        <v/>
      </c>
      <c r="W3" s="9">
        <v>43800</v>
      </c>
      <c r="X3" t="str">
        <f>'Saisie données'!I1236</f>
        <v/>
      </c>
    </row>
    <row r="4" spans="1:24" ht="15" customHeight="1" x14ac:dyDescent="0.25">
      <c r="A4" s="21">
        <v>43467</v>
      </c>
      <c r="B4" t="str">
        <f>'Saisie données'!I903</f>
        <v/>
      </c>
      <c r="C4" s="9">
        <v>43498</v>
      </c>
      <c r="D4" t="str">
        <f>'Saisie données'!I934</f>
        <v/>
      </c>
      <c r="E4" s="9">
        <v>43526</v>
      </c>
      <c r="F4" t="str">
        <f>'Saisie données'!I962</f>
        <v/>
      </c>
      <c r="G4" s="9">
        <v>43557</v>
      </c>
      <c r="H4" t="str">
        <f>'Saisie données'!I993</f>
        <v/>
      </c>
      <c r="I4" s="9">
        <v>43587</v>
      </c>
      <c r="J4" t="str">
        <f>'Saisie données'!I1023</f>
        <v/>
      </c>
      <c r="K4" s="9">
        <v>43618</v>
      </c>
      <c r="L4" t="str">
        <f>'Saisie données'!I1054</f>
        <v/>
      </c>
      <c r="M4" s="9">
        <v>43648</v>
      </c>
      <c r="N4" t="str">
        <f>'Saisie données'!I1084</f>
        <v/>
      </c>
      <c r="O4" s="9">
        <v>43679</v>
      </c>
      <c r="P4" t="str">
        <f>'Saisie données'!I1115</f>
        <v/>
      </c>
      <c r="Q4" s="9">
        <v>43710</v>
      </c>
      <c r="R4" t="str">
        <f>'Saisie données'!I1146</f>
        <v/>
      </c>
      <c r="S4" s="9">
        <v>43740</v>
      </c>
      <c r="T4" t="str">
        <f>'Saisie données'!I1176</f>
        <v/>
      </c>
      <c r="U4" s="9">
        <v>43771</v>
      </c>
      <c r="V4" t="str">
        <f>'Saisie données'!I1207</f>
        <v/>
      </c>
      <c r="W4" s="9">
        <v>43801</v>
      </c>
      <c r="X4" t="str">
        <f>'Saisie données'!I1237</f>
        <v/>
      </c>
    </row>
    <row r="5" spans="1:24" ht="15" customHeight="1" x14ac:dyDescent="0.25">
      <c r="A5" s="21">
        <v>43468</v>
      </c>
      <c r="B5" t="str">
        <f>'Saisie données'!I904</f>
        <v/>
      </c>
      <c r="C5" s="9">
        <v>43499</v>
      </c>
      <c r="D5" t="str">
        <f>'Saisie données'!I935</f>
        <v/>
      </c>
      <c r="E5" s="9">
        <v>43527</v>
      </c>
      <c r="F5" t="str">
        <f>'Saisie données'!I963</f>
        <v/>
      </c>
      <c r="G5" s="9">
        <v>43558</v>
      </c>
      <c r="H5" t="str">
        <f>'Saisie données'!I994</f>
        <v/>
      </c>
      <c r="I5" s="9">
        <v>43588</v>
      </c>
      <c r="J5" t="str">
        <f>'Saisie données'!I1024</f>
        <v/>
      </c>
      <c r="K5" s="9">
        <v>43619</v>
      </c>
      <c r="L5" t="str">
        <f>'Saisie données'!I1055</f>
        <v/>
      </c>
      <c r="M5" s="9">
        <v>43649</v>
      </c>
      <c r="N5" t="str">
        <f>'Saisie données'!I1085</f>
        <v/>
      </c>
      <c r="O5" s="9">
        <v>43680</v>
      </c>
      <c r="P5" t="str">
        <f>'Saisie données'!I1116</f>
        <v/>
      </c>
      <c r="Q5" s="9">
        <v>43711</v>
      </c>
      <c r="R5" t="str">
        <f>'Saisie données'!I1147</f>
        <v/>
      </c>
      <c r="S5" s="9">
        <v>43741</v>
      </c>
      <c r="T5" t="str">
        <f>'Saisie données'!I1177</f>
        <v/>
      </c>
      <c r="U5" s="9">
        <v>43772</v>
      </c>
      <c r="V5" t="str">
        <f>'Saisie données'!I1208</f>
        <v/>
      </c>
      <c r="W5" s="9">
        <v>43802</v>
      </c>
      <c r="X5" t="str">
        <f>'Saisie données'!I1238</f>
        <v/>
      </c>
    </row>
    <row r="6" spans="1:24" ht="15" customHeight="1" x14ac:dyDescent="0.25">
      <c r="A6" s="21">
        <v>43469</v>
      </c>
      <c r="B6" t="str">
        <f>'Saisie données'!I905</f>
        <v/>
      </c>
      <c r="C6" s="9">
        <v>43500</v>
      </c>
      <c r="D6" t="str">
        <f>'Saisie données'!I936</f>
        <v/>
      </c>
      <c r="E6" s="9">
        <v>43528</v>
      </c>
      <c r="F6" t="str">
        <f>'Saisie données'!I964</f>
        <v/>
      </c>
      <c r="G6" s="9">
        <v>43559</v>
      </c>
      <c r="H6" t="str">
        <f>'Saisie données'!I995</f>
        <v/>
      </c>
      <c r="I6" s="9">
        <v>43589</v>
      </c>
      <c r="J6" t="str">
        <f>'Saisie données'!I1025</f>
        <v/>
      </c>
      <c r="K6" s="9">
        <v>43620</v>
      </c>
      <c r="L6" t="str">
        <f>'Saisie données'!I1056</f>
        <v/>
      </c>
      <c r="M6" s="9">
        <v>43650</v>
      </c>
      <c r="N6" t="str">
        <f>'Saisie données'!I1086</f>
        <v/>
      </c>
      <c r="O6" s="9">
        <v>43681</v>
      </c>
      <c r="P6" t="str">
        <f>'Saisie données'!I1117</f>
        <v/>
      </c>
      <c r="Q6" s="9">
        <v>43712</v>
      </c>
      <c r="R6" t="str">
        <f>'Saisie données'!I1148</f>
        <v/>
      </c>
      <c r="S6" s="9">
        <v>43742</v>
      </c>
      <c r="T6" t="str">
        <f>'Saisie données'!I1178</f>
        <v/>
      </c>
      <c r="U6" s="9">
        <v>43773</v>
      </c>
      <c r="V6" t="str">
        <f>'Saisie données'!I1209</f>
        <v/>
      </c>
      <c r="W6" s="9">
        <v>43803</v>
      </c>
      <c r="X6" t="str">
        <f>'Saisie données'!I1239</f>
        <v/>
      </c>
    </row>
    <row r="7" spans="1:24" ht="15" customHeight="1" x14ac:dyDescent="0.25">
      <c r="A7" s="21">
        <v>43470</v>
      </c>
      <c r="B7" t="str">
        <f>'Saisie données'!I906</f>
        <v/>
      </c>
      <c r="C7" s="9">
        <v>43501</v>
      </c>
      <c r="D7" t="str">
        <f>'Saisie données'!I937</f>
        <v/>
      </c>
      <c r="E7" s="9">
        <v>43529</v>
      </c>
      <c r="F7" t="str">
        <f>'Saisie données'!I965</f>
        <v/>
      </c>
      <c r="G7" s="9">
        <v>43560</v>
      </c>
      <c r="H7" t="str">
        <f>'Saisie données'!I996</f>
        <v/>
      </c>
      <c r="I7" s="9">
        <v>43590</v>
      </c>
      <c r="J7" t="str">
        <f>'Saisie données'!I1026</f>
        <v/>
      </c>
      <c r="K7" s="9">
        <v>43621</v>
      </c>
      <c r="L7" t="str">
        <f>'Saisie données'!I1057</f>
        <v/>
      </c>
      <c r="M7" s="9">
        <v>43651</v>
      </c>
      <c r="N7" t="str">
        <f>'Saisie données'!I1087</f>
        <v/>
      </c>
      <c r="O7" s="9">
        <v>43682</v>
      </c>
      <c r="P7" t="str">
        <f>'Saisie données'!I1118</f>
        <v/>
      </c>
      <c r="Q7" s="9">
        <v>43713</v>
      </c>
      <c r="R7" t="str">
        <f>'Saisie données'!I1149</f>
        <v/>
      </c>
      <c r="S7" s="9">
        <v>43743</v>
      </c>
      <c r="T7" t="str">
        <f>'Saisie données'!I1179</f>
        <v/>
      </c>
      <c r="U7" s="9">
        <v>43774</v>
      </c>
      <c r="V7" t="str">
        <f>'Saisie données'!I1210</f>
        <v/>
      </c>
      <c r="W7" s="9">
        <v>43804</v>
      </c>
      <c r="X7" t="str">
        <f>'Saisie données'!I1240</f>
        <v/>
      </c>
    </row>
    <row r="8" spans="1:24" ht="15" customHeight="1" x14ac:dyDescent="0.25">
      <c r="A8" s="21">
        <v>43471</v>
      </c>
      <c r="B8" t="str">
        <f>'Saisie données'!I907</f>
        <v/>
      </c>
      <c r="C8" s="9">
        <v>43502</v>
      </c>
      <c r="D8" t="str">
        <f>'Saisie données'!I938</f>
        <v/>
      </c>
      <c r="E8" s="9">
        <v>43530</v>
      </c>
      <c r="F8" t="str">
        <f>'Saisie données'!I966</f>
        <v/>
      </c>
      <c r="G8" s="9">
        <v>43561</v>
      </c>
      <c r="H8" t="str">
        <f>'Saisie données'!I997</f>
        <v/>
      </c>
      <c r="I8" s="9">
        <v>43591</v>
      </c>
      <c r="J8" t="str">
        <f>'Saisie données'!I1027</f>
        <v/>
      </c>
      <c r="K8" s="9">
        <v>43622</v>
      </c>
      <c r="L8" t="str">
        <f>'Saisie données'!I1058</f>
        <v/>
      </c>
      <c r="M8" s="9">
        <v>43652</v>
      </c>
      <c r="N8" t="str">
        <f>'Saisie données'!I1088</f>
        <v/>
      </c>
      <c r="O8" s="9">
        <v>43683</v>
      </c>
      <c r="P8" t="str">
        <f>'Saisie données'!I1119</f>
        <v/>
      </c>
      <c r="Q8" s="9">
        <v>43714</v>
      </c>
      <c r="R8" t="str">
        <f>'Saisie données'!I1150</f>
        <v/>
      </c>
      <c r="S8" s="9">
        <v>43744</v>
      </c>
      <c r="T8" t="str">
        <f>'Saisie données'!I1180</f>
        <v/>
      </c>
      <c r="U8" s="9">
        <v>43775</v>
      </c>
      <c r="V8" t="str">
        <f>'Saisie données'!I1211</f>
        <v/>
      </c>
      <c r="W8" s="9">
        <v>43805</v>
      </c>
      <c r="X8" t="str">
        <f>'Saisie données'!I1241</f>
        <v/>
      </c>
    </row>
    <row r="9" spans="1:24" ht="15" customHeight="1" x14ac:dyDescent="0.25">
      <c r="A9" s="21">
        <v>43472</v>
      </c>
      <c r="B9" t="str">
        <f>'Saisie données'!I908</f>
        <v/>
      </c>
      <c r="C9" s="9">
        <v>43503</v>
      </c>
      <c r="D9" t="str">
        <f>'Saisie données'!I939</f>
        <v/>
      </c>
      <c r="E9" s="9">
        <v>43531</v>
      </c>
      <c r="F9" t="str">
        <f>'Saisie données'!I967</f>
        <v/>
      </c>
      <c r="G9" s="9">
        <v>43562</v>
      </c>
      <c r="H9" t="str">
        <f>'Saisie données'!I998</f>
        <v/>
      </c>
      <c r="I9" s="9">
        <v>43592</v>
      </c>
      <c r="J9" t="str">
        <f>'Saisie données'!I1028</f>
        <v/>
      </c>
      <c r="K9" s="9">
        <v>43623</v>
      </c>
      <c r="L9" t="str">
        <f>'Saisie données'!I1059</f>
        <v/>
      </c>
      <c r="M9" s="9">
        <v>43653</v>
      </c>
      <c r="N9" t="str">
        <f>'Saisie données'!I1089</f>
        <v/>
      </c>
      <c r="O9" s="9">
        <v>43684</v>
      </c>
      <c r="P9" t="str">
        <f>'Saisie données'!I1120</f>
        <v/>
      </c>
      <c r="Q9" s="9">
        <v>43715</v>
      </c>
      <c r="R9" t="str">
        <f>'Saisie données'!I1151</f>
        <v/>
      </c>
      <c r="S9" s="9">
        <v>43745</v>
      </c>
      <c r="T9" t="str">
        <f>'Saisie données'!I1181</f>
        <v/>
      </c>
      <c r="U9" s="9">
        <v>43776</v>
      </c>
      <c r="V9" t="str">
        <f>'Saisie données'!I1212</f>
        <v/>
      </c>
      <c r="W9" s="9">
        <v>43806</v>
      </c>
      <c r="X9" t="str">
        <f>'Saisie données'!I1242</f>
        <v/>
      </c>
    </row>
    <row r="10" spans="1:24" ht="15" customHeight="1" x14ac:dyDescent="0.25">
      <c r="A10" s="21">
        <v>43473</v>
      </c>
      <c r="B10" t="str">
        <f>'Saisie données'!I909</f>
        <v/>
      </c>
      <c r="C10" s="9">
        <v>43504</v>
      </c>
      <c r="D10" t="str">
        <f>'Saisie données'!I940</f>
        <v/>
      </c>
      <c r="E10" s="9">
        <v>43532</v>
      </c>
      <c r="F10" t="str">
        <f>'Saisie données'!I968</f>
        <v/>
      </c>
      <c r="G10" s="9">
        <v>43563</v>
      </c>
      <c r="H10" t="str">
        <f>'Saisie données'!I999</f>
        <v/>
      </c>
      <c r="I10" s="9">
        <v>43593</v>
      </c>
      <c r="J10" t="str">
        <f>'Saisie données'!I1029</f>
        <v/>
      </c>
      <c r="K10" s="9">
        <v>43624</v>
      </c>
      <c r="L10" t="str">
        <f>'Saisie données'!I1060</f>
        <v/>
      </c>
      <c r="M10" s="9">
        <v>43654</v>
      </c>
      <c r="N10" t="str">
        <f>'Saisie données'!I1090</f>
        <v/>
      </c>
      <c r="O10" s="9">
        <v>43685</v>
      </c>
      <c r="P10" t="str">
        <f>'Saisie données'!I1121</f>
        <v/>
      </c>
      <c r="Q10" s="9">
        <v>43716</v>
      </c>
      <c r="R10" t="str">
        <f>'Saisie données'!I1152</f>
        <v/>
      </c>
      <c r="S10" s="9">
        <v>43746</v>
      </c>
      <c r="T10" t="str">
        <f>'Saisie données'!I1182</f>
        <v/>
      </c>
      <c r="U10" s="9">
        <v>43777</v>
      </c>
      <c r="V10" t="str">
        <f>'Saisie données'!I1213</f>
        <v/>
      </c>
      <c r="W10" s="9">
        <v>43807</v>
      </c>
      <c r="X10" t="str">
        <f>'Saisie données'!I1243</f>
        <v/>
      </c>
    </row>
    <row r="11" spans="1:24" ht="15" customHeight="1" x14ac:dyDescent="0.25">
      <c r="A11" s="21">
        <v>43474</v>
      </c>
      <c r="B11" t="str">
        <f>'Saisie données'!I910</f>
        <v/>
      </c>
      <c r="C11" s="9">
        <v>43505</v>
      </c>
      <c r="D11" t="str">
        <f>'Saisie données'!I941</f>
        <v/>
      </c>
      <c r="E11" s="9">
        <v>43533</v>
      </c>
      <c r="F11" t="str">
        <f>'Saisie données'!I969</f>
        <v/>
      </c>
      <c r="G11" s="9">
        <v>43564</v>
      </c>
      <c r="H11" t="str">
        <f>'Saisie données'!I1000</f>
        <v/>
      </c>
      <c r="I11" s="9">
        <v>43594</v>
      </c>
      <c r="J11" t="str">
        <f>'Saisie données'!I1030</f>
        <v/>
      </c>
      <c r="K11" s="9">
        <v>43625</v>
      </c>
      <c r="L11" t="str">
        <f>'Saisie données'!I1061</f>
        <v/>
      </c>
      <c r="M11" s="9">
        <v>43655</v>
      </c>
      <c r="N11" t="str">
        <f>'Saisie données'!I1091</f>
        <v/>
      </c>
      <c r="O11" s="9">
        <v>43686</v>
      </c>
      <c r="P11" t="str">
        <f>'Saisie données'!I1122</f>
        <v/>
      </c>
      <c r="Q11" s="9">
        <v>43717</v>
      </c>
      <c r="R11" t="str">
        <f>'Saisie données'!I1153</f>
        <v/>
      </c>
      <c r="S11" s="9">
        <v>43747</v>
      </c>
      <c r="T11" t="str">
        <f>'Saisie données'!I1183</f>
        <v/>
      </c>
      <c r="U11" s="9">
        <v>43778</v>
      </c>
      <c r="V11" t="str">
        <f>'Saisie données'!I1214</f>
        <v/>
      </c>
      <c r="W11" s="9">
        <v>43808</v>
      </c>
      <c r="X11" t="str">
        <f>'Saisie données'!I1244</f>
        <v/>
      </c>
    </row>
    <row r="12" spans="1:24" ht="15" customHeight="1" x14ac:dyDescent="0.25">
      <c r="A12" s="21">
        <v>43475</v>
      </c>
      <c r="B12" t="str">
        <f>'Saisie données'!I911</f>
        <v/>
      </c>
      <c r="C12" s="9">
        <v>43506</v>
      </c>
      <c r="D12" t="str">
        <f>'Saisie données'!I942</f>
        <v/>
      </c>
      <c r="E12" s="9">
        <v>43534</v>
      </c>
      <c r="F12" t="str">
        <f>'Saisie données'!I970</f>
        <v/>
      </c>
      <c r="G12" s="9">
        <v>43565</v>
      </c>
      <c r="H12" t="str">
        <f>'Saisie données'!I1001</f>
        <v/>
      </c>
      <c r="I12" s="9">
        <v>43595</v>
      </c>
      <c r="J12" t="str">
        <f>'Saisie données'!I1031</f>
        <v/>
      </c>
      <c r="K12" s="9">
        <v>43626</v>
      </c>
      <c r="L12" t="str">
        <f>'Saisie données'!I1062</f>
        <v/>
      </c>
      <c r="M12" s="9">
        <v>43656</v>
      </c>
      <c r="N12" t="str">
        <f>'Saisie données'!I1092</f>
        <v/>
      </c>
      <c r="O12" s="9">
        <v>43687</v>
      </c>
      <c r="P12" t="str">
        <f>'Saisie données'!I1123</f>
        <v/>
      </c>
      <c r="Q12" s="9">
        <v>43718</v>
      </c>
      <c r="R12" t="str">
        <f>'Saisie données'!I1154</f>
        <v/>
      </c>
      <c r="S12" s="9">
        <v>43748</v>
      </c>
      <c r="T12" t="str">
        <f>'Saisie données'!I1184</f>
        <v/>
      </c>
      <c r="U12" s="9">
        <v>43779</v>
      </c>
      <c r="V12" t="str">
        <f>'Saisie données'!I1215</f>
        <v/>
      </c>
      <c r="W12" s="9">
        <v>43809</v>
      </c>
      <c r="X12" t="str">
        <f>'Saisie données'!I1245</f>
        <v/>
      </c>
    </row>
    <row r="13" spans="1:24" ht="15" customHeight="1" x14ac:dyDescent="0.25">
      <c r="A13" s="21">
        <v>43476</v>
      </c>
      <c r="B13" t="str">
        <f>'Saisie données'!I912</f>
        <v/>
      </c>
      <c r="C13" s="9">
        <v>43507</v>
      </c>
      <c r="D13" t="str">
        <f>'Saisie données'!I943</f>
        <v/>
      </c>
      <c r="E13" s="9">
        <v>43535</v>
      </c>
      <c r="F13" t="str">
        <f>'Saisie données'!I971</f>
        <v/>
      </c>
      <c r="G13" s="9">
        <v>43566</v>
      </c>
      <c r="H13" t="str">
        <f>'Saisie données'!I1002</f>
        <v/>
      </c>
      <c r="I13" s="9">
        <v>43596</v>
      </c>
      <c r="J13" t="str">
        <f>'Saisie données'!I1032</f>
        <v/>
      </c>
      <c r="K13" s="9">
        <v>43627</v>
      </c>
      <c r="L13" t="str">
        <f>'Saisie données'!I1063</f>
        <v/>
      </c>
      <c r="M13" s="9">
        <v>43657</v>
      </c>
      <c r="N13" t="str">
        <f>'Saisie données'!I1093</f>
        <v/>
      </c>
      <c r="O13" s="9">
        <v>43688</v>
      </c>
      <c r="P13" t="str">
        <f>'Saisie données'!I1124</f>
        <v/>
      </c>
      <c r="Q13" s="9">
        <v>43719</v>
      </c>
      <c r="R13" t="str">
        <f>'Saisie données'!I1155</f>
        <v/>
      </c>
      <c r="S13" s="9">
        <v>43749</v>
      </c>
      <c r="T13" t="str">
        <f>'Saisie données'!I1185</f>
        <v/>
      </c>
      <c r="U13" s="9">
        <v>43780</v>
      </c>
      <c r="V13" t="str">
        <f>'Saisie données'!I1216</f>
        <v/>
      </c>
      <c r="W13" s="9">
        <v>43810</v>
      </c>
      <c r="X13" t="str">
        <f>'Saisie données'!I1246</f>
        <v/>
      </c>
    </row>
    <row r="14" spans="1:24" ht="15" customHeight="1" x14ac:dyDescent="0.25">
      <c r="A14" s="21">
        <v>43477</v>
      </c>
      <c r="B14" t="str">
        <f>'Saisie données'!I913</f>
        <v/>
      </c>
      <c r="C14" s="9">
        <v>43508</v>
      </c>
      <c r="D14" t="str">
        <f>'Saisie données'!I944</f>
        <v/>
      </c>
      <c r="E14" s="9">
        <v>43536</v>
      </c>
      <c r="F14" t="str">
        <f>'Saisie données'!I972</f>
        <v/>
      </c>
      <c r="G14" s="9">
        <v>43567</v>
      </c>
      <c r="H14" t="str">
        <f>'Saisie données'!I1003</f>
        <v/>
      </c>
      <c r="I14" s="9">
        <v>43597</v>
      </c>
      <c r="J14" t="str">
        <f>'Saisie données'!I1033</f>
        <v/>
      </c>
      <c r="K14" s="9">
        <v>43628</v>
      </c>
      <c r="L14" t="str">
        <f>'Saisie données'!I1064</f>
        <v/>
      </c>
      <c r="M14" s="9">
        <v>43658</v>
      </c>
      <c r="N14" t="str">
        <f>'Saisie données'!I1094</f>
        <v/>
      </c>
      <c r="O14" s="9">
        <v>43689</v>
      </c>
      <c r="P14" t="str">
        <f>'Saisie données'!I1125</f>
        <v/>
      </c>
      <c r="Q14" s="9">
        <v>43720</v>
      </c>
      <c r="R14" t="str">
        <f>'Saisie données'!I1156</f>
        <v/>
      </c>
      <c r="S14" s="9">
        <v>43750</v>
      </c>
      <c r="T14" t="str">
        <f>'Saisie données'!I1186</f>
        <v/>
      </c>
      <c r="U14" s="9">
        <v>43781</v>
      </c>
      <c r="V14" t="str">
        <f>'Saisie données'!I1217</f>
        <v/>
      </c>
      <c r="W14" s="9">
        <v>43811</v>
      </c>
      <c r="X14" t="str">
        <f>'Saisie données'!I1247</f>
        <v/>
      </c>
    </row>
    <row r="15" spans="1:24" ht="15" customHeight="1" x14ac:dyDescent="0.25">
      <c r="A15" s="21">
        <v>43478</v>
      </c>
      <c r="B15" t="str">
        <f>'Saisie données'!I914</f>
        <v/>
      </c>
      <c r="C15" s="9">
        <v>43509</v>
      </c>
      <c r="D15" t="str">
        <f>'Saisie données'!I945</f>
        <v/>
      </c>
      <c r="E15" s="9">
        <v>43537</v>
      </c>
      <c r="F15" t="str">
        <f>'Saisie données'!I973</f>
        <v/>
      </c>
      <c r="G15" s="9">
        <v>43568</v>
      </c>
      <c r="H15" t="str">
        <f>'Saisie données'!I1004</f>
        <v/>
      </c>
      <c r="I15" s="9">
        <v>43598</v>
      </c>
      <c r="J15" t="str">
        <f>'Saisie données'!I1034</f>
        <v/>
      </c>
      <c r="K15" s="9">
        <v>43629</v>
      </c>
      <c r="L15" t="str">
        <f>'Saisie données'!I1065</f>
        <v/>
      </c>
      <c r="M15" s="9">
        <v>43659</v>
      </c>
      <c r="N15" t="str">
        <f>'Saisie données'!I1095</f>
        <v/>
      </c>
      <c r="O15" s="9">
        <v>43690</v>
      </c>
      <c r="P15" t="str">
        <f>'Saisie données'!I1126</f>
        <v/>
      </c>
      <c r="Q15" s="9">
        <v>43721</v>
      </c>
      <c r="R15" t="str">
        <f>'Saisie données'!I1157</f>
        <v/>
      </c>
      <c r="S15" s="9">
        <v>43751</v>
      </c>
      <c r="T15" t="str">
        <f>'Saisie données'!I1187</f>
        <v/>
      </c>
      <c r="U15" s="9">
        <v>43782</v>
      </c>
      <c r="V15" t="str">
        <f>'Saisie données'!I1218</f>
        <v/>
      </c>
      <c r="W15" s="9">
        <v>43812</v>
      </c>
      <c r="X15" t="str">
        <f>'Saisie données'!I1248</f>
        <v/>
      </c>
    </row>
    <row r="16" spans="1:24" ht="15" customHeight="1" x14ac:dyDescent="0.25">
      <c r="A16" s="21">
        <v>43479</v>
      </c>
      <c r="B16" t="str">
        <f>'Saisie données'!I915</f>
        <v/>
      </c>
      <c r="C16" s="9">
        <v>43510</v>
      </c>
      <c r="D16" t="str">
        <f>'Saisie données'!I946</f>
        <v/>
      </c>
      <c r="E16" s="9">
        <v>43538</v>
      </c>
      <c r="F16" t="str">
        <f>'Saisie données'!I974</f>
        <v/>
      </c>
      <c r="G16" s="9">
        <v>43569</v>
      </c>
      <c r="H16" t="str">
        <f>'Saisie données'!I1005</f>
        <v/>
      </c>
      <c r="I16" s="9">
        <v>43599</v>
      </c>
      <c r="J16" t="str">
        <f>'Saisie données'!I1035</f>
        <v/>
      </c>
      <c r="K16" s="9">
        <v>43630</v>
      </c>
      <c r="L16" t="str">
        <f>'Saisie données'!I1066</f>
        <v/>
      </c>
      <c r="M16" s="9">
        <v>43660</v>
      </c>
      <c r="N16" t="str">
        <f>'Saisie données'!I1096</f>
        <v/>
      </c>
      <c r="O16" s="9">
        <v>43691</v>
      </c>
      <c r="P16" t="str">
        <f>'Saisie données'!I1127</f>
        <v/>
      </c>
      <c r="Q16" s="9">
        <v>43722</v>
      </c>
      <c r="R16" t="str">
        <f>'Saisie données'!I1158</f>
        <v/>
      </c>
      <c r="S16" s="9">
        <v>43752</v>
      </c>
      <c r="T16" t="str">
        <f>'Saisie données'!I1188</f>
        <v/>
      </c>
      <c r="U16" s="9">
        <v>43783</v>
      </c>
      <c r="V16" t="str">
        <f>'Saisie données'!I1219</f>
        <v/>
      </c>
      <c r="W16" s="9">
        <v>43813</v>
      </c>
      <c r="X16" t="str">
        <f>'Saisie données'!I1249</f>
        <v/>
      </c>
    </row>
    <row r="17" spans="1:24" ht="15" customHeight="1" x14ac:dyDescent="0.25">
      <c r="A17" s="21">
        <v>43480</v>
      </c>
      <c r="B17" t="str">
        <f>'Saisie données'!I916</f>
        <v/>
      </c>
      <c r="C17" s="9">
        <v>43511</v>
      </c>
      <c r="D17" t="str">
        <f>'Saisie données'!I947</f>
        <v/>
      </c>
      <c r="E17" s="9">
        <v>43539</v>
      </c>
      <c r="F17" t="str">
        <f>'Saisie données'!I975</f>
        <v/>
      </c>
      <c r="G17" s="9">
        <v>43570</v>
      </c>
      <c r="H17" t="str">
        <f>'Saisie données'!I1006</f>
        <v/>
      </c>
      <c r="I17" s="9">
        <v>43600</v>
      </c>
      <c r="J17" t="str">
        <f>'Saisie données'!I1036</f>
        <v/>
      </c>
      <c r="K17" s="9">
        <v>43631</v>
      </c>
      <c r="L17" t="str">
        <f>'Saisie données'!I1067</f>
        <v/>
      </c>
      <c r="M17" s="9">
        <v>43661</v>
      </c>
      <c r="N17" t="str">
        <f>'Saisie données'!I1097</f>
        <v/>
      </c>
      <c r="O17" s="9">
        <v>43692</v>
      </c>
      <c r="P17" t="str">
        <f>'Saisie données'!I1128</f>
        <v/>
      </c>
      <c r="Q17" s="9">
        <v>43723</v>
      </c>
      <c r="R17" t="str">
        <f>'Saisie données'!I1159</f>
        <v/>
      </c>
      <c r="S17" s="9">
        <v>43753</v>
      </c>
      <c r="T17" t="str">
        <f>'Saisie données'!I1189</f>
        <v/>
      </c>
      <c r="U17" s="9">
        <v>43784</v>
      </c>
      <c r="V17" t="str">
        <f>'Saisie données'!I1220</f>
        <v/>
      </c>
      <c r="W17" s="9">
        <v>43814</v>
      </c>
      <c r="X17" t="str">
        <f>'Saisie données'!I1250</f>
        <v/>
      </c>
    </row>
    <row r="18" spans="1:24" ht="15" customHeight="1" x14ac:dyDescent="0.25">
      <c r="A18" s="21">
        <v>43481</v>
      </c>
      <c r="B18" t="str">
        <f>'Saisie données'!I917</f>
        <v/>
      </c>
      <c r="C18" s="9">
        <v>43512</v>
      </c>
      <c r="D18" t="str">
        <f>'Saisie données'!I948</f>
        <v/>
      </c>
      <c r="E18" s="9">
        <v>43540</v>
      </c>
      <c r="F18" t="str">
        <f>'Saisie données'!I976</f>
        <v/>
      </c>
      <c r="G18" s="9">
        <v>43571</v>
      </c>
      <c r="H18" t="str">
        <f>'Saisie données'!I1007</f>
        <v/>
      </c>
      <c r="I18" s="9">
        <v>43601</v>
      </c>
      <c r="J18" t="str">
        <f>'Saisie données'!I1037</f>
        <v/>
      </c>
      <c r="K18" s="9">
        <v>43632</v>
      </c>
      <c r="L18" t="str">
        <f>'Saisie données'!I1068</f>
        <v/>
      </c>
      <c r="M18" s="9">
        <v>43662</v>
      </c>
      <c r="N18" t="str">
        <f>'Saisie données'!I1098</f>
        <v/>
      </c>
      <c r="O18" s="9">
        <v>43693</v>
      </c>
      <c r="P18" t="str">
        <f>'Saisie données'!I1129</f>
        <v/>
      </c>
      <c r="Q18" s="9">
        <v>43724</v>
      </c>
      <c r="R18" t="str">
        <f>'Saisie données'!I1160</f>
        <v/>
      </c>
      <c r="S18" s="9">
        <v>43754</v>
      </c>
      <c r="T18" t="str">
        <f>'Saisie données'!I1190</f>
        <v/>
      </c>
      <c r="U18" s="9">
        <v>43785</v>
      </c>
      <c r="V18" t="str">
        <f>'Saisie données'!I1221</f>
        <v/>
      </c>
      <c r="W18" s="9">
        <v>43815</v>
      </c>
      <c r="X18" t="str">
        <f>'Saisie données'!I1251</f>
        <v/>
      </c>
    </row>
    <row r="19" spans="1:24" ht="15" customHeight="1" x14ac:dyDescent="0.25">
      <c r="A19" s="21">
        <v>43482</v>
      </c>
      <c r="B19" t="str">
        <f>'Saisie données'!I918</f>
        <v/>
      </c>
      <c r="C19" s="9">
        <v>43513</v>
      </c>
      <c r="D19" t="str">
        <f>'Saisie données'!I949</f>
        <v/>
      </c>
      <c r="E19" s="9">
        <v>43541</v>
      </c>
      <c r="F19" t="str">
        <f>'Saisie données'!I977</f>
        <v/>
      </c>
      <c r="G19" s="9">
        <v>43572</v>
      </c>
      <c r="H19" t="str">
        <f>'Saisie données'!I1008</f>
        <v/>
      </c>
      <c r="I19" s="9">
        <v>43602</v>
      </c>
      <c r="J19" t="str">
        <f>'Saisie données'!I1038</f>
        <v/>
      </c>
      <c r="K19" s="9">
        <v>43633</v>
      </c>
      <c r="L19" t="str">
        <f>'Saisie données'!I1069</f>
        <v/>
      </c>
      <c r="M19" s="9">
        <v>43663</v>
      </c>
      <c r="N19" t="str">
        <f>'Saisie données'!I1099</f>
        <v/>
      </c>
      <c r="O19" s="9">
        <v>43694</v>
      </c>
      <c r="P19" t="str">
        <f>'Saisie données'!I1130</f>
        <v/>
      </c>
      <c r="Q19" s="9">
        <v>43725</v>
      </c>
      <c r="R19" t="str">
        <f>'Saisie données'!I1161</f>
        <v/>
      </c>
      <c r="S19" s="9">
        <v>43755</v>
      </c>
      <c r="T19" t="str">
        <f>'Saisie données'!I1191</f>
        <v/>
      </c>
      <c r="U19" s="9">
        <v>43786</v>
      </c>
      <c r="V19" t="str">
        <f>'Saisie données'!I1222</f>
        <v/>
      </c>
      <c r="W19" s="9">
        <v>43816</v>
      </c>
      <c r="X19" t="str">
        <f>'Saisie données'!I1252</f>
        <v/>
      </c>
    </row>
    <row r="20" spans="1:24" ht="15" customHeight="1" x14ac:dyDescent="0.25">
      <c r="A20" s="21">
        <v>43483</v>
      </c>
      <c r="B20" t="str">
        <f>'Saisie données'!I919</f>
        <v/>
      </c>
      <c r="C20" s="9">
        <v>43514</v>
      </c>
      <c r="D20" t="str">
        <f>'Saisie données'!I950</f>
        <v/>
      </c>
      <c r="E20" s="9">
        <v>43542</v>
      </c>
      <c r="F20" t="str">
        <f>'Saisie données'!I978</f>
        <v/>
      </c>
      <c r="G20" s="9">
        <v>43573</v>
      </c>
      <c r="H20" t="str">
        <f>'Saisie données'!I1009</f>
        <v/>
      </c>
      <c r="I20" s="9">
        <v>43603</v>
      </c>
      <c r="J20" t="str">
        <f>'Saisie données'!I1039</f>
        <v/>
      </c>
      <c r="K20" s="9">
        <v>43634</v>
      </c>
      <c r="L20" t="str">
        <f>'Saisie données'!I1070</f>
        <v/>
      </c>
      <c r="M20" s="9">
        <v>43664</v>
      </c>
      <c r="N20" t="str">
        <f>'Saisie données'!I1100</f>
        <v/>
      </c>
      <c r="O20" s="9">
        <v>43695</v>
      </c>
      <c r="P20" t="str">
        <f>'Saisie données'!I1131</f>
        <v/>
      </c>
      <c r="Q20" s="9">
        <v>43726</v>
      </c>
      <c r="R20" t="str">
        <f>'Saisie données'!I1162</f>
        <v/>
      </c>
      <c r="S20" s="9">
        <v>43756</v>
      </c>
      <c r="T20" t="str">
        <f>'Saisie données'!I1192</f>
        <v/>
      </c>
      <c r="U20" s="9">
        <v>43787</v>
      </c>
      <c r="V20" t="str">
        <f>'Saisie données'!I1223</f>
        <v/>
      </c>
      <c r="W20" s="9">
        <v>43817</v>
      </c>
      <c r="X20" t="str">
        <f>'Saisie données'!I1253</f>
        <v/>
      </c>
    </row>
    <row r="21" spans="1:24" ht="15" customHeight="1" x14ac:dyDescent="0.25">
      <c r="A21" s="21">
        <v>43484</v>
      </c>
      <c r="B21" t="str">
        <f>'Saisie données'!I920</f>
        <v/>
      </c>
      <c r="C21" s="9">
        <v>43515</v>
      </c>
      <c r="D21" t="str">
        <f>'Saisie données'!I951</f>
        <v/>
      </c>
      <c r="E21" s="9">
        <v>43543</v>
      </c>
      <c r="F21" t="str">
        <f>'Saisie données'!I979</f>
        <v/>
      </c>
      <c r="G21" s="9">
        <v>43574</v>
      </c>
      <c r="H21" t="str">
        <f>'Saisie données'!I1010</f>
        <v/>
      </c>
      <c r="I21" s="9">
        <v>43604</v>
      </c>
      <c r="J21" t="str">
        <f>'Saisie données'!I1040</f>
        <v/>
      </c>
      <c r="K21" s="9">
        <v>43635</v>
      </c>
      <c r="L21" t="str">
        <f>'Saisie données'!I1071</f>
        <v/>
      </c>
      <c r="M21" s="9">
        <v>43665</v>
      </c>
      <c r="N21" t="str">
        <f>'Saisie données'!I1101</f>
        <v/>
      </c>
      <c r="O21" s="9">
        <v>43696</v>
      </c>
      <c r="P21" t="str">
        <f>'Saisie données'!I1132</f>
        <v/>
      </c>
      <c r="Q21" s="9">
        <v>43727</v>
      </c>
      <c r="R21" t="str">
        <f>'Saisie données'!I1163</f>
        <v/>
      </c>
      <c r="S21" s="9">
        <v>43757</v>
      </c>
      <c r="T21" t="str">
        <f>'Saisie données'!I1193</f>
        <v/>
      </c>
      <c r="U21" s="9">
        <v>43788</v>
      </c>
      <c r="V21" t="str">
        <f>'Saisie données'!I1224</f>
        <v/>
      </c>
      <c r="W21" s="9">
        <v>43818</v>
      </c>
      <c r="X21" t="str">
        <f>'Saisie données'!I1254</f>
        <v/>
      </c>
    </row>
    <row r="22" spans="1:24" ht="15" customHeight="1" x14ac:dyDescent="0.25">
      <c r="A22" s="21">
        <v>43485</v>
      </c>
      <c r="B22" t="str">
        <f>'Saisie données'!I921</f>
        <v/>
      </c>
      <c r="C22" s="9">
        <v>43516</v>
      </c>
      <c r="D22" t="str">
        <f>'Saisie données'!I952</f>
        <v/>
      </c>
      <c r="E22" s="9">
        <v>43544</v>
      </c>
      <c r="F22" t="str">
        <f>'Saisie données'!I980</f>
        <v/>
      </c>
      <c r="G22" s="9">
        <v>43575</v>
      </c>
      <c r="H22" t="str">
        <f>'Saisie données'!I1011</f>
        <v/>
      </c>
      <c r="I22" s="9">
        <v>43605</v>
      </c>
      <c r="J22" t="str">
        <f>'Saisie données'!I1041</f>
        <v/>
      </c>
      <c r="K22" s="9">
        <v>43636</v>
      </c>
      <c r="L22" t="str">
        <f>'Saisie données'!I1072</f>
        <v/>
      </c>
      <c r="M22" s="9">
        <v>43666</v>
      </c>
      <c r="N22" t="str">
        <f>'Saisie données'!I1102</f>
        <v/>
      </c>
      <c r="O22" s="9">
        <v>43697</v>
      </c>
      <c r="P22" t="str">
        <f>'Saisie données'!I1133</f>
        <v/>
      </c>
      <c r="Q22" s="9">
        <v>43728</v>
      </c>
      <c r="R22" t="str">
        <f>'Saisie données'!I1164</f>
        <v/>
      </c>
      <c r="S22" s="9">
        <v>43758</v>
      </c>
      <c r="T22" t="str">
        <f>'Saisie données'!I1194</f>
        <v/>
      </c>
      <c r="U22" s="9">
        <v>43789</v>
      </c>
      <c r="V22" t="str">
        <f>'Saisie données'!I1225</f>
        <v/>
      </c>
      <c r="W22" s="9">
        <v>43819</v>
      </c>
      <c r="X22" t="str">
        <f>'Saisie données'!I1255</f>
        <v/>
      </c>
    </row>
    <row r="23" spans="1:24" ht="15" customHeight="1" x14ac:dyDescent="0.25">
      <c r="A23" s="21">
        <v>43486</v>
      </c>
      <c r="B23" t="str">
        <f>'Saisie données'!I922</f>
        <v/>
      </c>
      <c r="C23" s="9">
        <v>43517</v>
      </c>
      <c r="D23" t="str">
        <f>'Saisie données'!I953</f>
        <v/>
      </c>
      <c r="E23" s="9">
        <v>43545</v>
      </c>
      <c r="F23" t="str">
        <f>'Saisie données'!I981</f>
        <v/>
      </c>
      <c r="G23" s="9">
        <v>43576</v>
      </c>
      <c r="H23" t="str">
        <f>'Saisie données'!I1012</f>
        <v/>
      </c>
      <c r="I23" s="9">
        <v>43606</v>
      </c>
      <c r="J23" t="str">
        <f>'Saisie données'!I1042</f>
        <v/>
      </c>
      <c r="K23" s="9">
        <v>43637</v>
      </c>
      <c r="L23" t="str">
        <f>'Saisie données'!I1073</f>
        <v/>
      </c>
      <c r="M23" s="9">
        <v>43667</v>
      </c>
      <c r="N23" t="str">
        <f>'Saisie données'!I1103</f>
        <v/>
      </c>
      <c r="O23" s="9">
        <v>43698</v>
      </c>
      <c r="P23" t="str">
        <f>'Saisie données'!I1134</f>
        <v/>
      </c>
      <c r="Q23" s="9">
        <v>43729</v>
      </c>
      <c r="R23" t="str">
        <f>'Saisie données'!I1165</f>
        <v/>
      </c>
      <c r="S23" s="9">
        <v>43759</v>
      </c>
      <c r="T23" t="str">
        <f>'Saisie données'!I1195</f>
        <v/>
      </c>
      <c r="U23" s="9">
        <v>43790</v>
      </c>
      <c r="V23" t="str">
        <f>'Saisie données'!I1226</f>
        <v/>
      </c>
      <c r="W23" s="9">
        <v>43820</v>
      </c>
      <c r="X23" t="str">
        <f>'Saisie données'!I1256</f>
        <v/>
      </c>
    </row>
    <row r="24" spans="1:24" ht="15" customHeight="1" x14ac:dyDescent="0.25">
      <c r="A24" s="21">
        <v>43487</v>
      </c>
      <c r="B24" t="str">
        <f>'Saisie données'!I923</f>
        <v/>
      </c>
      <c r="C24" s="9">
        <v>43518</v>
      </c>
      <c r="D24" t="str">
        <f>'Saisie données'!I954</f>
        <v/>
      </c>
      <c r="E24" s="9">
        <v>43546</v>
      </c>
      <c r="F24" t="str">
        <f>'Saisie données'!I982</f>
        <v/>
      </c>
      <c r="G24" s="9">
        <v>43577</v>
      </c>
      <c r="H24" t="str">
        <f>'Saisie données'!I1013</f>
        <v/>
      </c>
      <c r="I24" s="9">
        <v>43607</v>
      </c>
      <c r="J24" t="str">
        <f>'Saisie données'!I1043</f>
        <v/>
      </c>
      <c r="K24" s="9">
        <v>43638</v>
      </c>
      <c r="L24" t="str">
        <f>'Saisie données'!I1074</f>
        <v/>
      </c>
      <c r="M24" s="9">
        <v>43668</v>
      </c>
      <c r="N24" t="str">
        <f>'Saisie données'!I1104</f>
        <v/>
      </c>
      <c r="O24" s="9">
        <v>43699</v>
      </c>
      <c r="P24" t="str">
        <f>'Saisie données'!I1135</f>
        <v/>
      </c>
      <c r="Q24" s="9">
        <v>43730</v>
      </c>
      <c r="R24" t="str">
        <f>'Saisie données'!I1166</f>
        <v/>
      </c>
      <c r="S24" s="9">
        <v>43760</v>
      </c>
      <c r="T24" t="str">
        <f>'Saisie données'!I1196</f>
        <v/>
      </c>
      <c r="U24" s="9">
        <v>43791</v>
      </c>
      <c r="V24" t="str">
        <f>'Saisie données'!I1227</f>
        <v/>
      </c>
      <c r="W24" s="9">
        <v>43821</v>
      </c>
      <c r="X24" t="str">
        <f>'Saisie données'!I1257</f>
        <v/>
      </c>
    </row>
    <row r="25" spans="1:24" x14ac:dyDescent="0.25">
      <c r="A25" s="21">
        <v>43488</v>
      </c>
      <c r="B25" t="str">
        <f>'Saisie données'!I924</f>
        <v/>
      </c>
      <c r="C25" s="9">
        <v>43519</v>
      </c>
      <c r="D25" t="str">
        <f>'Saisie données'!I955</f>
        <v/>
      </c>
      <c r="E25" s="9">
        <v>43547</v>
      </c>
      <c r="F25" t="str">
        <f>'Saisie données'!I983</f>
        <v/>
      </c>
      <c r="G25" s="9">
        <v>43578</v>
      </c>
      <c r="H25" t="str">
        <f>'Saisie données'!I1014</f>
        <v/>
      </c>
      <c r="I25" s="9">
        <v>43608</v>
      </c>
      <c r="J25" t="str">
        <f>'Saisie données'!I1044</f>
        <v/>
      </c>
      <c r="K25" s="9">
        <v>43639</v>
      </c>
      <c r="L25" t="str">
        <f>'Saisie données'!I1075</f>
        <v/>
      </c>
      <c r="M25" s="9">
        <v>43669</v>
      </c>
      <c r="N25" t="str">
        <f>'Saisie données'!I1105</f>
        <v/>
      </c>
      <c r="O25" s="9">
        <v>43700</v>
      </c>
      <c r="P25" t="str">
        <f>'Saisie données'!I1136</f>
        <v/>
      </c>
      <c r="Q25" s="9">
        <v>43731</v>
      </c>
      <c r="R25" t="str">
        <f>'Saisie données'!I1167</f>
        <v/>
      </c>
      <c r="S25" s="9">
        <v>43761</v>
      </c>
      <c r="T25" t="str">
        <f>'Saisie données'!I1197</f>
        <v/>
      </c>
      <c r="U25" s="9">
        <v>43792</v>
      </c>
      <c r="V25" t="str">
        <f>'Saisie données'!I1228</f>
        <v/>
      </c>
      <c r="W25" s="9">
        <v>43822</v>
      </c>
      <c r="X25" t="str">
        <f>'Saisie données'!I1258</f>
        <v/>
      </c>
    </row>
    <row r="26" spans="1:24" x14ac:dyDescent="0.25">
      <c r="A26" s="21">
        <v>43489</v>
      </c>
      <c r="B26" t="str">
        <f>'Saisie données'!I925</f>
        <v/>
      </c>
      <c r="C26" s="9">
        <v>43520</v>
      </c>
      <c r="D26" t="str">
        <f>'Saisie données'!I956</f>
        <v/>
      </c>
      <c r="E26" s="9">
        <v>43548</v>
      </c>
      <c r="F26" t="str">
        <f>'Saisie données'!I984</f>
        <v/>
      </c>
      <c r="G26" s="9">
        <v>43579</v>
      </c>
      <c r="H26" t="str">
        <f>'Saisie données'!I1015</f>
        <v/>
      </c>
      <c r="I26" s="9">
        <v>43609</v>
      </c>
      <c r="J26" t="str">
        <f>'Saisie données'!I1045</f>
        <v/>
      </c>
      <c r="K26" s="9">
        <v>43640</v>
      </c>
      <c r="L26" t="str">
        <f>'Saisie données'!I1076</f>
        <v/>
      </c>
      <c r="M26" s="9">
        <v>43670</v>
      </c>
      <c r="N26" t="str">
        <f>'Saisie données'!I1106</f>
        <v/>
      </c>
      <c r="O26" s="9">
        <v>43701</v>
      </c>
      <c r="P26" t="str">
        <f>'Saisie données'!I1137</f>
        <v/>
      </c>
      <c r="Q26" s="9">
        <v>43732</v>
      </c>
      <c r="R26" t="str">
        <f>'Saisie données'!I1168</f>
        <v/>
      </c>
      <c r="S26" s="9">
        <v>43762</v>
      </c>
      <c r="T26" t="str">
        <f>'Saisie données'!I1198</f>
        <v/>
      </c>
      <c r="U26" s="9">
        <v>43793</v>
      </c>
      <c r="V26" t="str">
        <f>'Saisie données'!I1229</f>
        <v/>
      </c>
      <c r="W26" s="9">
        <v>43823</v>
      </c>
      <c r="X26" t="str">
        <f>'Saisie données'!I1259</f>
        <v/>
      </c>
    </row>
    <row r="27" spans="1:24" x14ac:dyDescent="0.25">
      <c r="A27" s="21">
        <v>43490</v>
      </c>
      <c r="B27" t="str">
        <f>'Saisie données'!I926</f>
        <v/>
      </c>
      <c r="C27" s="9">
        <v>43521</v>
      </c>
      <c r="D27" t="str">
        <f>'Saisie données'!I957</f>
        <v/>
      </c>
      <c r="E27" s="9">
        <v>43549</v>
      </c>
      <c r="F27" t="str">
        <f>'Saisie données'!I985</f>
        <v/>
      </c>
      <c r="G27" s="9">
        <v>43580</v>
      </c>
      <c r="H27" t="str">
        <f>'Saisie données'!I1016</f>
        <v/>
      </c>
      <c r="I27" s="9">
        <v>43610</v>
      </c>
      <c r="J27" t="str">
        <f>'Saisie données'!I1046</f>
        <v/>
      </c>
      <c r="K27" s="9">
        <v>43641</v>
      </c>
      <c r="L27" t="str">
        <f>'Saisie données'!I1077</f>
        <v/>
      </c>
      <c r="M27" s="9">
        <v>43671</v>
      </c>
      <c r="N27" t="str">
        <f>'Saisie données'!I1107</f>
        <v/>
      </c>
      <c r="O27" s="9">
        <v>43702</v>
      </c>
      <c r="P27" t="str">
        <f>'Saisie données'!I1138</f>
        <v/>
      </c>
      <c r="Q27" s="9">
        <v>43733</v>
      </c>
      <c r="R27" t="str">
        <f>'Saisie données'!I1169</f>
        <v/>
      </c>
      <c r="S27" s="9">
        <v>43763</v>
      </c>
      <c r="T27" t="str">
        <f>'Saisie données'!I1199</f>
        <v/>
      </c>
      <c r="U27" s="9">
        <v>43794</v>
      </c>
      <c r="V27" t="str">
        <f>'Saisie données'!I1230</f>
        <v/>
      </c>
      <c r="W27" s="9">
        <v>43824</v>
      </c>
      <c r="X27" t="str">
        <f>'Saisie données'!I1260</f>
        <v/>
      </c>
    </row>
    <row r="28" spans="1:24" x14ac:dyDescent="0.25">
      <c r="A28" s="21">
        <v>43491</v>
      </c>
      <c r="B28" t="str">
        <f>'Saisie données'!I927</f>
        <v/>
      </c>
      <c r="C28" s="9">
        <v>43522</v>
      </c>
      <c r="D28" t="str">
        <f>'Saisie données'!I958</f>
        <v/>
      </c>
      <c r="E28" s="9">
        <v>43550</v>
      </c>
      <c r="F28" t="str">
        <f>'Saisie données'!I986</f>
        <v/>
      </c>
      <c r="G28" s="9">
        <v>43581</v>
      </c>
      <c r="H28" t="str">
        <f>'Saisie données'!I1017</f>
        <v/>
      </c>
      <c r="I28" s="9">
        <v>43611</v>
      </c>
      <c r="J28" t="str">
        <f>'Saisie données'!I1047</f>
        <v/>
      </c>
      <c r="K28" s="9">
        <v>43642</v>
      </c>
      <c r="L28" t="str">
        <f>'Saisie données'!I1078</f>
        <v/>
      </c>
      <c r="M28" s="9">
        <v>43672</v>
      </c>
      <c r="N28" t="str">
        <f>'Saisie données'!I1108</f>
        <v/>
      </c>
      <c r="O28" s="9">
        <v>43703</v>
      </c>
      <c r="P28" t="str">
        <f>'Saisie données'!I1139</f>
        <v/>
      </c>
      <c r="Q28" s="9">
        <v>43734</v>
      </c>
      <c r="R28" t="str">
        <f>'Saisie données'!I1170</f>
        <v/>
      </c>
      <c r="S28" s="9">
        <v>43764</v>
      </c>
      <c r="T28" t="str">
        <f>'Saisie données'!I1200</f>
        <v/>
      </c>
      <c r="U28" s="9">
        <v>43795</v>
      </c>
      <c r="V28" t="str">
        <f>'Saisie données'!I1231</f>
        <v/>
      </c>
      <c r="W28" s="9">
        <v>43825</v>
      </c>
      <c r="X28" t="str">
        <f>'Saisie données'!I1261</f>
        <v/>
      </c>
    </row>
    <row r="29" spans="1:24" x14ac:dyDescent="0.25">
      <c r="A29" s="21">
        <v>43492</v>
      </c>
      <c r="B29" t="str">
        <f>'Saisie données'!I928</f>
        <v/>
      </c>
      <c r="C29" s="9">
        <v>43523</v>
      </c>
      <c r="D29" t="str">
        <f>'Saisie données'!I959</f>
        <v/>
      </c>
      <c r="E29" s="9">
        <v>43551</v>
      </c>
      <c r="F29" t="str">
        <f>'Saisie données'!I987</f>
        <v/>
      </c>
      <c r="G29" s="9">
        <v>43582</v>
      </c>
      <c r="H29" t="str">
        <f>'Saisie données'!I1018</f>
        <v/>
      </c>
      <c r="I29" s="9">
        <v>43612</v>
      </c>
      <c r="J29" t="str">
        <f>'Saisie données'!I1048</f>
        <v/>
      </c>
      <c r="K29" s="9">
        <v>43643</v>
      </c>
      <c r="L29" t="str">
        <f>'Saisie données'!I1079</f>
        <v/>
      </c>
      <c r="M29" s="9">
        <v>43673</v>
      </c>
      <c r="N29" t="str">
        <f>'Saisie données'!I1109</f>
        <v/>
      </c>
      <c r="O29" s="9">
        <v>43704</v>
      </c>
      <c r="P29" t="str">
        <f>'Saisie données'!I1140</f>
        <v/>
      </c>
      <c r="Q29" s="9">
        <v>43735</v>
      </c>
      <c r="R29" t="str">
        <f>'Saisie données'!I1171</f>
        <v/>
      </c>
      <c r="S29" s="9">
        <v>43765</v>
      </c>
      <c r="T29" t="str">
        <f>'Saisie données'!I1201</f>
        <v/>
      </c>
      <c r="U29" s="9">
        <v>43796</v>
      </c>
      <c r="V29" t="str">
        <f>'Saisie données'!I1232</f>
        <v/>
      </c>
      <c r="W29" s="9">
        <v>43826</v>
      </c>
      <c r="X29" t="str">
        <f>'Saisie données'!I1262</f>
        <v/>
      </c>
    </row>
    <row r="30" spans="1:24" x14ac:dyDescent="0.25">
      <c r="A30" s="21">
        <v>43493</v>
      </c>
      <c r="B30" t="str">
        <f>'Saisie données'!I929</f>
        <v/>
      </c>
      <c r="C30" s="9">
        <v>43524</v>
      </c>
      <c r="D30" t="str">
        <f>'Saisie données'!I960</f>
        <v/>
      </c>
      <c r="E30" s="9">
        <v>43552</v>
      </c>
      <c r="F30" t="str">
        <f>'Saisie données'!I988</f>
        <v/>
      </c>
      <c r="G30" s="9">
        <v>43583</v>
      </c>
      <c r="H30" t="str">
        <f>'Saisie données'!I1019</f>
        <v/>
      </c>
      <c r="I30" s="9">
        <v>43613</v>
      </c>
      <c r="J30" t="str">
        <f>'Saisie données'!I1049</f>
        <v/>
      </c>
      <c r="K30" s="9">
        <v>43644</v>
      </c>
      <c r="L30" t="str">
        <f>'Saisie données'!I1080</f>
        <v/>
      </c>
      <c r="M30" s="9">
        <v>43674</v>
      </c>
      <c r="N30" t="str">
        <f>'Saisie données'!I1110</f>
        <v/>
      </c>
      <c r="O30" s="9">
        <v>43705</v>
      </c>
      <c r="P30" t="str">
        <f>'Saisie données'!I1141</f>
        <v/>
      </c>
      <c r="Q30" s="9">
        <v>43736</v>
      </c>
      <c r="R30" t="str">
        <f>'Saisie données'!I1172</f>
        <v/>
      </c>
      <c r="S30" s="9">
        <v>43766</v>
      </c>
      <c r="T30" t="str">
        <f>'Saisie données'!I1202</f>
        <v/>
      </c>
      <c r="U30" s="9">
        <v>43797</v>
      </c>
      <c r="V30" t="str">
        <f>'Saisie données'!I1233</f>
        <v/>
      </c>
      <c r="W30" s="9">
        <v>43827</v>
      </c>
      <c r="X30" t="str">
        <f>'Saisie données'!I1263</f>
        <v/>
      </c>
    </row>
    <row r="31" spans="1:24" x14ac:dyDescent="0.25">
      <c r="A31" s="21">
        <v>43494</v>
      </c>
      <c r="B31" t="str">
        <f>'Saisie données'!I930</f>
        <v/>
      </c>
      <c r="E31" s="9">
        <v>43553</v>
      </c>
      <c r="F31" t="str">
        <f>'Saisie données'!I989</f>
        <v/>
      </c>
      <c r="G31" s="9">
        <v>43584</v>
      </c>
      <c r="H31" t="str">
        <f>'Saisie données'!I1020</f>
        <v/>
      </c>
      <c r="I31" s="9">
        <v>43614</v>
      </c>
      <c r="J31" t="str">
        <f>'Saisie données'!I1050</f>
        <v/>
      </c>
      <c r="K31" s="9">
        <v>43645</v>
      </c>
      <c r="L31" t="str">
        <f>'Saisie données'!I1081</f>
        <v/>
      </c>
      <c r="M31" s="9">
        <v>43675</v>
      </c>
      <c r="N31" t="str">
        <f>'Saisie données'!I1111</f>
        <v/>
      </c>
      <c r="O31" s="9">
        <v>43706</v>
      </c>
      <c r="P31" t="str">
        <f>'Saisie données'!I1142</f>
        <v/>
      </c>
      <c r="Q31" s="9">
        <v>43737</v>
      </c>
      <c r="R31" t="str">
        <f>'Saisie données'!I1173</f>
        <v/>
      </c>
      <c r="S31" s="9">
        <v>43767</v>
      </c>
      <c r="T31" t="str">
        <f>'Saisie données'!I1203</f>
        <v/>
      </c>
      <c r="U31" s="9">
        <v>43798</v>
      </c>
      <c r="V31" t="str">
        <f>'Saisie données'!I1234</f>
        <v/>
      </c>
      <c r="W31" s="9">
        <v>43828</v>
      </c>
      <c r="X31" t="str">
        <f>'Saisie données'!I1264</f>
        <v/>
      </c>
    </row>
    <row r="32" spans="1:24" x14ac:dyDescent="0.25">
      <c r="A32" s="21">
        <v>43495</v>
      </c>
      <c r="B32" t="str">
        <f>'Saisie données'!I931</f>
        <v/>
      </c>
      <c r="E32" s="9">
        <v>43554</v>
      </c>
      <c r="F32" t="str">
        <f>'Saisie données'!I990</f>
        <v/>
      </c>
      <c r="G32" s="9">
        <v>43585</v>
      </c>
      <c r="H32" t="str">
        <f>'Saisie données'!I1021</f>
        <v/>
      </c>
      <c r="I32" s="9">
        <v>43615</v>
      </c>
      <c r="J32" t="str">
        <f>'Saisie données'!I1051</f>
        <v/>
      </c>
      <c r="K32" s="9">
        <v>43646</v>
      </c>
      <c r="L32" t="str">
        <f>'Saisie données'!I1082</f>
        <v/>
      </c>
      <c r="M32" s="9">
        <v>43676</v>
      </c>
      <c r="N32" t="str">
        <f>'Saisie données'!I1112</f>
        <v/>
      </c>
      <c r="O32" s="9">
        <v>43707</v>
      </c>
      <c r="P32" t="str">
        <f>'Saisie données'!I1143</f>
        <v/>
      </c>
      <c r="Q32" s="9">
        <v>43738</v>
      </c>
      <c r="R32" t="str">
        <f>'Saisie données'!I1174</f>
        <v/>
      </c>
      <c r="S32" s="9">
        <v>43768</v>
      </c>
      <c r="T32" t="str">
        <f>'Saisie données'!I1204</f>
        <v/>
      </c>
      <c r="U32" s="9">
        <v>43799</v>
      </c>
      <c r="V32" t="str">
        <f>'Saisie données'!I1235</f>
        <v/>
      </c>
      <c r="W32" s="9">
        <v>43829</v>
      </c>
      <c r="X32" t="str">
        <f>'Saisie données'!I1265</f>
        <v/>
      </c>
    </row>
    <row r="33" spans="1:24" x14ac:dyDescent="0.25">
      <c r="A33" s="21">
        <v>43496</v>
      </c>
      <c r="B33" t="str">
        <f>'Saisie données'!I932</f>
        <v/>
      </c>
      <c r="E33" s="9">
        <v>43555</v>
      </c>
      <c r="F33" t="str">
        <f>'Saisie données'!I991</f>
        <v/>
      </c>
      <c r="G33" s="1"/>
      <c r="I33" s="9">
        <v>43616</v>
      </c>
      <c r="J33" t="str">
        <f>'Saisie données'!I1052</f>
        <v/>
      </c>
      <c r="K33" s="1"/>
      <c r="M33" s="9">
        <v>43677</v>
      </c>
      <c r="N33" t="str">
        <f>'Saisie données'!I1113</f>
        <v/>
      </c>
      <c r="O33" s="9">
        <v>43708</v>
      </c>
      <c r="P33" t="str">
        <f>'Saisie données'!I1144</f>
        <v/>
      </c>
      <c r="Q33" s="1"/>
      <c r="S33" s="9">
        <v>43769</v>
      </c>
      <c r="T33" t="str">
        <f>'Saisie données'!I1205</f>
        <v/>
      </c>
      <c r="U33" s="9"/>
      <c r="W33" s="9">
        <v>43830</v>
      </c>
      <c r="X33" t="str">
        <f>'Saisie données'!I1266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COUNTIF(D3:D30,"Plein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COUNTIF(D3:D30,"Demi-traitement")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jds7TWZn68t62onMlrjf3JaeqSocDG2Usg+fY79vHQPSTgv8EQ/78Z6ZjaCvDHPgAGdzRtzAFow/NHGsJUbBbg==" saltValue="1hP5eanM5il5z1n5kpsA3g==" spinCount="100000" sheet="1" objects="1" scenarios="1" selectLockedCells="1" selectUnlockedCells="1"/>
  <mergeCells count="13">
    <mergeCell ref="I2:J2"/>
    <mergeCell ref="A1:B1"/>
    <mergeCell ref="A2:B2"/>
    <mergeCell ref="C2:D2"/>
    <mergeCell ref="E2:F2"/>
    <mergeCell ref="G2:H2"/>
    <mergeCell ref="W2:X2"/>
    <mergeCell ref="K2:L2"/>
    <mergeCell ref="M2:N2"/>
    <mergeCell ref="O2:P2"/>
    <mergeCell ref="Q2:R2"/>
    <mergeCell ref="S2:T2"/>
    <mergeCell ref="U2:V2"/>
  </mergeCells>
  <conditionalFormatting sqref="A35:G35">
    <cfRule type="containsText" dxfId="41" priority="17" operator="containsText" text="Demi-traitement">
      <formula>NOT(ISERROR(SEARCH("Demi-traitement",A35)))</formula>
    </cfRule>
    <cfRule type="containsText" dxfId="40" priority="18" operator="containsText" text="Plein traitement">
      <formula>NOT(ISERROR(SEARCH("Plein traitement",A35)))</formula>
    </cfRule>
  </conditionalFormatting>
  <conditionalFormatting sqref="A1:X34">
    <cfRule type="containsText" dxfId="39" priority="23" operator="containsText" text="Demi-traitement">
      <formula>NOT(ISERROR(SEARCH("Demi-traitement",A1)))</formula>
    </cfRule>
    <cfRule type="containsText" dxfId="38" priority="24" operator="containsText" text="Plein traitement">
      <formula>NOT(ISERROR(SEARCH("Plein traitement",A1)))</formula>
    </cfRule>
  </conditionalFormatting>
  <conditionalFormatting sqref="I35:X35">
    <cfRule type="containsText" dxfId="37" priority="1" operator="containsText" text="Demi-traitement">
      <formula>NOT(ISERROR(SEARCH("Demi-traitement",I35)))</formula>
    </cfRule>
    <cfRule type="containsText" dxfId="36" priority="2" operator="containsText" text="Plein traitement">
      <formula>NOT(ISERROR(SEARCH("Plein traitement",I35)))</formula>
    </cfRule>
  </conditionalFormatting>
  <pageMargins left="0.25" right="0.25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0" tint="-0.249977111117893"/>
  </sheetPr>
  <dimension ref="A1:X36"/>
  <sheetViews>
    <sheetView zoomScale="70" zoomScaleNormal="70" workbookViewId="0">
      <selection activeCell="D37" sqref="D37"/>
    </sheetView>
  </sheetViews>
  <sheetFormatPr baseColWidth="10" defaultColWidth="11.42578125" defaultRowHeight="15" x14ac:dyDescent="0.25"/>
  <cols>
    <col min="1" max="1" width="8.42578125" bestFit="1" customWidth="1"/>
    <col min="2" max="2" width="17.140625" bestFit="1" customWidth="1"/>
    <col min="3" max="3" width="8.42578125" bestFit="1" customWidth="1"/>
    <col min="4" max="4" width="17.140625" bestFit="1" customWidth="1"/>
    <col min="5" max="5" width="8.42578125" bestFit="1" customWidth="1"/>
    <col min="6" max="6" width="17.140625" bestFit="1" customWidth="1"/>
    <col min="7" max="7" width="8.42578125" bestFit="1" customWidth="1"/>
    <col min="8" max="8" width="17.140625" bestFit="1" customWidth="1"/>
    <col min="9" max="9" width="8.42578125" bestFit="1" customWidth="1"/>
    <col min="10" max="10" width="17.140625" bestFit="1" customWidth="1"/>
    <col min="11" max="11" width="8.42578125" bestFit="1" customWidth="1"/>
    <col min="12" max="12" width="17.140625" bestFit="1" customWidth="1"/>
    <col min="13" max="13" width="8.42578125" bestFit="1" customWidth="1"/>
    <col min="14" max="14" width="17.140625" bestFit="1" customWidth="1"/>
    <col min="15" max="15" width="8.42578125" bestFit="1" customWidth="1"/>
    <col min="16" max="16" width="17.7109375" bestFit="1" customWidth="1"/>
    <col min="17" max="17" width="8.42578125" bestFit="1" customWidth="1"/>
    <col min="18" max="18" width="17.7109375" bestFit="1" customWidth="1"/>
    <col min="19" max="19" width="8.42578125" bestFit="1" customWidth="1"/>
    <col min="20" max="20" width="17.7109375" bestFit="1" customWidth="1"/>
    <col min="21" max="21" width="8.42578125" bestFit="1" customWidth="1"/>
    <col min="22" max="22" width="17.7109375" bestFit="1" customWidth="1"/>
    <col min="23" max="23" width="8.42578125" bestFit="1" customWidth="1"/>
    <col min="24" max="24" width="17.7109375" bestFit="1" customWidth="1"/>
  </cols>
  <sheetData>
    <row r="1" spans="1:24" ht="15.75" customHeight="1" thickBot="1" x14ac:dyDescent="0.3">
      <c r="A1" s="35" t="s">
        <v>36</v>
      </c>
      <c r="B1" s="36"/>
    </row>
    <row r="2" spans="1:24" ht="15.75" customHeight="1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ht="15" customHeight="1" x14ac:dyDescent="0.25">
      <c r="A3" s="9">
        <v>43831</v>
      </c>
      <c r="B3" t="str">
        <f>'Saisie données'!I1267</f>
        <v/>
      </c>
      <c r="C3" s="9">
        <v>43862</v>
      </c>
      <c r="D3" t="str">
        <f>'Saisie données'!I1298</f>
        <v/>
      </c>
      <c r="E3" s="9">
        <v>43891</v>
      </c>
      <c r="F3" t="str">
        <f>'Saisie données'!I1327</f>
        <v/>
      </c>
      <c r="G3" s="9">
        <v>43922</v>
      </c>
      <c r="H3" t="str">
        <f>'Saisie données'!I1358</f>
        <v/>
      </c>
      <c r="I3" s="9">
        <v>43952</v>
      </c>
      <c r="J3" t="str">
        <f>'Saisie données'!I1388</f>
        <v/>
      </c>
      <c r="K3" s="9">
        <v>43983</v>
      </c>
      <c r="L3" t="str">
        <f>'Saisie données'!I1419</f>
        <v/>
      </c>
      <c r="M3" s="9">
        <v>44013</v>
      </c>
      <c r="N3" t="str">
        <f>'Saisie données'!I1449</f>
        <v/>
      </c>
      <c r="O3" s="9">
        <v>44044</v>
      </c>
      <c r="P3" t="str">
        <f>'Saisie données'!I1480</f>
        <v/>
      </c>
      <c r="Q3" s="9">
        <v>44075</v>
      </c>
      <c r="R3" t="str">
        <f>'Saisie données'!I1511</f>
        <v/>
      </c>
      <c r="S3" s="9">
        <v>44105</v>
      </c>
      <c r="T3" t="str">
        <f>'Saisie données'!I1541</f>
        <v/>
      </c>
      <c r="U3" s="9">
        <v>44136</v>
      </c>
      <c r="V3" t="str">
        <f>'Saisie données'!I1572</f>
        <v/>
      </c>
      <c r="W3" s="9">
        <v>44166</v>
      </c>
      <c r="X3" t="str">
        <f>'Saisie données'!I1602</f>
        <v/>
      </c>
    </row>
    <row r="4" spans="1:24" ht="15" customHeight="1" x14ac:dyDescent="0.25">
      <c r="A4" s="9">
        <v>43832</v>
      </c>
      <c r="B4" t="str">
        <f>'Saisie données'!I1268</f>
        <v/>
      </c>
      <c r="C4" s="9">
        <v>43863</v>
      </c>
      <c r="D4" t="str">
        <f>'Saisie données'!I1299</f>
        <v/>
      </c>
      <c r="E4" s="9">
        <v>43892</v>
      </c>
      <c r="F4" t="str">
        <f>'Saisie données'!I1328</f>
        <v/>
      </c>
      <c r="G4" s="9">
        <v>43923</v>
      </c>
      <c r="H4" t="str">
        <f>'Saisie données'!I1359</f>
        <v/>
      </c>
      <c r="I4" s="9">
        <v>43953</v>
      </c>
      <c r="J4" t="str">
        <f>'Saisie données'!I1389</f>
        <v/>
      </c>
      <c r="K4" s="9">
        <v>43984</v>
      </c>
      <c r="L4" t="str">
        <f>'Saisie données'!I1420</f>
        <v/>
      </c>
      <c r="M4" s="9">
        <v>44014</v>
      </c>
      <c r="N4" t="str">
        <f>'Saisie données'!I1450</f>
        <v/>
      </c>
      <c r="O4" s="9">
        <v>44045</v>
      </c>
      <c r="P4" t="str">
        <f>'Saisie données'!I1481</f>
        <v/>
      </c>
      <c r="Q4" s="9">
        <v>44076</v>
      </c>
      <c r="R4" t="str">
        <f>'Saisie données'!I1512</f>
        <v/>
      </c>
      <c r="S4" s="9">
        <v>44106</v>
      </c>
      <c r="T4" t="str">
        <f>'Saisie données'!I1542</f>
        <v/>
      </c>
      <c r="U4" s="9">
        <v>44137</v>
      </c>
      <c r="V4" t="str">
        <f>'Saisie données'!I1573</f>
        <v/>
      </c>
      <c r="W4" s="9">
        <v>44167</v>
      </c>
      <c r="X4" t="str">
        <f>'Saisie données'!I1603</f>
        <v/>
      </c>
    </row>
    <row r="5" spans="1:24" ht="15" customHeight="1" x14ac:dyDescent="0.25">
      <c r="A5" s="9">
        <v>43833</v>
      </c>
      <c r="B5" t="str">
        <f>'Saisie données'!I1269</f>
        <v/>
      </c>
      <c r="C5" s="9">
        <v>43864</v>
      </c>
      <c r="D5" t="str">
        <f>'Saisie données'!I1300</f>
        <v/>
      </c>
      <c r="E5" s="9">
        <v>43893</v>
      </c>
      <c r="F5" t="str">
        <f>'Saisie données'!I1329</f>
        <v/>
      </c>
      <c r="G5" s="9">
        <v>43924</v>
      </c>
      <c r="H5" t="str">
        <f>'Saisie données'!I1360</f>
        <v/>
      </c>
      <c r="I5" s="9">
        <v>43954</v>
      </c>
      <c r="J5" t="str">
        <f>'Saisie données'!I1390</f>
        <v/>
      </c>
      <c r="K5" s="9">
        <v>43985</v>
      </c>
      <c r="L5" t="str">
        <f>'Saisie données'!I1421</f>
        <v/>
      </c>
      <c r="M5" s="9">
        <v>44015</v>
      </c>
      <c r="N5" t="str">
        <f>'Saisie données'!I1451</f>
        <v/>
      </c>
      <c r="O5" s="9">
        <v>44046</v>
      </c>
      <c r="P5" t="str">
        <f>'Saisie données'!I1482</f>
        <v/>
      </c>
      <c r="Q5" s="9">
        <v>44077</v>
      </c>
      <c r="R5" t="str">
        <f>'Saisie données'!I1513</f>
        <v/>
      </c>
      <c r="S5" s="9">
        <v>44107</v>
      </c>
      <c r="T5" t="str">
        <f>'Saisie données'!I1543</f>
        <v/>
      </c>
      <c r="U5" s="9">
        <v>44138</v>
      </c>
      <c r="V5" t="str">
        <f>'Saisie données'!I1574</f>
        <v/>
      </c>
      <c r="W5" s="9">
        <v>44168</v>
      </c>
      <c r="X5" t="str">
        <f>'Saisie données'!I1604</f>
        <v/>
      </c>
    </row>
    <row r="6" spans="1:24" ht="15" customHeight="1" x14ac:dyDescent="0.25">
      <c r="A6" s="9">
        <v>43834</v>
      </c>
      <c r="B6" t="str">
        <f>'Saisie données'!I1270</f>
        <v/>
      </c>
      <c r="C6" s="9">
        <v>43865</v>
      </c>
      <c r="D6" t="str">
        <f>'Saisie données'!I1301</f>
        <v/>
      </c>
      <c r="E6" s="9">
        <v>43894</v>
      </c>
      <c r="F6" t="str">
        <f>'Saisie données'!I1330</f>
        <v/>
      </c>
      <c r="G6" s="9">
        <v>43925</v>
      </c>
      <c r="H6" t="str">
        <f>'Saisie données'!I1361</f>
        <v/>
      </c>
      <c r="I6" s="9">
        <v>43955</v>
      </c>
      <c r="J6" t="str">
        <f>'Saisie données'!I1391</f>
        <v/>
      </c>
      <c r="K6" s="9">
        <v>43986</v>
      </c>
      <c r="L6" t="str">
        <f>'Saisie données'!I1422</f>
        <v/>
      </c>
      <c r="M6" s="9">
        <v>44016</v>
      </c>
      <c r="N6" t="str">
        <f>'Saisie données'!I1452</f>
        <v/>
      </c>
      <c r="O6" s="9">
        <v>44047</v>
      </c>
      <c r="P6" t="str">
        <f>'Saisie données'!I1483</f>
        <v/>
      </c>
      <c r="Q6" s="9">
        <v>44078</v>
      </c>
      <c r="R6" t="str">
        <f>'Saisie données'!I1514</f>
        <v/>
      </c>
      <c r="S6" s="9">
        <v>44108</v>
      </c>
      <c r="T6" t="str">
        <f>'Saisie données'!I1544</f>
        <v/>
      </c>
      <c r="U6" s="9">
        <v>44139</v>
      </c>
      <c r="V6" t="str">
        <f>'Saisie données'!I1575</f>
        <v/>
      </c>
      <c r="W6" s="9">
        <v>44169</v>
      </c>
      <c r="X6" t="str">
        <f>'Saisie données'!I1605</f>
        <v/>
      </c>
    </row>
    <row r="7" spans="1:24" ht="15" customHeight="1" x14ac:dyDescent="0.25">
      <c r="A7" s="9">
        <v>43835</v>
      </c>
      <c r="B7" t="str">
        <f>'Saisie données'!I1271</f>
        <v/>
      </c>
      <c r="C7" s="9">
        <v>43866</v>
      </c>
      <c r="D7" t="str">
        <f>'Saisie données'!I1302</f>
        <v/>
      </c>
      <c r="E7" s="9">
        <v>43895</v>
      </c>
      <c r="F7" t="str">
        <f>'Saisie données'!I1331</f>
        <v/>
      </c>
      <c r="G7" s="9">
        <v>43926</v>
      </c>
      <c r="H7" t="str">
        <f>'Saisie données'!I1362</f>
        <v/>
      </c>
      <c r="I7" s="9">
        <v>43956</v>
      </c>
      <c r="J7" t="str">
        <f>'Saisie données'!I1392</f>
        <v/>
      </c>
      <c r="K7" s="9">
        <v>43987</v>
      </c>
      <c r="L7" t="str">
        <f>'Saisie données'!I1423</f>
        <v/>
      </c>
      <c r="M7" s="9">
        <v>44017</v>
      </c>
      <c r="N7" t="str">
        <f>'Saisie données'!I1453</f>
        <v/>
      </c>
      <c r="O7" s="9">
        <v>44048</v>
      </c>
      <c r="P7" t="str">
        <f>'Saisie données'!I1484</f>
        <v/>
      </c>
      <c r="Q7" s="9">
        <v>44079</v>
      </c>
      <c r="R7" t="str">
        <f>'Saisie données'!I1515</f>
        <v/>
      </c>
      <c r="S7" s="9">
        <v>44109</v>
      </c>
      <c r="T7" t="str">
        <f>'Saisie données'!I1545</f>
        <v/>
      </c>
      <c r="U7" s="9">
        <v>44140</v>
      </c>
      <c r="V7" t="str">
        <f>'Saisie données'!I1576</f>
        <v/>
      </c>
      <c r="W7" s="9">
        <v>44170</v>
      </c>
      <c r="X7" t="str">
        <f>'Saisie données'!I1606</f>
        <v/>
      </c>
    </row>
    <row r="8" spans="1:24" ht="15" customHeight="1" x14ac:dyDescent="0.25">
      <c r="A8" s="9">
        <v>43836</v>
      </c>
      <c r="B8" t="str">
        <f>'Saisie données'!I1272</f>
        <v/>
      </c>
      <c r="C8" s="9">
        <v>43867</v>
      </c>
      <c r="D8" t="str">
        <f>'Saisie données'!I1303</f>
        <v/>
      </c>
      <c r="E8" s="9">
        <v>43896</v>
      </c>
      <c r="F8" t="str">
        <f>'Saisie données'!I1332</f>
        <v/>
      </c>
      <c r="G8" s="9">
        <v>43927</v>
      </c>
      <c r="H8" t="str">
        <f>'Saisie données'!I1363</f>
        <v/>
      </c>
      <c r="I8" s="9">
        <v>43957</v>
      </c>
      <c r="J8" t="str">
        <f>'Saisie données'!I1393</f>
        <v/>
      </c>
      <c r="K8" s="9">
        <v>43988</v>
      </c>
      <c r="L8" t="str">
        <f>'Saisie données'!I1424</f>
        <v/>
      </c>
      <c r="M8" s="9">
        <v>44018</v>
      </c>
      <c r="N8" t="str">
        <f>'Saisie données'!I1454</f>
        <v/>
      </c>
      <c r="O8" s="9">
        <v>44049</v>
      </c>
      <c r="P8" t="str">
        <f>'Saisie données'!I1485</f>
        <v/>
      </c>
      <c r="Q8" s="9">
        <v>44080</v>
      </c>
      <c r="R8" t="str">
        <f>'Saisie données'!I1516</f>
        <v/>
      </c>
      <c r="S8" s="9">
        <v>44110</v>
      </c>
      <c r="T8" t="str">
        <f>'Saisie données'!I1546</f>
        <v/>
      </c>
      <c r="U8" s="9">
        <v>44141</v>
      </c>
      <c r="V8" t="str">
        <f>'Saisie données'!I1577</f>
        <v/>
      </c>
      <c r="W8" s="9">
        <v>44171</v>
      </c>
      <c r="X8" t="str">
        <f>'Saisie données'!I1607</f>
        <v/>
      </c>
    </row>
    <row r="9" spans="1:24" ht="15" customHeight="1" x14ac:dyDescent="0.25">
      <c r="A9" s="9">
        <v>43837</v>
      </c>
      <c r="B9" t="str">
        <f>'Saisie données'!I1273</f>
        <v/>
      </c>
      <c r="C9" s="9">
        <v>43868</v>
      </c>
      <c r="D9" t="str">
        <f>'Saisie données'!I1304</f>
        <v/>
      </c>
      <c r="E9" s="9">
        <v>43897</v>
      </c>
      <c r="F9" t="str">
        <f>'Saisie données'!I1333</f>
        <v/>
      </c>
      <c r="G9" s="9">
        <v>43928</v>
      </c>
      <c r="H9" t="str">
        <f>'Saisie données'!I1364</f>
        <v/>
      </c>
      <c r="I9" s="9">
        <v>43958</v>
      </c>
      <c r="J9" t="str">
        <f>'Saisie données'!I1394</f>
        <v/>
      </c>
      <c r="K9" s="9">
        <v>43989</v>
      </c>
      <c r="L9" t="str">
        <f>'Saisie données'!I1425</f>
        <v/>
      </c>
      <c r="M9" s="9">
        <v>44019</v>
      </c>
      <c r="N9" t="str">
        <f>'Saisie données'!I1455</f>
        <v/>
      </c>
      <c r="O9" s="9">
        <v>44050</v>
      </c>
      <c r="P9" t="str">
        <f>'Saisie données'!I1486</f>
        <v/>
      </c>
      <c r="Q9" s="9">
        <v>44081</v>
      </c>
      <c r="R9" t="str">
        <f>'Saisie données'!I1517</f>
        <v/>
      </c>
      <c r="S9" s="9">
        <v>44111</v>
      </c>
      <c r="T9" t="str">
        <f>'Saisie données'!I1547</f>
        <v/>
      </c>
      <c r="U9" s="9">
        <v>44142</v>
      </c>
      <c r="V9" t="str">
        <f>'Saisie données'!I1578</f>
        <v/>
      </c>
      <c r="W9" s="9">
        <v>44172</v>
      </c>
      <c r="X9" t="str">
        <f>'Saisie données'!I1608</f>
        <v/>
      </c>
    </row>
    <row r="10" spans="1:24" ht="15" customHeight="1" x14ac:dyDescent="0.25">
      <c r="A10" s="9">
        <v>43838</v>
      </c>
      <c r="B10" t="str">
        <f>'Saisie données'!I1274</f>
        <v/>
      </c>
      <c r="C10" s="9">
        <v>43869</v>
      </c>
      <c r="D10" t="str">
        <f>'Saisie données'!I1305</f>
        <v/>
      </c>
      <c r="E10" s="9">
        <v>43898</v>
      </c>
      <c r="F10" t="str">
        <f>'Saisie données'!I1334</f>
        <v/>
      </c>
      <c r="G10" s="9">
        <v>43929</v>
      </c>
      <c r="H10" t="str">
        <f>'Saisie données'!I1365</f>
        <v/>
      </c>
      <c r="I10" s="9">
        <v>43959</v>
      </c>
      <c r="J10" t="str">
        <f>'Saisie données'!I1395</f>
        <v/>
      </c>
      <c r="K10" s="9">
        <v>43990</v>
      </c>
      <c r="L10" t="str">
        <f>'Saisie données'!I1426</f>
        <v/>
      </c>
      <c r="M10" s="9">
        <v>44020</v>
      </c>
      <c r="N10" t="str">
        <f>'Saisie données'!I1456</f>
        <v/>
      </c>
      <c r="O10" s="9">
        <v>44051</v>
      </c>
      <c r="P10" t="str">
        <f>'Saisie données'!I1487</f>
        <v/>
      </c>
      <c r="Q10" s="9">
        <v>44082</v>
      </c>
      <c r="R10" t="str">
        <f>'Saisie données'!I1518</f>
        <v/>
      </c>
      <c r="S10" s="9">
        <v>44112</v>
      </c>
      <c r="T10" t="str">
        <f>'Saisie données'!I1548</f>
        <v/>
      </c>
      <c r="U10" s="9">
        <v>44143</v>
      </c>
      <c r="V10" t="str">
        <f>'Saisie données'!I1579</f>
        <v/>
      </c>
      <c r="W10" s="9">
        <v>44173</v>
      </c>
      <c r="X10" t="str">
        <f>'Saisie données'!I1609</f>
        <v/>
      </c>
    </row>
    <row r="11" spans="1:24" ht="15" customHeight="1" x14ac:dyDescent="0.25">
      <c r="A11" s="9">
        <v>43839</v>
      </c>
      <c r="B11" t="str">
        <f>'Saisie données'!I1275</f>
        <v/>
      </c>
      <c r="C11" s="9">
        <v>43870</v>
      </c>
      <c r="D11" t="str">
        <f>'Saisie données'!I1306</f>
        <v/>
      </c>
      <c r="E11" s="9">
        <v>43899</v>
      </c>
      <c r="F11" t="str">
        <f>'Saisie données'!I1335</f>
        <v/>
      </c>
      <c r="G11" s="9">
        <v>43930</v>
      </c>
      <c r="H11" t="str">
        <f>'Saisie données'!I1366</f>
        <v/>
      </c>
      <c r="I11" s="9">
        <v>43960</v>
      </c>
      <c r="J11" t="str">
        <f>'Saisie données'!I1396</f>
        <v/>
      </c>
      <c r="K11" s="9">
        <v>43991</v>
      </c>
      <c r="L11" t="str">
        <f>'Saisie données'!I1427</f>
        <v/>
      </c>
      <c r="M11" s="9">
        <v>44021</v>
      </c>
      <c r="N11" t="str">
        <f>'Saisie données'!I1457</f>
        <v/>
      </c>
      <c r="O11" s="9">
        <v>44052</v>
      </c>
      <c r="P11" t="str">
        <f>'Saisie données'!I1488</f>
        <v/>
      </c>
      <c r="Q11" s="9">
        <v>44083</v>
      </c>
      <c r="R11" t="str">
        <f>'Saisie données'!I1519</f>
        <v/>
      </c>
      <c r="S11" s="9">
        <v>44113</v>
      </c>
      <c r="T11" t="str">
        <f>'Saisie données'!I1549</f>
        <v/>
      </c>
      <c r="U11" s="9">
        <v>44144</v>
      </c>
      <c r="V11" t="str">
        <f>'Saisie données'!I1580</f>
        <v/>
      </c>
      <c r="W11" s="9">
        <v>44174</v>
      </c>
      <c r="X11" t="str">
        <f>'Saisie données'!I1610</f>
        <v/>
      </c>
    </row>
    <row r="12" spans="1:24" ht="15" customHeight="1" x14ac:dyDescent="0.25">
      <c r="A12" s="9">
        <v>43840</v>
      </c>
      <c r="B12" t="str">
        <f>'Saisie données'!I1276</f>
        <v/>
      </c>
      <c r="C12" s="9">
        <v>43871</v>
      </c>
      <c r="D12" t="str">
        <f>'Saisie données'!I1307</f>
        <v/>
      </c>
      <c r="E12" s="9">
        <v>43900</v>
      </c>
      <c r="F12" t="str">
        <f>'Saisie données'!I1336</f>
        <v/>
      </c>
      <c r="G12" s="9">
        <v>43931</v>
      </c>
      <c r="H12" t="str">
        <f>'Saisie données'!I1367</f>
        <v/>
      </c>
      <c r="I12" s="9">
        <v>43961</v>
      </c>
      <c r="J12" t="str">
        <f>'Saisie données'!I1397</f>
        <v/>
      </c>
      <c r="K12" s="9">
        <v>43992</v>
      </c>
      <c r="L12" t="str">
        <f>'Saisie données'!I1428</f>
        <v/>
      </c>
      <c r="M12" s="9">
        <v>44022</v>
      </c>
      <c r="N12" t="str">
        <f>'Saisie données'!I1458</f>
        <v/>
      </c>
      <c r="O12" s="9">
        <v>44053</v>
      </c>
      <c r="P12" t="str">
        <f>'Saisie données'!I1489</f>
        <v/>
      </c>
      <c r="Q12" s="9">
        <v>44084</v>
      </c>
      <c r="R12" t="str">
        <f>'Saisie données'!I1520</f>
        <v/>
      </c>
      <c r="S12" s="9">
        <v>44114</v>
      </c>
      <c r="T12" t="str">
        <f>'Saisie données'!I1550</f>
        <v/>
      </c>
      <c r="U12" s="9">
        <v>44145</v>
      </c>
      <c r="V12" t="str">
        <f>'Saisie données'!I1581</f>
        <v/>
      </c>
      <c r="W12" s="9">
        <v>44175</v>
      </c>
      <c r="X12" t="str">
        <f>'Saisie données'!I1611</f>
        <v/>
      </c>
    </row>
    <row r="13" spans="1:24" ht="15" customHeight="1" x14ac:dyDescent="0.25">
      <c r="A13" s="9">
        <v>43841</v>
      </c>
      <c r="B13" t="str">
        <f>'Saisie données'!I1277</f>
        <v/>
      </c>
      <c r="C13" s="9">
        <v>43872</v>
      </c>
      <c r="D13" t="str">
        <f>'Saisie données'!I1308</f>
        <v/>
      </c>
      <c r="E13" s="9">
        <v>43901</v>
      </c>
      <c r="F13" t="str">
        <f>'Saisie données'!I1337</f>
        <v/>
      </c>
      <c r="G13" s="9">
        <v>43932</v>
      </c>
      <c r="H13" t="str">
        <f>'Saisie données'!I1368</f>
        <v/>
      </c>
      <c r="I13" s="9">
        <v>43962</v>
      </c>
      <c r="J13" t="str">
        <f>'Saisie données'!I1398</f>
        <v/>
      </c>
      <c r="K13" s="9">
        <v>43993</v>
      </c>
      <c r="L13" t="str">
        <f>'Saisie données'!I1429</f>
        <v/>
      </c>
      <c r="M13" s="9">
        <v>44023</v>
      </c>
      <c r="N13" t="str">
        <f>'Saisie données'!I1459</f>
        <v/>
      </c>
      <c r="O13" s="9">
        <v>44054</v>
      </c>
      <c r="P13" t="str">
        <f>'Saisie données'!I1490</f>
        <v/>
      </c>
      <c r="Q13" s="9">
        <v>44085</v>
      </c>
      <c r="R13" t="str">
        <f>'Saisie données'!I1521</f>
        <v/>
      </c>
      <c r="S13" s="9">
        <v>44115</v>
      </c>
      <c r="T13" t="str">
        <f>'Saisie données'!I1551</f>
        <v/>
      </c>
      <c r="U13" s="9">
        <v>44146</v>
      </c>
      <c r="V13" t="str">
        <f>'Saisie données'!I1582</f>
        <v/>
      </c>
      <c r="W13" s="9">
        <v>44176</v>
      </c>
      <c r="X13" t="str">
        <f>'Saisie données'!I1612</f>
        <v/>
      </c>
    </row>
    <row r="14" spans="1:24" ht="15" customHeight="1" x14ac:dyDescent="0.25">
      <c r="A14" s="9">
        <v>43842</v>
      </c>
      <c r="B14" t="str">
        <f>'Saisie données'!I1278</f>
        <v/>
      </c>
      <c r="C14" s="9">
        <v>43873</v>
      </c>
      <c r="D14" t="str">
        <f>'Saisie données'!I1309</f>
        <v/>
      </c>
      <c r="E14" s="9">
        <v>43902</v>
      </c>
      <c r="F14" t="str">
        <f>'Saisie données'!I1338</f>
        <v/>
      </c>
      <c r="G14" s="9">
        <v>43933</v>
      </c>
      <c r="H14" t="str">
        <f>'Saisie données'!I1369</f>
        <v/>
      </c>
      <c r="I14" s="9">
        <v>43963</v>
      </c>
      <c r="J14" t="str">
        <f>'Saisie données'!I1399</f>
        <v/>
      </c>
      <c r="K14" s="9">
        <v>43994</v>
      </c>
      <c r="L14" t="str">
        <f>'Saisie données'!I1430</f>
        <v/>
      </c>
      <c r="M14" s="9">
        <v>44024</v>
      </c>
      <c r="N14" t="str">
        <f>'Saisie données'!I1460</f>
        <v/>
      </c>
      <c r="O14" s="9">
        <v>44055</v>
      </c>
      <c r="P14" t="str">
        <f>'Saisie données'!I1491</f>
        <v/>
      </c>
      <c r="Q14" s="9">
        <v>44086</v>
      </c>
      <c r="R14" t="str">
        <f>'Saisie données'!I1522</f>
        <v/>
      </c>
      <c r="S14" s="9">
        <v>44116</v>
      </c>
      <c r="T14" t="str">
        <f>'Saisie données'!I1552</f>
        <v/>
      </c>
      <c r="U14" s="9">
        <v>44147</v>
      </c>
      <c r="V14" t="str">
        <f>'Saisie données'!I1583</f>
        <v/>
      </c>
      <c r="W14" s="9">
        <v>44177</v>
      </c>
      <c r="X14" t="str">
        <f>'Saisie données'!I1613</f>
        <v/>
      </c>
    </row>
    <row r="15" spans="1:24" ht="15" customHeight="1" x14ac:dyDescent="0.25">
      <c r="A15" s="9">
        <v>43843</v>
      </c>
      <c r="B15" t="str">
        <f>'Saisie données'!I1279</f>
        <v/>
      </c>
      <c r="C15" s="9">
        <v>43874</v>
      </c>
      <c r="D15" t="str">
        <f>'Saisie données'!I1310</f>
        <v/>
      </c>
      <c r="E15" s="9">
        <v>43903</v>
      </c>
      <c r="F15" t="str">
        <f>'Saisie données'!I1339</f>
        <v/>
      </c>
      <c r="G15" s="9">
        <v>43934</v>
      </c>
      <c r="H15" t="str">
        <f>'Saisie données'!I1370</f>
        <v/>
      </c>
      <c r="I15" s="9">
        <v>43964</v>
      </c>
      <c r="J15" t="str">
        <f>'Saisie données'!I1400</f>
        <v/>
      </c>
      <c r="K15" s="9">
        <v>43995</v>
      </c>
      <c r="L15" t="str">
        <f>'Saisie données'!I1431</f>
        <v/>
      </c>
      <c r="M15" s="9">
        <v>44025</v>
      </c>
      <c r="N15" t="str">
        <f>'Saisie données'!I1461</f>
        <v/>
      </c>
      <c r="O15" s="9">
        <v>44056</v>
      </c>
      <c r="P15" t="str">
        <f>'Saisie données'!I1492</f>
        <v/>
      </c>
      <c r="Q15" s="9">
        <v>44087</v>
      </c>
      <c r="R15" t="str">
        <f>'Saisie données'!I1523</f>
        <v/>
      </c>
      <c r="S15" s="9">
        <v>44117</v>
      </c>
      <c r="T15" t="str">
        <f>'Saisie données'!I1553</f>
        <v/>
      </c>
      <c r="U15" s="9">
        <v>44148</v>
      </c>
      <c r="V15" t="str">
        <f>'Saisie données'!I1584</f>
        <v/>
      </c>
      <c r="W15" s="9">
        <v>44178</v>
      </c>
      <c r="X15" t="str">
        <f>'Saisie données'!I1614</f>
        <v/>
      </c>
    </row>
    <row r="16" spans="1:24" ht="15" customHeight="1" x14ac:dyDescent="0.25">
      <c r="A16" s="9">
        <v>43844</v>
      </c>
      <c r="B16" t="str">
        <f>'Saisie données'!I1280</f>
        <v/>
      </c>
      <c r="C16" s="9">
        <v>43875</v>
      </c>
      <c r="D16" t="str">
        <f>'Saisie données'!I1311</f>
        <v/>
      </c>
      <c r="E16" s="9">
        <v>43904</v>
      </c>
      <c r="F16" t="str">
        <f>'Saisie données'!I1340</f>
        <v/>
      </c>
      <c r="G16" s="9">
        <v>43935</v>
      </c>
      <c r="H16" t="str">
        <f>'Saisie données'!I1371</f>
        <v/>
      </c>
      <c r="I16" s="9">
        <v>43965</v>
      </c>
      <c r="J16" t="str">
        <f>'Saisie données'!I1401</f>
        <v/>
      </c>
      <c r="K16" s="9">
        <v>43996</v>
      </c>
      <c r="L16" t="str">
        <f>'Saisie données'!I1432</f>
        <v/>
      </c>
      <c r="M16" s="9">
        <v>44026</v>
      </c>
      <c r="N16" t="str">
        <f>'Saisie données'!I1462</f>
        <v/>
      </c>
      <c r="O16" s="9">
        <v>44057</v>
      </c>
      <c r="P16" t="str">
        <f>'Saisie données'!I1493</f>
        <v/>
      </c>
      <c r="Q16" s="9">
        <v>44088</v>
      </c>
      <c r="R16" t="str">
        <f>'Saisie données'!I1524</f>
        <v/>
      </c>
      <c r="S16" s="9">
        <v>44118</v>
      </c>
      <c r="T16" t="str">
        <f>'Saisie données'!I1554</f>
        <v/>
      </c>
      <c r="U16" s="9">
        <v>44149</v>
      </c>
      <c r="V16" t="str">
        <f>'Saisie données'!I1585</f>
        <v/>
      </c>
      <c r="W16" s="9">
        <v>44179</v>
      </c>
      <c r="X16" t="str">
        <f>'Saisie données'!I1615</f>
        <v/>
      </c>
    </row>
    <row r="17" spans="1:24" ht="15" customHeight="1" x14ac:dyDescent="0.25">
      <c r="A17" s="9">
        <v>43845</v>
      </c>
      <c r="B17" t="str">
        <f>'Saisie données'!I1281</f>
        <v/>
      </c>
      <c r="C17" s="9">
        <v>43876</v>
      </c>
      <c r="D17" t="str">
        <f>'Saisie données'!I1312</f>
        <v/>
      </c>
      <c r="E17" s="9">
        <v>43905</v>
      </c>
      <c r="F17" t="str">
        <f>'Saisie données'!I1341</f>
        <v/>
      </c>
      <c r="G17" s="9">
        <v>43936</v>
      </c>
      <c r="H17" t="str">
        <f>'Saisie données'!I1372</f>
        <v/>
      </c>
      <c r="I17" s="9">
        <v>43966</v>
      </c>
      <c r="J17" t="str">
        <f>'Saisie données'!I1402</f>
        <v/>
      </c>
      <c r="K17" s="9">
        <v>43997</v>
      </c>
      <c r="L17" t="str">
        <f>'Saisie données'!I1433</f>
        <v/>
      </c>
      <c r="M17" s="9">
        <v>44027</v>
      </c>
      <c r="N17" t="str">
        <f>'Saisie données'!I1463</f>
        <v/>
      </c>
      <c r="O17" s="9">
        <v>44058</v>
      </c>
      <c r="P17" t="str">
        <f>'Saisie données'!I1494</f>
        <v/>
      </c>
      <c r="Q17" s="9">
        <v>44089</v>
      </c>
      <c r="R17" t="str">
        <f>'Saisie données'!I1525</f>
        <v/>
      </c>
      <c r="S17" s="9">
        <v>44119</v>
      </c>
      <c r="T17" t="str">
        <f>'Saisie données'!I1555</f>
        <v/>
      </c>
      <c r="U17" s="9">
        <v>44150</v>
      </c>
      <c r="V17" t="str">
        <f>'Saisie données'!I1586</f>
        <v/>
      </c>
      <c r="W17" s="9">
        <v>44180</v>
      </c>
      <c r="X17" t="str">
        <f>'Saisie données'!I1616</f>
        <v/>
      </c>
    </row>
    <row r="18" spans="1:24" ht="15" customHeight="1" x14ac:dyDescent="0.25">
      <c r="A18" s="9">
        <v>43846</v>
      </c>
      <c r="B18" t="str">
        <f>'Saisie données'!I1282</f>
        <v/>
      </c>
      <c r="C18" s="9">
        <v>43877</v>
      </c>
      <c r="D18" t="str">
        <f>'Saisie données'!I1313</f>
        <v/>
      </c>
      <c r="E18" s="9">
        <v>43906</v>
      </c>
      <c r="F18" t="str">
        <f>'Saisie données'!I1342</f>
        <v/>
      </c>
      <c r="G18" s="9">
        <v>43937</v>
      </c>
      <c r="H18" t="str">
        <f>'Saisie données'!I1373</f>
        <v/>
      </c>
      <c r="I18" s="9">
        <v>43967</v>
      </c>
      <c r="J18" t="str">
        <f>'Saisie données'!I1403</f>
        <v/>
      </c>
      <c r="K18" s="9">
        <v>43998</v>
      </c>
      <c r="L18" t="str">
        <f>'Saisie données'!I1434</f>
        <v/>
      </c>
      <c r="M18" s="9">
        <v>44028</v>
      </c>
      <c r="N18" t="str">
        <f>'Saisie données'!I1464</f>
        <v/>
      </c>
      <c r="O18" s="9">
        <v>44059</v>
      </c>
      <c r="P18" t="str">
        <f>'Saisie données'!I1495</f>
        <v/>
      </c>
      <c r="Q18" s="9">
        <v>44090</v>
      </c>
      <c r="R18" t="str">
        <f>'Saisie données'!I1526</f>
        <v/>
      </c>
      <c r="S18" s="9">
        <v>44120</v>
      </c>
      <c r="T18" t="str">
        <f>'Saisie données'!I1556</f>
        <v/>
      </c>
      <c r="U18" s="9">
        <v>44151</v>
      </c>
      <c r="V18" t="str">
        <f>'Saisie données'!I1587</f>
        <v/>
      </c>
      <c r="W18" s="9">
        <v>44181</v>
      </c>
      <c r="X18" t="str">
        <f>'Saisie données'!I1617</f>
        <v/>
      </c>
    </row>
    <row r="19" spans="1:24" ht="15" customHeight="1" x14ac:dyDescent="0.25">
      <c r="A19" s="9">
        <v>43847</v>
      </c>
      <c r="B19" t="str">
        <f>'Saisie données'!I1283</f>
        <v/>
      </c>
      <c r="C19" s="9">
        <v>43878</v>
      </c>
      <c r="D19" t="str">
        <f>'Saisie données'!I1314</f>
        <v/>
      </c>
      <c r="E19" s="9">
        <v>43907</v>
      </c>
      <c r="F19" t="str">
        <f>'Saisie données'!I1343</f>
        <v/>
      </c>
      <c r="G19" s="9">
        <v>43938</v>
      </c>
      <c r="H19" t="str">
        <f>'Saisie données'!I1374</f>
        <v/>
      </c>
      <c r="I19" s="9">
        <v>43968</v>
      </c>
      <c r="J19" t="str">
        <f>'Saisie données'!I1404</f>
        <v/>
      </c>
      <c r="K19" s="9">
        <v>43999</v>
      </c>
      <c r="L19" t="str">
        <f>'Saisie données'!I1435</f>
        <v/>
      </c>
      <c r="M19" s="9">
        <v>44029</v>
      </c>
      <c r="N19" t="str">
        <f>'Saisie données'!I1465</f>
        <v/>
      </c>
      <c r="O19" s="9">
        <v>44060</v>
      </c>
      <c r="P19" t="str">
        <f>'Saisie données'!I1496</f>
        <v/>
      </c>
      <c r="Q19" s="9">
        <v>44091</v>
      </c>
      <c r="R19" t="str">
        <f>'Saisie données'!I1527</f>
        <v/>
      </c>
      <c r="S19" s="9">
        <v>44121</v>
      </c>
      <c r="T19" t="str">
        <f>'Saisie données'!I1557</f>
        <v/>
      </c>
      <c r="U19" s="9">
        <v>44152</v>
      </c>
      <c r="V19" t="str">
        <f>'Saisie données'!I1588</f>
        <v/>
      </c>
      <c r="W19" s="9">
        <v>44182</v>
      </c>
      <c r="X19" t="str">
        <f>'Saisie données'!I1618</f>
        <v/>
      </c>
    </row>
    <row r="20" spans="1:24" ht="15" customHeight="1" x14ac:dyDescent="0.25">
      <c r="A20" s="9">
        <v>43848</v>
      </c>
      <c r="B20" t="str">
        <f>'Saisie données'!I1284</f>
        <v/>
      </c>
      <c r="C20" s="9">
        <v>43879</v>
      </c>
      <c r="D20" t="str">
        <f>'Saisie données'!I1315</f>
        <v/>
      </c>
      <c r="E20" s="9">
        <v>43908</v>
      </c>
      <c r="F20" t="str">
        <f>'Saisie données'!I1344</f>
        <v/>
      </c>
      <c r="G20" s="9">
        <v>43939</v>
      </c>
      <c r="H20" t="str">
        <f>'Saisie données'!I1375</f>
        <v/>
      </c>
      <c r="I20" s="9">
        <v>43969</v>
      </c>
      <c r="J20" t="str">
        <f>'Saisie données'!I1405</f>
        <v/>
      </c>
      <c r="K20" s="9">
        <v>44000</v>
      </c>
      <c r="L20" t="str">
        <f>'Saisie données'!I1436</f>
        <v/>
      </c>
      <c r="M20" s="9">
        <v>44030</v>
      </c>
      <c r="N20" t="str">
        <f>'Saisie données'!I1466</f>
        <v/>
      </c>
      <c r="O20" s="9">
        <v>44061</v>
      </c>
      <c r="P20" t="str">
        <f>'Saisie données'!I1497</f>
        <v/>
      </c>
      <c r="Q20" s="9">
        <v>44092</v>
      </c>
      <c r="R20" t="str">
        <f>'Saisie données'!I1528</f>
        <v/>
      </c>
      <c r="S20" s="9">
        <v>44122</v>
      </c>
      <c r="T20" t="str">
        <f>'Saisie données'!I1558</f>
        <v/>
      </c>
      <c r="U20" s="9">
        <v>44153</v>
      </c>
      <c r="V20" t="str">
        <f>'Saisie données'!I1589</f>
        <v/>
      </c>
      <c r="W20" s="9">
        <v>44183</v>
      </c>
      <c r="X20" t="str">
        <f>'Saisie données'!I1619</f>
        <v/>
      </c>
    </row>
    <row r="21" spans="1:24" ht="15" customHeight="1" x14ac:dyDescent="0.25">
      <c r="A21" s="9">
        <v>43849</v>
      </c>
      <c r="B21" t="str">
        <f>'Saisie données'!I1285</f>
        <v/>
      </c>
      <c r="C21" s="9">
        <v>43880</v>
      </c>
      <c r="D21" t="str">
        <f>'Saisie données'!I1316</f>
        <v/>
      </c>
      <c r="E21" s="9">
        <v>43909</v>
      </c>
      <c r="F21" t="str">
        <f>'Saisie données'!I1345</f>
        <v/>
      </c>
      <c r="G21" s="9">
        <v>43940</v>
      </c>
      <c r="H21" t="str">
        <f>'Saisie données'!I1376</f>
        <v/>
      </c>
      <c r="I21" s="9">
        <v>43970</v>
      </c>
      <c r="J21" t="str">
        <f>'Saisie données'!I1406</f>
        <v/>
      </c>
      <c r="K21" s="9">
        <v>44001</v>
      </c>
      <c r="L21" t="str">
        <f>'Saisie données'!I1437</f>
        <v/>
      </c>
      <c r="M21" s="9">
        <v>44031</v>
      </c>
      <c r="N21" t="str">
        <f>'Saisie données'!I1467</f>
        <v/>
      </c>
      <c r="O21" s="9">
        <v>44062</v>
      </c>
      <c r="P21" t="str">
        <f>'Saisie données'!I1498</f>
        <v/>
      </c>
      <c r="Q21" s="9">
        <v>44093</v>
      </c>
      <c r="R21" t="str">
        <f>'Saisie données'!I1529</f>
        <v/>
      </c>
      <c r="S21" s="9">
        <v>44123</v>
      </c>
      <c r="T21" t="str">
        <f>'Saisie données'!I1559</f>
        <v/>
      </c>
      <c r="U21" s="9">
        <v>44154</v>
      </c>
      <c r="V21" t="str">
        <f>'Saisie données'!I1590</f>
        <v/>
      </c>
      <c r="W21" s="9">
        <v>44184</v>
      </c>
      <c r="X21" t="str">
        <f>'Saisie données'!I1620</f>
        <v/>
      </c>
    </row>
    <row r="22" spans="1:24" ht="15" customHeight="1" x14ac:dyDescent="0.25">
      <c r="A22" s="9">
        <v>43850</v>
      </c>
      <c r="B22" t="str">
        <f>'Saisie données'!I1286</f>
        <v/>
      </c>
      <c r="C22" s="9">
        <v>43881</v>
      </c>
      <c r="D22" t="str">
        <f>'Saisie données'!I1317</f>
        <v/>
      </c>
      <c r="E22" s="9">
        <v>43910</v>
      </c>
      <c r="F22" t="str">
        <f>'Saisie données'!I1346</f>
        <v/>
      </c>
      <c r="G22" s="9">
        <v>43941</v>
      </c>
      <c r="H22" t="str">
        <f>'Saisie données'!I1377</f>
        <v/>
      </c>
      <c r="I22" s="9">
        <v>43971</v>
      </c>
      <c r="J22" t="str">
        <f>'Saisie données'!I1407</f>
        <v/>
      </c>
      <c r="K22" s="9">
        <v>44002</v>
      </c>
      <c r="L22" t="str">
        <f>'Saisie données'!I1438</f>
        <v/>
      </c>
      <c r="M22" s="9">
        <v>44032</v>
      </c>
      <c r="N22" t="str">
        <f>'Saisie données'!I1468</f>
        <v/>
      </c>
      <c r="O22" s="9">
        <v>44063</v>
      </c>
      <c r="P22" t="str">
        <f>'Saisie données'!I1499</f>
        <v/>
      </c>
      <c r="Q22" s="9">
        <v>44094</v>
      </c>
      <c r="R22" t="str">
        <f>'Saisie données'!I1530</f>
        <v/>
      </c>
      <c r="S22" s="9">
        <v>44124</v>
      </c>
      <c r="T22" t="str">
        <f>'Saisie données'!I1560</f>
        <v/>
      </c>
      <c r="U22" s="9">
        <v>44155</v>
      </c>
      <c r="V22" t="str">
        <f>'Saisie données'!I1591</f>
        <v/>
      </c>
      <c r="W22" s="9">
        <v>44185</v>
      </c>
      <c r="X22" t="str">
        <f>'Saisie données'!I1621</f>
        <v/>
      </c>
    </row>
    <row r="23" spans="1:24" ht="15" customHeight="1" x14ac:dyDescent="0.25">
      <c r="A23" s="9">
        <v>43851</v>
      </c>
      <c r="B23" t="str">
        <f>'Saisie données'!I1287</f>
        <v/>
      </c>
      <c r="C23" s="9">
        <v>43882</v>
      </c>
      <c r="D23" t="str">
        <f>'Saisie données'!I1318</f>
        <v/>
      </c>
      <c r="E23" s="9">
        <v>43911</v>
      </c>
      <c r="F23" t="str">
        <f>'Saisie données'!I1347</f>
        <v/>
      </c>
      <c r="G23" s="9">
        <v>43942</v>
      </c>
      <c r="H23" t="str">
        <f>'Saisie données'!I1378</f>
        <v/>
      </c>
      <c r="I23" s="9">
        <v>43972</v>
      </c>
      <c r="J23" t="str">
        <f>'Saisie données'!I1408</f>
        <v/>
      </c>
      <c r="K23" s="9">
        <v>44003</v>
      </c>
      <c r="L23" t="str">
        <f>'Saisie données'!I1439</f>
        <v/>
      </c>
      <c r="M23" s="9">
        <v>44033</v>
      </c>
      <c r="N23" t="str">
        <f>'Saisie données'!I1469</f>
        <v/>
      </c>
      <c r="O23" s="9">
        <v>44064</v>
      </c>
      <c r="P23" t="str">
        <f>'Saisie données'!I1500</f>
        <v/>
      </c>
      <c r="Q23" s="9">
        <v>44095</v>
      </c>
      <c r="R23" t="str">
        <f>'Saisie données'!I1531</f>
        <v/>
      </c>
      <c r="S23" s="9">
        <v>44125</v>
      </c>
      <c r="T23" t="str">
        <f>'Saisie données'!I1561</f>
        <v/>
      </c>
      <c r="U23" s="9">
        <v>44156</v>
      </c>
      <c r="V23" t="str">
        <f>'Saisie données'!I1592</f>
        <v/>
      </c>
      <c r="W23" s="9">
        <v>44186</v>
      </c>
      <c r="X23" t="str">
        <f>'Saisie données'!I1622</f>
        <v/>
      </c>
    </row>
    <row r="24" spans="1:24" ht="15" customHeight="1" x14ac:dyDescent="0.25">
      <c r="A24" s="9">
        <v>43852</v>
      </c>
      <c r="B24" t="str">
        <f>'Saisie données'!I1288</f>
        <v/>
      </c>
      <c r="C24" s="9">
        <v>43883</v>
      </c>
      <c r="D24" t="str">
        <f>'Saisie données'!I1319</f>
        <v/>
      </c>
      <c r="E24" s="9">
        <v>43912</v>
      </c>
      <c r="F24" t="str">
        <f>'Saisie données'!I1348</f>
        <v/>
      </c>
      <c r="G24" s="9">
        <v>43943</v>
      </c>
      <c r="H24" t="str">
        <f>'Saisie données'!I1379</f>
        <v/>
      </c>
      <c r="I24" s="9">
        <v>43973</v>
      </c>
      <c r="J24" t="str">
        <f>'Saisie données'!I1409</f>
        <v/>
      </c>
      <c r="K24" s="9">
        <v>44004</v>
      </c>
      <c r="L24" t="str">
        <f>'Saisie données'!I1440</f>
        <v/>
      </c>
      <c r="M24" s="9">
        <v>44034</v>
      </c>
      <c r="N24" t="str">
        <f>'Saisie données'!I1470</f>
        <v/>
      </c>
      <c r="O24" s="9">
        <v>44065</v>
      </c>
      <c r="P24" t="str">
        <f>'Saisie données'!I1501</f>
        <v/>
      </c>
      <c r="Q24" s="9">
        <v>44096</v>
      </c>
      <c r="R24" t="str">
        <f>'Saisie données'!I1532</f>
        <v/>
      </c>
      <c r="S24" s="9">
        <v>44126</v>
      </c>
      <c r="T24" t="str">
        <f>'Saisie données'!I1562</f>
        <v/>
      </c>
      <c r="U24" s="9">
        <v>44157</v>
      </c>
      <c r="V24" t="str">
        <f>'Saisie données'!I1593</f>
        <v/>
      </c>
      <c r="W24" s="9">
        <v>44187</v>
      </c>
      <c r="X24" t="str">
        <f>'Saisie données'!I1623</f>
        <v/>
      </c>
    </row>
    <row r="25" spans="1:24" x14ac:dyDescent="0.25">
      <c r="A25" s="9">
        <v>43853</v>
      </c>
      <c r="B25" t="str">
        <f>'Saisie données'!I1289</f>
        <v/>
      </c>
      <c r="C25" s="9">
        <v>43884</v>
      </c>
      <c r="D25" t="str">
        <f>'Saisie données'!I1320</f>
        <v/>
      </c>
      <c r="E25" s="9">
        <v>43913</v>
      </c>
      <c r="F25" t="str">
        <f>'Saisie données'!I1349</f>
        <v/>
      </c>
      <c r="G25" s="9">
        <v>43944</v>
      </c>
      <c r="H25" t="str">
        <f>'Saisie données'!I1380</f>
        <v/>
      </c>
      <c r="I25" s="9">
        <v>43974</v>
      </c>
      <c r="J25" t="str">
        <f>'Saisie données'!I1410</f>
        <v/>
      </c>
      <c r="K25" s="9">
        <v>44005</v>
      </c>
      <c r="L25" t="str">
        <f>'Saisie données'!I1441</f>
        <v/>
      </c>
      <c r="M25" s="9">
        <v>44035</v>
      </c>
      <c r="N25" t="str">
        <f>'Saisie données'!I1471</f>
        <v/>
      </c>
      <c r="O25" s="9">
        <v>44066</v>
      </c>
      <c r="P25" t="str">
        <f>'Saisie données'!I1502</f>
        <v/>
      </c>
      <c r="Q25" s="9">
        <v>44097</v>
      </c>
      <c r="R25" t="str">
        <f>'Saisie données'!I1533</f>
        <v/>
      </c>
      <c r="S25" s="9">
        <v>44127</v>
      </c>
      <c r="T25" t="str">
        <f>'Saisie données'!I1563</f>
        <v/>
      </c>
      <c r="U25" s="9">
        <v>44158</v>
      </c>
      <c r="V25" t="str">
        <f>'Saisie données'!I1594</f>
        <v/>
      </c>
      <c r="W25" s="9">
        <v>44188</v>
      </c>
      <c r="X25" t="str">
        <f>'Saisie données'!I1624</f>
        <v/>
      </c>
    </row>
    <row r="26" spans="1:24" x14ac:dyDescent="0.25">
      <c r="A26" s="9">
        <v>43854</v>
      </c>
      <c r="B26" t="str">
        <f>'Saisie données'!I1290</f>
        <v/>
      </c>
      <c r="C26" s="9">
        <v>43885</v>
      </c>
      <c r="D26" t="str">
        <f>'Saisie données'!I1321</f>
        <v/>
      </c>
      <c r="E26" s="9">
        <v>43914</v>
      </c>
      <c r="F26" t="str">
        <f>'Saisie données'!I1350</f>
        <v/>
      </c>
      <c r="G26" s="9">
        <v>43945</v>
      </c>
      <c r="H26" t="str">
        <f>'Saisie données'!I1381</f>
        <v/>
      </c>
      <c r="I26" s="9">
        <v>43975</v>
      </c>
      <c r="J26" t="str">
        <f>'Saisie données'!I1411</f>
        <v/>
      </c>
      <c r="K26" s="9">
        <v>44006</v>
      </c>
      <c r="L26" t="str">
        <f>'Saisie données'!I1442</f>
        <v/>
      </c>
      <c r="M26" s="9">
        <v>44036</v>
      </c>
      <c r="N26" t="str">
        <f>'Saisie données'!I1472</f>
        <v/>
      </c>
      <c r="O26" s="9">
        <v>44067</v>
      </c>
      <c r="P26" t="str">
        <f>'Saisie données'!I1503</f>
        <v/>
      </c>
      <c r="Q26" s="9">
        <v>44098</v>
      </c>
      <c r="R26" t="str">
        <f>'Saisie données'!I1534</f>
        <v/>
      </c>
      <c r="S26" s="9">
        <v>44128</v>
      </c>
      <c r="T26" t="str">
        <f>'Saisie données'!I1564</f>
        <v/>
      </c>
      <c r="U26" s="9">
        <v>44159</v>
      </c>
      <c r="V26" t="str">
        <f>'Saisie données'!I1595</f>
        <v/>
      </c>
      <c r="W26" s="9">
        <v>44189</v>
      </c>
      <c r="X26" t="str">
        <f>'Saisie données'!I1625</f>
        <v/>
      </c>
    </row>
    <row r="27" spans="1:24" x14ac:dyDescent="0.25">
      <c r="A27" s="9">
        <v>43855</v>
      </c>
      <c r="B27" t="str">
        <f>'Saisie données'!I1291</f>
        <v/>
      </c>
      <c r="C27" s="9">
        <v>43886</v>
      </c>
      <c r="D27" t="str">
        <f>'Saisie données'!I1322</f>
        <v/>
      </c>
      <c r="E27" s="9">
        <v>43915</v>
      </c>
      <c r="F27" t="str">
        <f>'Saisie données'!I1351</f>
        <v/>
      </c>
      <c r="G27" s="9">
        <v>43946</v>
      </c>
      <c r="H27" t="str">
        <f>'Saisie données'!I1382</f>
        <v/>
      </c>
      <c r="I27" s="9">
        <v>43976</v>
      </c>
      <c r="J27" t="str">
        <f>'Saisie données'!I1412</f>
        <v/>
      </c>
      <c r="K27" s="9">
        <v>44007</v>
      </c>
      <c r="L27" t="str">
        <f>'Saisie données'!I1443</f>
        <v/>
      </c>
      <c r="M27" s="9">
        <v>44037</v>
      </c>
      <c r="N27" t="str">
        <f>'Saisie données'!I1473</f>
        <v/>
      </c>
      <c r="O27" s="9">
        <v>44068</v>
      </c>
      <c r="P27" t="str">
        <f>'Saisie données'!I1504</f>
        <v/>
      </c>
      <c r="Q27" s="9">
        <v>44099</v>
      </c>
      <c r="R27" t="str">
        <f>'Saisie données'!I1535</f>
        <v/>
      </c>
      <c r="S27" s="9">
        <v>44129</v>
      </c>
      <c r="T27" t="str">
        <f>'Saisie données'!I1565</f>
        <v/>
      </c>
      <c r="U27" s="9">
        <v>44160</v>
      </c>
      <c r="V27" t="str">
        <f>'Saisie données'!I1596</f>
        <v/>
      </c>
      <c r="W27" s="9">
        <v>44190</v>
      </c>
      <c r="X27" t="str">
        <f>'Saisie données'!I1626</f>
        <v/>
      </c>
    </row>
    <row r="28" spans="1:24" x14ac:dyDescent="0.25">
      <c r="A28" s="9">
        <v>43856</v>
      </c>
      <c r="B28" t="str">
        <f>'Saisie données'!I1292</f>
        <v/>
      </c>
      <c r="C28" s="9">
        <v>43887</v>
      </c>
      <c r="D28" t="str">
        <f>'Saisie données'!I1323</f>
        <v/>
      </c>
      <c r="E28" s="9">
        <v>43916</v>
      </c>
      <c r="F28" t="str">
        <f>'Saisie données'!I1352</f>
        <v/>
      </c>
      <c r="G28" s="9">
        <v>43947</v>
      </c>
      <c r="H28" t="str">
        <f>'Saisie données'!I1383</f>
        <v/>
      </c>
      <c r="I28" s="9">
        <v>43977</v>
      </c>
      <c r="J28" t="str">
        <f>'Saisie données'!I1413</f>
        <v/>
      </c>
      <c r="K28" s="9">
        <v>44008</v>
      </c>
      <c r="L28" t="str">
        <f>'Saisie données'!I1444</f>
        <v/>
      </c>
      <c r="M28" s="9">
        <v>44038</v>
      </c>
      <c r="N28" t="str">
        <f>'Saisie données'!I1474</f>
        <v/>
      </c>
      <c r="O28" s="9">
        <v>44069</v>
      </c>
      <c r="P28" t="str">
        <f>'Saisie données'!I1505</f>
        <v/>
      </c>
      <c r="Q28" s="9">
        <v>44100</v>
      </c>
      <c r="R28" t="str">
        <f>'Saisie données'!I1536</f>
        <v/>
      </c>
      <c r="S28" s="9">
        <v>44130</v>
      </c>
      <c r="T28" t="str">
        <f>'Saisie données'!I1566</f>
        <v/>
      </c>
      <c r="U28" s="9">
        <v>44161</v>
      </c>
      <c r="V28" t="str">
        <f>'Saisie données'!I1597</f>
        <v/>
      </c>
      <c r="W28" s="9">
        <v>44191</v>
      </c>
      <c r="X28" t="str">
        <f>'Saisie données'!I1627</f>
        <v/>
      </c>
    </row>
    <row r="29" spans="1:24" x14ac:dyDescent="0.25">
      <c r="A29" s="9">
        <v>43857</v>
      </c>
      <c r="B29" t="str">
        <f>'Saisie données'!I1293</f>
        <v/>
      </c>
      <c r="C29" s="9">
        <v>43888</v>
      </c>
      <c r="D29" t="str">
        <f>'Saisie données'!I1324</f>
        <v/>
      </c>
      <c r="E29" s="9">
        <v>43917</v>
      </c>
      <c r="F29" t="str">
        <f>'Saisie données'!I1353</f>
        <v/>
      </c>
      <c r="G29" s="9">
        <v>43948</v>
      </c>
      <c r="H29" t="str">
        <f>'Saisie données'!I1384</f>
        <v/>
      </c>
      <c r="I29" s="9">
        <v>43978</v>
      </c>
      <c r="J29" t="str">
        <f>'Saisie données'!I1414</f>
        <v/>
      </c>
      <c r="K29" s="9">
        <v>44009</v>
      </c>
      <c r="L29" t="str">
        <f>'Saisie données'!I1445</f>
        <v/>
      </c>
      <c r="M29" s="9">
        <v>44039</v>
      </c>
      <c r="N29" t="str">
        <f>'Saisie données'!I1475</f>
        <v/>
      </c>
      <c r="O29" s="9">
        <v>44070</v>
      </c>
      <c r="P29" t="str">
        <f>'Saisie données'!I1506</f>
        <v/>
      </c>
      <c r="Q29" s="9">
        <v>44101</v>
      </c>
      <c r="R29" t="str">
        <f>'Saisie données'!I1537</f>
        <v/>
      </c>
      <c r="S29" s="9">
        <v>44131</v>
      </c>
      <c r="T29" t="str">
        <f>'Saisie données'!I1567</f>
        <v/>
      </c>
      <c r="U29" s="9">
        <v>44162</v>
      </c>
      <c r="V29" t="str">
        <f>'Saisie données'!I1598</f>
        <v/>
      </c>
      <c r="W29" s="9">
        <v>44192</v>
      </c>
      <c r="X29" t="str">
        <f>'Saisie données'!I1628</f>
        <v/>
      </c>
    </row>
    <row r="30" spans="1:24" x14ac:dyDescent="0.25">
      <c r="A30" s="9">
        <v>43858</v>
      </c>
      <c r="B30" t="str">
        <f>'Saisie données'!I1294</f>
        <v/>
      </c>
      <c r="C30" s="9">
        <v>43889</v>
      </c>
      <c r="D30" t="str">
        <f>'Saisie données'!I1325</f>
        <v/>
      </c>
      <c r="E30" s="9">
        <v>43918</v>
      </c>
      <c r="F30" t="str">
        <f>'Saisie données'!I1354</f>
        <v/>
      </c>
      <c r="G30" s="9">
        <v>43949</v>
      </c>
      <c r="H30" t="str">
        <f>'Saisie données'!I1385</f>
        <v/>
      </c>
      <c r="I30" s="9">
        <v>43979</v>
      </c>
      <c r="J30" t="str">
        <f>'Saisie données'!I1415</f>
        <v/>
      </c>
      <c r="K30" s="9">
        <v>44010</v>
      </c>
      <c r="L30" t="str">
        <f>'Saisie données'!I1446</f>
        <v/>
      </c>
      <c r="M30" s="9">
        <v>44040</v>
      </c>
      <c r="N30" t="str">
        <f>'Saisie données'!I1476</f>
        <v/>
      </c>
      <c r="O30" s="9">
        <v>44071</v>
      </c>
      <c r="P30" t="str">
        <f>'Saisie données'!I1507</f>
        <v/>
      </c>
      <c r="Q30" s="9">
        <v>44102</v>
      </c>
      <c r="R30" t="str">
        <f>'Saisie données'!I1538</f>
        <v/>
      </c>
      <c r="S30" s="9">
        <v>44132</v>
      </c>
      <c r="T30" t="str">
        <f>'Saisie données'!I1568</f>
        <v/>
      </c>
      <c r="U30" s="9">
        <v>44163</v>
      </c>
      <c r="V30" t="str">
        <f>'Saisie données'!I1599</f>
        <v/>
      </c>
      <c r="W30" s="9">
        <v>44193</v>
      </c>
      <c r="X30" t="str">
        <f>'Saisie données'!I1629</f>
        <v/>
      </c>
    </row>
    <row r="31" spans="1:24" x14ac:dyDescent="0.25">
      <c r="A31" s="9">
        <v>43859</v>
      </c>
      <c r="B31" t="str">
        <f>'Saisie données'!I1295</f>
        <v/>
      </c>
      <c r="C31" s="9">
        <v>43890</v>
      </c>
      <c r="D31" t="str">
        <f>'Saisie données'!I1326</f>
        <v/>
      </c>
      <c r="E31" s="9">
        <v>43919</v>
      </c>
      <c r="F31" t="str">
        <f>'Saisie données'!I1355</f>
        <v/>
      </c>
      <c r="G31" s="9">
        <v>43950</v>
      </c>
      <c r="H31" t="str">
        <f>'Saisie données'!I1386</f>
        <v/>
      </c>
      <c r="I31" s="9">
        <v>43980</v>
      </c>
      <c r="J31" t="str">
        <f>'Saisie données'!I1416</f>
        <v/>
      </c>
      <c r="K31" s="9">
        <v>44011</v>
      </c>
      <c r="L31" t="str">
        <f>'Saisie données'!I1447</f>
        <v/>
      </c>
      <c r="M31" s="9">
        <v>44041</v>
      </c>
      <c r="N31" t="str">
        <f>'Saisie données'!I1477</f>
        <v/>
      </c>
      <c r="O31" s="9">
        <v>44072</v>
      </c>
      <c r="P31" t="str">
        <f>'Saisie données'!I1508</f>
        <v/>
      </c>
      <c r="Q31" s="9">
        <v>44103</v>
      </c>
      <c r="R31" t="str">
        <f>'Saisie données'!I1539</f>
        <v/>
      </c>
      <c r="S31" s="9">
        <v>44133</v>
      </c>
      <c r="T31" t="str">
        <f>'Saisie données'!I1569</f>
        <v/>
      </c>
      <c r="U31" s="9">
        <v>44164</v>
      </c>
      <c r="V31" t="str">
        <f>'Saisie données'!I1600</f>
        <v/>
      </c>
      <c r="W31" s="9">
        <v>44194</v>
      </c>
      <c r="X31" t="str">
        <f>'Saisie données'!I1630</f>
        <v/>
      </c>
    </row>
    <row r="32" spans="1:24" x14ac:dyDescent="0.25">
      <c r="A32" s="9">
        <v>43860</v>
      </c>
      <c r="B32" t="str">
        <f>'Saisie données'!I1296</f>
        <v/>
      </c>
      <c r="E32" s="9">
        <v>43920</v>
      </c>
      <c r="F32" t="str">
        <f>'Saisie données'!I1356</f>
        <v/>
      </c>
      <c r="G32" s="9">
        <v>43951</v>
      </c>
      <c r="H32" t="str">
        <f>'Saisie données'!I1387</f>
        <v/>
      </c>
      <c r="I32" s="9">
        <v>43981</v>
      </c>
      <c r="J32" t="str">
        <f>'Saisie données'!I1417</f>
        <v/>
      </c>
      <c r="K32" s="9">
        <v>44012</v>
      </c>
      <c r="L32" t="str">
        <f>'Saisie données'!I1448</f>
        <v/>
      </c>
      <c r="M32" s="9">
        <v>44042</v>
      </c>
      <c r="N32" t="str">
        <f>'Saisie données'!I1478</f>
        <v/>
      </c>
      <c r="O32" s="9">
        <v>44073</v>
      </c>
      <c r="P32" t="str">
        <f>'Saisie données'!I1509</f>
        <v/>
      </c>
      <c r="Q32" s="9">
        <v>44104</v>
      </c>
      <c r="R32" t="str">
        <f>'Saisie données'!I1540</f>
        <v/>
      </c>
      <c r="S32" s="9">
        <v>44134</v>
      </c>
      <c r="T32" t="str">
        <f>'Saisie données'!I1570</f>
        <v/>
      </c>
      <c r="U32" s="9">
        <v>44165</v>
      </c>
      <c r="V32" t="str">
        <f>'Saisie données'!I1601</f>
        <v/>
      </c>
      <c r="W32" s="9">
        <v>44195</v>
      </c>
      <c r="X32" t="str">
        <f>'Saisie données'!I1631</f>
        <v/>
      </c>
    </row>
    <row r="33" spans="1:24" x14ac:dyDescent="0.25">
      <c r="A33" s="9">
        <v>43861</v>
      </c>
      <c r="B33" t="str">
        <f>'Saisie données'!I1297</f>
        <v/>
      </c>
      <c r="E33" s="9">
        <v>43921</v>
      </c>
      <c r="F33" t="str">
        <f>'Saisie données'!I1357</f>
        <v/>
      </c>
      <c r="G33" s="1"/>
      <c r="I33" s="9">
        <v>43982</v>
      </c>
      <c r="J33" t="str">
        <f>'Saisie données'!I1418</f>
        <v/>
      </c>
      <c r="K33" s="1"/>
      <c r="M33" s="9">
        <v>44043</v>
      </c>
      <c r="N33" t="str">
        <f>'Saisie données'!I1479</f>
        <v/>
      </c>
      <c r="O33" s="9">
        <v>44074</v>
      </c>
      <c r="P33" t="str">
        <f>'Saisie données'!I1510</f>
        <v/>
      </c>
      <c r="Q33" s="1"/>
      <c r="S33" s="9">
        <v>44135</v>
      </c>
      <c r="T33" t="str">
        <f>'Saisie données'!I1571</f>
        <v/>
      </c>
      <c r="U33" s="9"/>
      <c r="W33" s="9">
        <v>44196</v>
      </c>
      <c r="X33" t="str">
        <f>'Saisie données'!I1632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COUNTIF(D3:D31,"Plein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COUNTIF(D3:D31,"Demi-traitement")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U5BQN7WMelQsTTegdHh4xSVj/xyP27jLS0guhvnFHyjt8MM+YAoxPtIfuvTns0VW81/ZRPjEN/lDS9XuDD+ckQ==" saltValue="0T9aj1GKQMjCh47SAaZwAQ==" spinCount="100000" sheet="1" objects="1" scenarios="1" selectLockedCells="1" selectUnlockedCells="1"/>
  <mergeCells count="13">
    <mergeCell ref="I2:J2"/>
    <mergeCell ref="A1:B1"/>
    <mergeCell ref="A2:B2"/>
    <mergeCell ref="C2:D2"/>
    <mergeCell ref="E2:F2"/>
    <mergeCell ref="G2:H2"/>
    <mergeCell ref="W2:X2"/>
    <mergeCell ref="K2:L2"/>
    <mergeCell ref="M2:N2"/>
    <mergeCell ref="O2:P2"/>
    <mergeCell ref="Q2:R2"/>
    <mergeCell ref="S2:T2"/>
    <mergeCell ref="U2:V2"/>
  </mergeCells>
  <conditionalFormatting sqref="A35:G35">
    <cfRule type="containsText" dxfId="35" priority="17" operator="containsText" text="Demi-traitement">
      <formula>NOT(ISERROR(SEARCH("Demi-traitement",A35)))</formula>
    </cfRule>
    <cfRule type="containsText" dxfId="34" priority="18" operator="containsText" text="Plein traitement">
      <formula>NOT(ISERROR(SEARCH("Plein traitement",A35)))</formula>
    </cfRule>
  </conditionalFormatting>
  <conditionalFormatting sqref="A1:X34">
    <cfRule type="containsText" dxfId="33" priority="23" operator="containsText" text="Demi-traitement">
      <formula>NOT(ISERROR(SEARCH("Demi-traitement",A1)))</formula>
    </cfRule>
    <cfRule type="containsText" dxfId="32" priority="24" operator="containsText" text="Plein traitement">
      <formula>NOT(ISERROR(SEARCH("Plein traitement",A1)))</formula>
    </cfRule>
  </conditionalFormatting>
  <conditionalFormatting sqref="I35:X35">
    <cfRule type="containsText" dxfId="31" priority="1" operator="containsText" text="Demi-traitement">
      <formula>NOT(ISERROR(SEARCH("Demi-traitement",I35)))</formula>
    </cfRule>
    <cfRule type="containsText" dxfId="30" priority="2" operator="containsText" text="Plein traitement">
      <formula>NOT(ISERROR(SEARCH("Plein traitement",I35)))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X36"/>
  <sheetViews>
    <sheetView topLeftCell="C1" zoomScale="70" zoomScaleNormal="70" workbookViewId="0">
      <selection activeCell="A2" sqref="A2:B2"/>
    </sheetView>
  </sheetViews>
  <sheetFormatPr baseColWidth="10" defaultColWidth="11.42578125" defaultRowHeight="15" x14ac:dyDescent="0.25"/>
  <cols>
    <col min="1" max="1" width="8.42578125" bestFit="1" customWidth="1"/>
    <col min="2" max="2" width="17.140625" bestFit="1" customWidth="1"/>
    <col min="3" max="3" width="8.42578125" bestFit="1" customWidth="1"/>
    <col min="4" max="4" width="17.140625" bestFit="1" customWidth="1"/>
    <col min="5" max="5" width="8.42578125" bestFit="1" customWidth="1"/>
    <col min="6" max="6" width="17.140625" bestFit="1" customWidth="1"/>
    <col min="7" max="7" width="8.42578125" bestFit="1" customWidth="1"/>
    <col min="8" max="8" width="17.140625" bestFit="1" customWidth="1"/>
    <col min="9" max="9" width="8.42578125" bestFit="1" customWidth="1"/>
    <col min="10" max="10" width="17.140625" bestFit="1" customWidth="1"/>
    <col min="11" max="11" width="8.42578125" bestFit="1" customWidth="1"/>
    <col min="12" max="12" width="17.140625" bestFit="1" customWidth="1"/>
    <col min="13" max="13" width="8.42578125" bestFit="1" customWidth="1"/>
    <col min="14" max="14" width="17.140625" bestFit="1" customWidth="1"/>
    <col min="15" max="15" width="8.42578125" bestFit="1" customWidth="1"/>
    <col min="16" max="16" width="17.7109375" bestFit="1" customWidth="1"/>
    <col min="17" max="17" width="8.42578125" bestFit="1" customWidth="1"/>
    <col min="18" max="18" width="17.7109375" bestFit="1" customWidth="1"/>
    <col min="19" max="19" width="8.42578125" bestFit="1" customWidth="1"/>
    <col min="20" max="20" width="17.7109375" bestFit="1" customWidth="1"/>
    <col min="21" max="21" width="8.42578125" bestFit="1" customWidth="1"/>
    <col min="22" max="22" width="17.7109375" bestFit="1" customWidth="1"/>
    <col min="23" max="23" width="8.42578125" bestFit="1" customWidth="1"/>
    <col min="24" max="24" width="17.7109375" bestFit="1" customWidth="1"/>
  </cols>
  <sheetData>
    <row r="1" spans="1:24" ht="15.75" customHeight="1" thickBot="1" x14ac:dyDescent="0.3">
      <c r="A1" s="35" t="s">
        <v>43</v>
      </c>
      <c r="B1" s="36"/>
    </row>
    <row r="2" spans="1:24" ht="15.75" customHeight="1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ht="15" customHeight="1" x14ac:dyDescent="0.25">
      <c r="A3" s="9">
        <v>44197</v>
      </c>
      <c r="B3" t="str">
        <f>'Saisie données'!I1633</f>
        <v/>
      </c>
      <c r="C3" s="9">
        <v>44228</v>
      </c>
      <c r="D3" t="str">
        <f>'Saisie données'!I1664</f>
        <v/>
      </c>
      <c r="E3" s="9">
        <v>44256</v>
      </c>
      <c r="F3" t="str">
        <f>'Saisie données'!I1692</f>
        <v/>
      </c>
      <c r="G3" s="9">
        <v>44287</v>
      </c>
      <c r="H3" t="str">
        <f>'Saisie données'!I1723</f>
        <v/>
      </c>
      <c r="I3" s="9">
        <v>44317</v>
      </c>
      <c r="J3" t="str">
        <f>'Saisie données'!I1753</f>
        <v/>
      </c>
      <c r="K3" s="9">
        <v>44348</v>
      </c>
      <c r="L3" t="str">
        <f>'Saisie données'!I1784</f>
        <v/>
      </c>
      <c r="M3" s="9">
        <v>44378</v>
      </c>
      <c r="N3" t="str">
        <f>'Saisie données'!I1814</f>
        <v/>
      </c>
      <c r="O3" s="9">
        <v>44409</v>
      </c>
      <c r="P3" t="str">
        <f>'Saisie données'!I1845</f>
        <v/>
      </c>
      <c r="Q3" s="9">
        <v>44440</v>
      </c>
      <c r="R3" t="str">
        <f>'Saisie données'!I1876</f>
        <v/>
      </c>
      <c r="S3" s="9">
        <v>44470</v>
      </c>
      <c r="T3" t="str">
        <f>'Saisie données'!I1906</f>
        <v/>
      </c>
      <c r="U3" s="9">
        <v>44501</v>
      </c>
      <c r="V3" t="str">
        <f>'Saisie données'!I1937</f>
        <v/>
      </c>
      <c r="W3" s="9">
        <v>44531</v>
      </c>
      <c r="X3" t="str">
        <f>'Saisie données'!I1967</f>
        <v/>
      </c>
    </row>
    <row r="4" spans="1:24" ht="15" customHeight="1" x14ac:dyDescent="0.25">
      <c r="A4" s="9">
        <v>44198</v>
      </c>
      <c r="B4" t="str">
        <f>'Saisie données'!I1634</f>
        <v/>
      </c>
      <c r="C4" s="9">
        <v>44229</v>
      </c>
      <c r="D4" t="str">
        <f>'Saisie données'!I1665</f>
        <v/>
      </c>
      <c r="E4" s="9">
        <v>44257</v>
      </c>
      <c r="F4" t="str">
        <f>'Saisie données'!I1693</f>
        <v/>
      </c>
      <c r="G4" s="9">
        <v>44288</v>
      </c>
      <c r="H4" t="str">
        <f>'Saisie données'!I1724</f>
        <v/>
      </c>
      <c r="I4" s="9">
        <v>44318</v>
      </c>
      <c r="J4" t="str">
        <f>'Saisie données'!I1754</f>
        <v/>
      </c>
      <c r="K4" s="9">
        <v>44349</v>
      </c>
      <c r="L4" t="str">
        <f>'Saisie données'!I1785</f>
        <v/>
      </c>
      <c r="M4" s="9">
        <v>44379</v>
      </c>
      <c r="N4" t="str">
        <f>'Saisie données'!I1815</f>
        <v/>
      </c>
      <c r="O4" s="9">
        <v>44410</v>
      </c>
      <c r="P4" t="str">
        <f>'Saisie données'!I1846</f>
        <v/>
      </c>
      <c r="Q4" s="9">
        <v>44441</v>
      </c>
      <c r="R4" t="str">
        <f>'Saisie données'!I1877</f>
        <v/>
      </c>
      <c r="S4" s="9">
        <v>44471</v>
      </c>
      <c r="T4" t="str">
        <f>'Saisie données'!I1907</f>
        <v/>
      </c>
      <c r="U4" s="9">
        <v>44502</v>
      </c>
      <c r="V4" t="str">
        <f>'Saisie données'!I1938</f>
        <v/>
      </c>
      <c r="W4" s="9">
        <v>44532</v>
      </c>
      <c r="X4" t="str">
        <f>'Saisie données'!I1968</f>
        <v/>
      </c>
    </row>
    <row r="5" spans="1:24" ht="15" customHeight="1" x14ac:dyDescent="0.25">
      <c r="A5" s="9">
        <v>44199</v>
      </c>
      <c r="B5" t="str">
        <f>'Saisie données'!I1635</f>
        <v/>
      </c>
      <c r="C5" s="9">
        <v>44230</v>
      </c>
      <c r="D5" t="str">
        <f>'Saisie données'!I1666</f>
        <v/>
      </c>
      <c r="E5" s="9">
        <v>44258</v>
      </c>
      <c r="F5" t="str">
        <f>'Saisie données'!I1694</f>
        <v/>
      </c>
      <c r="G5" s="9">
        <v>44289</v>
      </c>
      <c r="H5" t="str">
        <f>'Saisie données'!I1725</f>
        <v/>
      </c>
      <c r="I5" s="9">
        <v>44319</v>
      </c>
      <c r="J5" t="str">
        <f>'Saisie données'!I1755</f>
        <v/>
      </c>
      <c r="K5" s="9">
        <v>44350</v>
      </c>
      <c r="L5" t="str">
        <f>'Saisie données'!I1786</f>
        <v/>
      </c>
      <c r="M5" s="9">
        <v>44380</v>
      </c>
      <c r="N5" t="str">
        <f>'Saisie données'!I1816</f>
        <v/>
      </c>
      <c r="O5" s="9">
        <v>44411</v>
      </c>
      <c r="P5" t="str">
        <f>'Saisie données'!I1847</f>
        <v/>
      </c>
      <c r="Q5" s="9">
        <v>44442</v>
      </c>
      <c r="R5" t="str">
        <f>'Saisie données'!I1878</f>
        <v/>
      </c>
      <c r="S5" s="9">
        <v>44472</v>
      </c>
      <c r="T5" t="str">
        <f>'Saisie données'!I1908</f>
        <v/>
      </c>
      <c r="U5" s="9">
        <v>44503</v>
      </c>
      <c r="V5" t="str">
        <f>'Saisie données'!I1939</f>
        <v/>
      </c>
      <c r="W5" s="9">
        <v>44533</v>
      </c>
      <c r="X5" t="str">
        <f>'Saisie données'!I1969</f>
        <v/>
      </c>
    </row>
    <row r="6" spans="1:24" ht="15" customHeight="1" x14ac:dyDescent="0.25">
      <c r="A6" s="9">
        <v>44200</v>
      </c>
      <c r="B6" t="str">
        <f>'Saisie données'!I1636</f>
        <v/>
      </c>
      <c r="C6" s="9">
        <v>44231</v>
      </c>
      <c r="D6" t="str">
        <f>'Saisie données'!I1667</f>
        <v/>
      </c>
      <c r="E6" s="9">
        <v>44259</v>
      </c>
      <c r="F6" t="str">
        <f>'Saisie données'!I1695</f>
        <v/>
      </c>
      <c r="G6" s="9">
        <v>44290</v>
      </c>
      <c r="H6" t="str">
        <f>'Saisie données'!I1726</f>
        <v/>
      </c>
      <c r="I6" s="9">
        <v>44320</v>
      </c>
      <c r="J6" t="str">
        <f>'Saisie données'!I1756</f>
        <v/>
      </c>
      <c r="K6" s="9">
        <v>44351</v>
      </c>
      <c r="L6" t="str">
        <f>'Saisie données'!I1787</f>
        <v/>
      </c>
      <c r="M6" s="9">
        <v>44381</v>
      </c>
      <c r="N6" t="str">
        <f>'Saisie données'!I1817</f>
        <v/>
      </c>
      <c r="O6" s="9">
        <v>44412</v>
      </c>
      <c r="P6" t="str">
        <f>'Saisie données'!I1848</f>
        <v/>
      </c>
      <c r="Q6" s="9">
        <v>44443</v>
      </c>
      <c r="R6" t="str">
        <f>'Saisie données'!I1879</f>
        <v/>
      </c>
      <c r="S6" s="9">
        <v>44473</v>
      </c>
      <c r="T6" t="str">
        <f>'Saisie données'!I1909</f>
        <v/>
      </c>
      <c r="U6" s="9">
        <v>44504</v>
      </c>
      <c r="V6" t="str">
        <f>'Saisie données'!I1940</f>
        <v/>
      </c>
      <c r="W6" s="9">
        <v>44534</v>
      </c>
      <c r="X6" t="str">
        <f>'Saisie données'!I1970</f>
        <v/>
      </c>
    </row>
    <row r="7" spans="1:24" ht="15" customHeight="1" x14ac:dyDescent="0.25">
      <c r="A7" s="9">
        <v>44201</v>
      </c>
      <c r="B7" t="str">
        <f>'Saisie données'!I1637</f>
        <v/>
      </c>
      <c r="C7" s="9">
        <v>44232</v>
      </c>
      <c r="D7" t="str">
        <f>'Saisie données'!I1668</f>
        <v/>
      </c>
      <c r="E7" s="9">
        <v>44260</v>
      </c>
      <c r="F7" t="str">
        <f>'Saisie données'!I1696</f>
        <v/>
      </c>
      <c r="G7" s="9">
        <v>44291</v>
      </c>
      <c r="H7" t="str">
        <f>'Saisie données'!I1727</f>
        <v/>
      </c>
      <c r="I7" s="9">
        <v>44321</v>
      </c>
      <c r="J7" t="str">
        <f>'Saisie données'!I1757</f>
        <v/>
      </c>
      <c r="K7" s="9">
        <v>44352</v>
      </c>
      <c r="L7" t="str">
        <f>'Saisie données'!I1788</f>
        <v/>
      </c>
      <c r="M7" s="9">
        <v>44382</v>
      </c>
      <c r="N7" t="str">
        <f>'Saisie données'!I1818</f>
        <v/>
      </c>
      <c r="O7" s="9">
        <v>44413</v>
      </c>
      <c r="P7" t="str">
        <f>'Saisie données'!I1849</f>
        <v/>
      </c>
      <c r="Q7" s="9">
        <v>44444</v>
      </c>
      <c r="R7" t="str">
        <f>'Saisie données'!I1880</f>
        <v/>
      </c>
      <c r="S7" s="9">
        <v>44474</v>
      </c>
      <c r="T7" t="str">
        <f>'Saisie données'!I1910</f>
        <v/>
      </c>
      <c r="U7" s="9">
        <v>44505</v>
      </c>
      <c r="V7" t="str">
        <f>'Saisie données'!I1941</f>
        <v/>
      </c>
      <c r="W7" s="9">
        <v>44535</v>
      </c>
      <c r="X7" t="str">
        <f>'Saisie données'!I1971</f>
        <v/>
      </c>
    </row>
    <row r="8" spans="1:24" ht="15" customHeight="1" x14ac:dyDescent="0.25">
      <c r="A8" s="9">
        <v>44202</v>
      </c>
      <c r="B8" t="str">
        <f>'Saisie données'!I1638</f>
        <v/>
      </c>
      <c r="C8" s="9">
        <v>44233</v>
      </c>
      <c r="D8" t="str">
        <f>'Saisie données'!I1669</f>
        <v/>
      </c>
      <c r="E8" s="9">
        <v>44261</v>
      </c>
      <c r="F8" t="str">
        <f>'Saisie données'!I1697</f>
        <v/>
      </c>
      <c r="G8" s="9">
        <v>44292</v>
      </c>
      <c r="H8" t="str">
        <f>'Saisie données'!I1728</f>
        <v/>
      </c>
      <c r="I8" s="9">
        <v>44322</v>
      </c>
      <c r="J8" t="str">
        <f>'Saisie données'!I1758</f>
        <v/>
      </c>
      <c r="K8" s="9">
        <v>44353</v>
      </c>
      <c r="L8" t="str">
        <f>'Saisie données'!I1789</f>
        <v/>
      </c>
      <c r="M8" s="9">
        <v>44383</v>
      </c>
      <c r="N8" t="str">
        <f>'Saisie données'!I1819</f>
        <v/>
      </c>
      <c r="O8" s="9">
        <v>44414</v>
      </c>
      <c r="P8" t="str">
        <f>'Saisie données'!I1850</f>
        <v/>
      </c>
      <c r="Q8" s="9">
        <v>44445</v>
      </c>
      <c r="R8" t="str">
        <f>'Saisie données'!I1881</f>
        <v/>
      </c>
      <c r="S8" s="9">
        <v>44475</v>
      </c>
      <c r="T8" t="str">
        <f>'Saisie données'!I1911</f>
        <v/>
      </c>
      <c r="U8" s="9">
        <v>44506</v>
      </c>
      <c r="V8" t="str">
        <f>'Saisie données'!I1942</f>
        <v/>
      </c>
      <c r="W8" s="9">
        <v>44536</v>
      </c>
      <c r="X8" t="str">
        <f>'Saisie données'!I1972</f>
        <v/>
      </c>
    </row>
    <row r="9" spans="1:24" ht="15" customHeight="1" x14ac:dyDescent="0.25">
      <c r="A9" s="9">
        <v>44203</v>
      </c>
      <c r="B9" t="str">
        <f>'Saisie données'!I1639</f>
        <v/>
      </c>
      <c r="C9" s="9">
        <v>44234</v>
      </c>
      <c r="D9" t="str">
        <f>'Saisie données'!I1670</f>
        <v/>
      </c>
      <c r="E9" s="9">
        <v>44262</v>
      </c>
      <c r="F9" t="str">
        <f>'Saisie données'!I1698</f>
        <v/>
      </c>
      <c r="G9" s="9">
        <v>44293</v>
      </c>
      <c r="H9" t="str">
        <f>'Saisie données'!I1729</f>
        <v/>
      </c>
      <c r="I9" s="9">
        <v>44323</v>
      </c>
      <c r="J9" t="str">
        <f>'Saisie données'!I1759</f>
        <v/>
      </c>
      <c r="K9" s="9">
        <v>44354</v>
      </c>
      <c r="L9" t="str">
        <f>'Saisie données'!I1790</f>
        <v/>
      </c>
      <c r="M9" s="9">
        <v>44384</v>
      </c>
      <c r="N9" t="str">
        <f>'Saisie données'!I1820</f>
        <v/>
      </c>
      <c r="O9" s="9">
        <v>44415</v>
      </c>
      <c r="P9" t="str">
        <f>'Saisie données'!I1851</f>
        <v/>
      </c>
      <c r="Q9" s="9">
        <v>44446</v>
      </c>
      <c r="R9" t="str">
        <f>'Saisie données'!I1882</f>
        <v/>
      </c>
      <c r="S9" s="9">
        <v>44476</v>
      </c>
      <c r="T9" t="str">
        <f>'Saisie données'!I1912</f>
        <v/>
      </c>
      <c r="U9" s="9">
        <v>44507</v>
      </c>
      <c r="V9" t="str">
        <f>'Saisie données'!I1943</f>
        <v/>
      </c>
      <c r="W9" s="9">
        <v>44537</v>
      </c>
      <c r="X9" t="str">
        <f>'Saisie données'!I1973</f>
        <v/>
      </c>
    </row>
    <row r="10" spans="1:24" ht="15" customHeight="1" x14ac:dyDescent="0.25">
      <c r="A10" s="9">
        <v>44204</v>
      </c>
      <c r="B10" t="str">
        <f>'Saisie données'!I1640</f>
        <v/>
      </c>
      <c r="C10" s="9">
        <v>44235</v>
      </c>
      <c r="D10" t="str">
        <f>'Saisie données'!I1671</f>
        <v/>
      </c>
      <c r="E10" s="9">
        <v>44263</v>
      </c>
      <c r="F10" t="str">
        <f>'Saisie données'!I1699</f>
        <v/>
      </c>
      <c r="G10" s="9">
        <v>44294</v>
      </c>
      <c r="H10" t="str">
        <f>'Saisie données'!I1730</f>
        <v/>
      </c>
      <c r="I10" s="9">
        <v>44324</v>
      </c>
      <c r="J10" t="str">
        <f>'Saisie données'!I1760</f>
        <v/>
      </c>
      <c r="K10" s="9">
        <v>44355</v>
      </c>
      <c r="L10" t="str">
        <f>'Saisie données'!I1791</f>
        <v/>
      </c>
      <c r="M10" s="9">
        <v>44385</v>
      </c>
      <c r="N10" t="str">
        <f>'Saisie données'!I1821</f>
        <v/>
      </c>
      <c r="O10" s="9">
        <v>44416</v>
      </c>
      <c r="P10" t="str">
        <f>'Saisie données'!I1852</f>
        <v/>
      </c>
      <c r="Q10" s="9">
        <v>44447</v>
      </c>
      <c r="R10" t="str">
        <f>'Saisie données'!I1883</f>
        <v/>
      </c>
      <c r="S10" s="9">
        <v>44477</v>
      </c>
      <c r="T10" t="str">
        <f>'Saisie données'!I1913</f>
        <v/>
      </c>
      <c r="U10" s="9">
        <v>44508</v>
      </c>
      <c r="V10" t="str">
        <f>'Saisie données'!I1944</f>
        <v/>
      </c>
      <c r="W10" s="9">
        <v>44538</v>
      </c>
      <c r="X10" t="str">
        <f>'Saisie données'!I1974</f>
        <v/>
      </c>
    </row>
    <row r="11" spans="1:24" ht="15" customHeight="1" x14ac:dyDescent="0.25">
      <c r="A11" s="9">
        <v>44205</v>
      </c>
      <c r="B11" t="str">
        <f>'Saisie données'!I1641</f>
        <v/>
      </c>
      <c r="C11" s="9">
        <v>44236</v>
      </c>
      <c r="D11" t="str">
        <f>'Saisie données'!I1672</f>
        <v/>
      </c>
      <c r="E11" s="9">
        <v>44264</v>
      </c>
      <c r="F11" t="str">
        <f>'Saisie données'!I1700</f>
        <v/>
      </c>
      <c r="G11" s="9">
        <v>44295</v>
      </c>
      <c r="H11" t="str">
        <f>'Saisie données'!I1731</f>
        <v/>
      </c>
      <c r="I11" s="9">
        <v>44325</v>
      </c>
      <c r="J11" t="str">
        <f>'Saisie données'!I1761</f>
        <v/>
      </c>
      <c r="K11" s="9">
        <v>44356</v>
      </c>
      <c r="L11" t="str">
        <f>'Saisie données'!I1792</f>
        <v/>
      </c>
      <c r="M11" s="9">
        <v>44386</v>
      </c>
      <c r="N11" t="str">
        <f>'Saisie données'!I1822</f>
        <v/>
      </c>
      <c r="O11" s="9">
        <v>44417</v>
      </c>
      <c r="P11" t="str">
        <f>'Saisie données'!I1853</f>
        <v/>
      </c>
      <c r="Q11" s="9">
        <v>44448</v>
      </c>
      <c r="R11" t="str">
        <f>'Saisie données'!I1884</f>
        <v/>
      </c>
      <c r="S11" s="9">
        <v>44478</v>
      </c>
      <c r="T11" t="str">
        <f>'Saisie données'!I1914</f>
        <v/>
      </c>
      <c r="U11" s="9">
        <v>44509</v>
      </c>
      <c r="V11" t="str">
        <f>'Saisie données'!I1945</f>
        <v/>
      </c>
      <c r="W11" s="9">
        <v>44539</v>
      </c>
      <c r="X11" t="str">
        <f>'Saisie données'!I1975</f>
        <v/>
      </c>
    </row>
    <row r="12" spans="1:24" ht="15" customHeight="1" x14ac:dyDescent="0.25">
      <c r="A12" s="9">
        <v>44206</v>
      </c>
      <c r="B12" t="str">
        <f>'Saisie données'!I1642</f>
        <v/>
      </c>
      <c r="C12" s="9">
        <v>44237</v>
      </c>
      <c r="D12" t="str">
        <f>'Saisie données'!I1673</f>
        <v/>
      </c>
      <c r="E12" s="9">
        <v>44265</v>
      </c>
      <c r="F12" t="str">
        <f>'Saisie données'!I1701</f>
        <v/>
      </c>
      <c r="G12" s="9">
        <v>44296</v>
      </c>
      <c r="H12" t="str">
        <f>'Saisie données'!I1732</f>
        <v/>
      </c>
      <c r="I12" s="9">
        <v>44326</v>
      </c>
      <c r="J12" t="str">
        <f>'Saisie données'!I1762</f>
        <v/>
      </c>
      <c r="K12" s="9">
        <v>44357</v>
      </c>
      <c r="L12" t="str">
        <f>'Saisie données'!I1793</f>
        <v/>
      </c>
      <c r="M12" s="9">
        <v>44387</v>
      </c>
      <c r="N12" t="str">
        <f>'Saisie données'!I1823</f>
        <v/>
      </c>
      <c r="O12" s="9">
        <v>44418</v>
      </c>
      <c r="P12" t="str">
        <f>'Saisie données'!I1854</f>
        <v/>
      </c>
      <c r="Q12" s="9">
        <v>44449</v>
      </c>
      <c r="R12" t="str">
        <f>'Saisie données'!I1885</f>
        <v/>
      </c>
      <c r="S12" s="9">
        <v>44479</v>
      </c>
      <c r="T12" t="str">
        <f>'Saisie données'!I1915</f>
        <v/>
      </c>
      <c r="U12" s="9">
        <v>44510</v>
      </c>
      <c r="V12" t="str">
        <f>'Saisie données'!I1946</f>
        <v/>
      </c>
      <c r="W12" s="9">
        <v>44540</v>
      </c>
      <c r="X12" t="str">
        <f>'Saisie données'!I1976</f>
        <v/>
      </c>
    </row>
    <row r="13" spans="1:24" ht="15" customHeight="1" x14ac:dyDescent="0.25">
      <c r="A13" s="9">
        <v>44207</v>
      </c>
      <c r="B13" t="str">
        <f>'Saisie données'!I1643</f>
        <v/>
      </c>
      <c r="C13" s="9">
        <v>44238</v>
      </c>
      <c r="D13" t="str">
        <f>'Saisie données'!I1674</f>
        <v/>
      </c>
      <c r="E13" s="9">
        <v>44266</v>
      </c>
      <c r="F13" t="str">
        <f>'Saisie données'!I1702</f>
        <v/>
      </c>
      <c r="G13" s="9">
        <v>44297</v>
      </c>
      <c r="H13" t="str">
        <f>'Saisie données'!I1733</f>
        <v/>
      </c>
      <c r="I13" s="9">
        <v>44327</v>
      </c>
      <c r="J13" t="str">
        <f>'Saisie données'!I1763</f>
        <v/>
      </c>
      <c r="K13" s="9">
        <v>44358</v>
      </c>
      <c r="L13" t="str">
        <f>'Saisie données'!I1794</f>
        <v/>
      </c>
      <c r="M13" s="9">
        <v>44388</v>
      </c>
      <c r="N13" t="str">
        <f>'Saisie données'!I1824</f>
        <v/>
      </c>
      <c r="O13" s="9">
        <v>44419</v>
      </c>
      <c r="P13" t="str">
        <f>'Saisie données'!I1855</f>
        <v/>
      </c>
      <c r="Q13" s="9">
        <v>44450</v>
      </c>
      <c r="R13" t="str">
        <f>'Saisie données'!I1886</f>
        <v/>
      </c>
      <c r="S13" s="9">
        <v>44480</v>
      </c>
      <c r="T13" t="str">
        <f>'Saisie données'!I1916</f>
        <v/>
      </c>
      <c r="U13" s="9">
        <v>44511</v>
      </c>
      <c r="V13" t="str">
        <f>'Saisie données'!I1947</f>
        <v/>
      </c>
      <c r="W13" s="9">
        <v>44541</v>
      </c>
      <c r="X13" t="str">
        <f>'Saisie données'!I1977</f>
        <v/>
      </c>
    </row>
    <row r="14" spans="1:24" ht="15" customHeight="1" x14ac:dyDescent="0.25">
      <c r="A14" s="9">
        <v>44208</v>
      </c>
      <c r="B14" t="str">
        <f>'Saisie données'!I1644</f>
        <v/>
      </c>
      <c r="C14" s="9">
        <v>44239</v>
      </c>
      <c r="D14" t="str">
        <f>'Saisie données'!I1675</f>
        <v/>
      </c>
      <c r="E14" s="9">
        <v>44267</v>
      </c>
      <c r="F14" t="str">
        <f>'Saisie données'!I1703</f>
        <v/>
      </c>
      <c r="G14" s="9">
        <v>44298</v>
      </c>
      <c r="H14" t="str">
        <f>'Saisie données'!I1734</f>
        <v/>
      </c>
      <c r="I14" s="9">
        <v>44328</v>
      </c>
      <c r="J14" t="str">
        <f>'Saisie données'!I1764</f>
        <v/>
      </c>
      <c r="K14" s="9">
        <v>44359</v>
      </c>
      <c r="L14" t="str">
        <f>'Saisie données'!I1795</f>
        <v/>
      </c>
      <c r="M14" s="9">
        <v>44389</v>
      </c>
      <c r="N14" t="str">
        <f>'Saisie données'!I1825</f>
        <v/>
      </c>
      <c r="O14" s="9">
        <v>44420</v>
      </c>
      <c r="P14" t="str">
        <f>'Saisie données'!I1856</f>
        <v/>
      </c>
      <c r="Q14" s="9">
        <v>44451</v>
      </c>
      <c r="R14" t="str">
        <f>'Saisie données'!I1887</f>
        <v/>
      </c>
      <c r="S14" s="9">
        <v>44481</v>
      </c>
      <c r="T14" t="str">
        <f>'Saisie données'!I1917</f>
        <v/>
      </c>
      <c r="U14" s="9">
        <v>44512</v>
      </c>
      <c r="V14" t="str">
        <f>'Saisie données'!I1948</f>
        <v/>
      </c>
      <c r="W14" s="9">
        <v>44542</v>
      </c>
      <c r="X14" t="str">
        <f>'Saisie données'!I1978</f>
        <v/>
      </c>
    </row>
    <row r="15" spans="1:24" ht="15" customHeight="1" x14ac:dyDescent="0.25">
      <c r="A15" s="9">
        <v>44209</v>
      </c>
      <c r="B15" t="str">
        <f>'Saisie données'!I1645</f>
        <v/>
      </c>
      <c r="C15" s="9">
        <v>44240</v>
      </c>
      <c r="D15" t="str">
        <f>'Saisie données'!I1676</f>
        <v/>
      </c>
      <c r="E15" s="9">
        <v>44268</v>
      </c>
      <c r="F15" t="str">
        <f>'Saisie données'!I1704</f>
        <v/>
      </c>
      <c r="G15" s="9">
        <v>44299</v>
      </c>
      <c r="H15" t="str">
        <f>'Saisie données'!I1735</f>
        <v/>
      </c>
      <c r="I15" s="9">
        <v>44329</v>
      </c>
      <c r="J15" t="str">
        <f>'Saisie données'!I1765</f>
        <v/>
      </c>
      <c r="K15" s="9">
        <v>44360</v>
      </c>
      <c r="L15" t="str">
        <f>'Saisie données'!I1796</f>
        <v/>
      </c>
      <c r="M15" s="9">
        <v>44390</v>
      </c>
      <c r="N15" t="str">
        <f>'Saisie données'!I1826</f>
        <v/>
      </c>
      <c r="O15" s="9">
        <v>44421</v>
      </c>
      <c r="P15" t="str">
        <f>'Saisie données'!I1857</f>
        <v/>
      </c>
      <c r="Q15" s="9">
        <v>44452</v>
      </c>
      <c r="R15" t="str">
        <f>'Saisie données'!I1888</f>
        <v/>
      </c>
      <c r="S15" s="9">
        <v>44482</v>
      </c>
      <c r="T15" t="str">
        <f>'Saisie données'!I1918</f>
        <v/>
      </c>
      <c r="U15" s="9">
        <v>44513</v>
      </c>
      <c r="V15" t="str">
        <f>'Saisie données'!I1949</f>
        <v/>
      </c>
      <c r="W15" s="9">
        <v>44543</v>
      </c>
      <c r="X15" t="str">
        <f>'Saisie données'!I1979</f>
        <v/>
      </c>
    </row>
    <row r="16" spans="1:24" ht="15" customHeight="1" x14ac:dyDescent="0.25">
      <c r="A16" s="9">
        <v>44210</v>
      </c>
      <c r="B16" t="str">
        <f>'Saisie données'!I1646</f>
        <v/>
      </c>
      <c r="C16" s="9">
        <v>44241</v>
      </c>
      <c r="D16" t="str">
        <f>'Saisie données'!I1677</f>
        <v/>
      </c>
      <c r="E16" s="9">
        <v>44269</v>
      </c>
      <c r="F16" t="str">
        <f>'Saisie données'!I1705</f>
        <v/>
      </c>
      <c r="G16" s="9">
        <v>44300</v>
      </c>
      <c r="H16" t="str">
        <f>'Saisie données'!I1736</f>
        <v/>
      </c>
      <c r="I16" s="9">
        <v>44330</v>
      </c>
      <c r="J16" t="str">
        <f>'Saisie données'!I1766</f>
        <v/>
      </c>
      <c r="K16" s="9">
        <v>44361</v>
      </c>
      <c r="L16" t="str">
        <f>'Saisie données'!I1797</f>
        <v/>
      </c>
      <c r="M16" s="9">
        <v>44391</v>
      </c>
      <c r="N16" t="str">
        <f>'Saisie données'!I1827</f>
        <v/>
      </c>
      <c r="O16" s="9">
        <v>44422</v>
      </c>
      <c r="P16" t="str">
        <f>'Saisie données'!I1858</f>
        <v/>
      </c>
      <c r="Q16" s="9">
        <v>44453</v>
      </c>
      <c r="R16" t="str">
        <f>'Saisie données'!I1889</f>
        <v/>
      </c>
      <c r="S16" s="9">
        <v>44483</v>
      </c>
      <c r="T16" t="str">
        <f>'Saisie données'!I1919</f>
        <v/>
      </c>
      <c r="U16" s="9">
        <v>44514</v>
      </c>
      <c r="V16" t="str">
        <f>'Saisie données'!I1950</f>
        <v/>
      </c>
      <c r="W16" s="9">
        <v>44544</v>
      </c>
      <c r="X16" t="str">
        <f>'Saisie données'!I1980</f>
        <v/>
      </c>
    </row>
    <row r="17" spans="1:24" ht="15" customHeight="1" x14ac:dyDescent="0.25">
      <c r="A17" s="9">
        <v>44211</v>
      </c>
      <c r="B17" t="str">
        <f>'Saisie données'!I1647</f>
        <v/>
      </c>
      <c r="C17" s="9">
        <v>44242</v>
      </c>
      <c r="D17" t="str">
        <f>'Saisie données'!I1678</f>
        <v/>
      </c>
      <c r="E17" s="9">
        <v>44270</v>
      </c>
      <c r="F17" t="str">
        <f>'Saisie données'!I1706</f>
        <v/>
      </c>
      <c r="G17" s="9">
        <v>44301</v>
      </c>
      <c r="H17" t="str">
        <f>'Saisie données'!I1737</f>
        <v/>
      </c>
      <c r="I17" s="9">
        <v>44331</v>
      </c>
      <c r="J17" t="str">
        <f>'Saisie données'!I1767</f>
        <v/>
      </c>
      <c r="K17" s="9">
        <v>44362</v>
      </c>
      <c r="L17" t="str">
        <f>'Saisie données'!I1798</f>
        <v/>
      </c>
      <c r="M17" s="9">
        <v>44392</v>
      </c>
      <c r="N17" t="str">
        <f>'Saisie données'!I1828</f>
        <v/>
      </c>
      <c r="O17" s="9">
        <v>44423</v>
      </c>
      <c r="P17" t="str">
        <f>'Saisie données'!I1859</f>
        <v/>
      </c>
      <c r="Q17" s="9">
        <v>44454</v>
      </c>
      <c r="R17" t="str">
        <f>'Saisie données'!I1890</f>
        <v/>
      </c>
      <c r="S17" s="9">
        <v>44484</v>
      </c>
      <c r="T17" t="str">
        <f>'Saisie données'!I1920</f>
        <v/>
      </c>
      <c r="U17" s="9">
        <v>44515</v>
      </c>
      <c r="V17" t="str">
        <f>'Saisie données'!I1951</f>
        <v/>
      </c>
      <c r="W17" s="9">
        <v>44545</v>
      </c>
      <c r="X17" t="str">
        <f>'Saisie données'!I1981</f>
        <v/>
      </c>
    </row>
    <row r="18" spans="1:24" ht="15" customHeight="1" x14ac:dyDescent="0.25">
      <c r="A18" s="9">
        <v>44212</v>
      </c>
      <c r="B18" t="str">
        <f>'Saisie données'!I1648</f>
        <v/>
      </c>
      <c r="C18" s="9">
        <v>44243</v>
      </c>
      <c r="D18" t="str">
        <f>'Saisie données'!I1679</f>
        <v/>
      </c>
      <c r="E18" s="9">
        <v>44271</v>
      </c>
      <c r="F18" t="str">
        <f>'Saisie données'!I1707</f>
        <v/>
      </c>
      <c r="G18" s="9">
        <v>44302</v>
      </c>
      <c r="H18" t="str">
        <f>'Saisie données'!I1738</f>
        <v/>
      </c>
      <c r="I18" s="9">
        <v>44332</v>
      </c>
      <c r="J18" t="str">
        <f>'Saisie données'!I1768</f>
        <v/>
      </c>
      <c r="K18" s="9">
        <v>44363</v>
      </c>
      <c r="L18" t="str">
        <f>'Saisie données'!I1799</f>
        <v/>
      </c>
      <c r="M18" s="9">
        <v>44393</v>
      </c>
      <c r="N18" t="str">
        <f>'Saisie données'!I1829</f>
        <v/>
      </c>
      <c r="O18" s="9">
        <v>44424</v>
      </c>
      <c r="P18" t="str">
        <f>'Saisie données'!I1860</f>
        <v/>
      </c>
      <c r="Q18" s="9">
        <v>44455</v>
      </c>
      <c r="R18" t="str">
        <f>'Saisie données'!I1891</f>
        <v/>
      </c>
      <c r="S18" s="9">
        <v>44485</v>
      </c>
      <c r="T18" t="str">
        <f>'Saisie données'!I1921</f>
        <v/>
      </c>
      <c r="U18" s="9">
        <v>44516</v>
      </c>
      <c r="V18" t="str">
        <f>'Saisie données'!I1952</f>
        <v/>
      </c>
      <c r="W18" s="9">
        <v>44546</v>
      </c>
      <c r="X18" t="str">
        <f>'Saisie données'!I1982</f>
        <v/>
      </c>
    </row>
    <row r="19" spans="1:24" ht="15" customHeight="1" x14ac:dyDescent="0.25">
      <c r="A19" s="9">
        <v>44213</v>
      </c>
      <c r="B19" t="str">
        <f>'Saisie données'!I1649</f>
        <v/>
      </c>
      <c r="C19" s="9">
        <v>44244</v>
      </c>
      <c r="D19" t="str">
        <f>'Saisie données'!I1680</f>
        <v/>
      </c>
      <c r="E19" s="9">
        <v>44272</v>
      </c>
      <c r="F19" t="str">
        <f>'Saisie données'!I1708</f>
        <v/>
      </c>
      <c r="G19" s="9">
        <v>44303</v>
      </c>
      <c r="H19" t="str">
        <f>'Saisie données'!I1739</f>
        <v/>
      </c>
      <c r="I19" s="9">
        <v>44333</v>
      </c>
      <c r="J19" t="str">
        <f>'Saisie données'!I1769</f>
        <v/>
      </c>
      <c r="K19" s="9">
        <v>44364</v>
      </c>
      <c r="L19" t="str">
        <f>'Saisie données'!I1800</f>
        <v/>
      </c>
      <c r="M19" s="9">
        <v>44394</v>
      </c>
      <c r="N19" t="str">
        <f>'Saisie données'!I1830</f>
        <v/>
      </c>
      <c r="O19" s="9">
        <v>44425</v>
      </c>
      <c r="P19" t="str">
        <f>'Saisie données'!I1861</f>
        <v/>
      </c>
      <c r="Q19" s="9">
        <v>44456</v>
      </c>
      <c r="R19" t="str">
        <f>'Saisie données'!I1892</f>
        <v/>
      </c>
      <c r="S19" s="9">
        <v>44486</v>
      </c>
      <c r="T19" t="str">
        <f>'Saisie données'!I1922</f>
        <v/>
      </c>
      <c r="U19" s="9">
        <v>44517</v>
      </c>
      <c r="V19" t="str">
        <f>'Saisie données'!I1953</f>
        <v/>
      </c>
      <c r="W19" s="9">
        <v>44547</v>
      </c>
      <c r="X19" t="str">
        <f>'Saisie données'!I1983</f>
        <v/>
      </c>
    </row>
    <row r="20" spans="1:24" ht="15" customHeight="1" x14ac:dyDescent="0.25">
      <c r="A20" s="9">
        <v>44214</v>
      </c>
      <c r="B20" t="str">
        <f>'Saisie données'!I1650</f>
        <v/>
      </c>
      <c r="C20" s="9">
        <v>44245</v>
      </c>
      <c r="D20" t="str">
        <f>'Saisie données'!I1681</f>
        <v/>
      </c>
      <c r="E20" s="9">
        <v>44273</v>
      </c>
      <c r="F20" t="str">
        <f>'Saisie données'!I1709</f>
        <v/>
      </c>
      <c r="G20" s="9">
        <v>44304</v>
      </c>
      <c r="H20" t="str">
        <f>'Saisie données'!I1740</f>
        <v/>
      </c>
      <c r="I20" s="9">
        <v>44334</v>
      </c>
      <c r="J20" t="str">
        <f>'Saisie données'!I1770</f>
        <v/>
      </c>
      <c r="K20" s="9">
        <v>44365</v>
      </c>
      <c r="L20" t="str">
        <f>'Saisie données'!I1801</f>
        <v/>
      </c>
      <c r="M20" s="9">
        <v>44395</v>
      </c>
      <c r="N20" t="str">
        <f>'Saisie données'!I1831</f>
        <v/>
      </c>
      <c r="O20" s="9">
        <v>44426</v>
      </c>
      <c r="P20" t="str">
        <f>'Saisie données'!I1862</f>
        <v/>
      </c>
      <c r="Q20" s="9">
        <v>44457</v>
      </c>
      <c r="R20" t="str">
        <f>'Saisie données'!I1893</f>
        <v/>
      </c>
      <c r="S20" s="9">
        <v>44487</v>
      </c>
      <c r="T20" t="str">
        <f>'Saisie données'!I1923</f>
        <v/>
      </c>
      <c r="U20" s="9">
        <v>44518</v>
      </c>
      <c r="V20" t="str">
        <f>'Saisie données'!I1954</f>
        <v/>
      </c>
      <c r="W20" s="9">
        <v>44548</v>
      </c>
      <c r="X20" t="str">
        <f>'Saisie données'!I1984</f>
        <v/>
      </c>
    </row>
    <row r="21" spans="1:24" ht="15" customHeight="1" x14ac:dyDescent="0.25">
      <c r="A21" s="9">
        <v>44215</v>
      </c>
      <c r="B21" t="str">
        <f>'Saisie données'!I1651</f>
        <v/>
      </c>
      <c r="C21" s="9">
        <v>44246</v>
      </c>
      <c r="D21" t="str">
        <f>'Saisie données'!I1682</f>
        <v/>
      </c>
      <c r="E21" s="9">
        <v>44274</v>
      </c>
      <c r="F21" t="str">
        <f>'Saisie données'!I1710</f>
        <v/>
      </c>
      <c r="G21" s="9">
        <v>44305</v>
      </c>
      <c r="H21" t="str">
        <f>'Saisie données'!I1741</f>
        <v/>
      </c>
      <c r="I21" s="9">
        <v>44335</v>
      </c>
      <c r="J21" t="str">
        <f>'Saisie données'!I1771</f>
        <v/>
      </c>
      <c r="K21" s="9">
        <v>44366</v>
      </c>
      <c r="L21" t="str">
        <f>'Saisie données'!I1802</f>
        <v/>
      </c>
      <c r="M21" s="9">
        <v>44396</v>
      </c>
      <c r="N21" t="str">
        <f>'Saisie données'!I1832</f>
        <v/>
      </c>
      <c r="O21" s="9">
        <v>44427</v>
      </c>
      <c r="P21" t="str">
        <f>'Saisie données'!I1863</f>
        <v/>
      </c>
      <c r="Q21" s="9">
        <v>44458</v>
      </c>
      <c r="R21" t="str">
        <f>'Saisie données'!I1894</f>
        <v/>
      </c>
      <c r="S21" s="9">
        <v>44488</v>
      </c>
      <c r="T21" t="str">
        <f>'Saisie données'!I1924</f>
        <v/>
      </c>
      <c r="U21" s="9">
        <v>44519</v>
      </c>
      <c r="V21" t="str">
        <f>'Saisie données'!I1955</f>
        <v/>
      </c>
      <c r="W21" s="9">
        <v>44549</v>
      </c>
      <c r="X21" t="str">
        <f>'Saisie données'!I1985</f>
        <v/>
      </c>
    </row>
    <row r="22" spans="1:24" ht="15" customHeight="1" x14ac:dyDescent="0.25">
      <c r="A22" s="9">
        <v>44216</v>
      </c>
      <c r="B22" t="str">
        <f>'Saisie données'!I1652</f>
        <v/>
      </c>
      <c r="C22" s="9">
        <v>44247</v>
      </c>
      <c r="D22" t="str">
        <f>'Saisie données'!I1683</f>
        <v/>
      </c>
      <c r="E22" s="9">
        <v>44275</v>
      </c>
      <c r="F22" t="str">
        <f>'Saisie données'!I1711</f>
        <v/>
      </c>
      <c r="G22" s="9">
        <v>44306</v>
      </c>
      <c r="H22" t="str">
        <f>'Saisie données'!I1742</f>
        <v/>
      </c>
      <c r="I22" s="9">
        <v>44336</v>
      </c>
      <c r="J22" t="str">
        <f>'Saisie données'!I1772</f>
        <v/>
      </c>
      <c r="K22" s="9">
        <v>44367</v>
      </c>
      <c r="L22" t="str">
        <f>'Saisie données'!I1803</f>
        <v/>
      </c>
      <c r="M22" s="9">
        <v>44397</v>
      </c>
      <c r="N22" t="str">
        <f>'Saisie données'!I1833</f>
        <v/>
      </c>
      <c r="O22" s="9">
        <v>44428</v>
      </c>
      <c r="P22" t="str">
        <f>'Saisie données'!I1864</f>
        <v/>
      </c>
      <c r="Q22" s="9">
        <v>44459</v>
      </c>
      <c r="R22" t="str">
        <f>'Saisie données'!I1895</f>
        <v/>
      </c>
      <c r="S22" s="9">
        <v>44489</v>
      </c>
      <c r="T22" t="str">
        <f>'Saisie données'!I1925</f>
        <v/>
      </c>
      <c r="U22" s="9">
        <v>44520</v>
      </c>
      <c r="V22" t="str">
        <f>'Saisie données'!I1956</f>
        <v/>
      </c>
      <c r="W22" s="9">
        <v>44550</v>
      </c>
      <c r="X22" t="str">
        <f>'Saisie données'!I1986</f>
        <v/>
      </c>
    </row>
    <row r="23" spans="1:24" ht="15" customHeight="1" x14ac:dyDescent="0.25">
      <c r="A23" s="9">
        <v>44217</v>
      </c>
      <c r="B23" t="str">
        <f>'Saisie données'!I1653</f>
        <v/>
      </c>
      <c r="C23" s="9">
        <v>44248</v>
      </c>
      <c r="D23" t="str">
        <f>'Saisie données'!I1684</f>
        <v/>
      </c>
      <c r="E23" s="9">
        <v>44276</v>
      </c>
      <c r="F23" t="str">
        <f>'Saisie données'!I1712</f>
        <v/>
      </c>
      <c r="G23" s="9">
        <v>44307</v>
      </c>
      <c r="H23" t="str">
        <f>'Saisie données'!I1743</f>
        <v/>
      </c>
      <c r="I23" s="9">
        <v>44337</v>
      </c>
      <c r="J23" t="str">
        <f>'Saisie données'!I1773</f>
        <v/>
      </c>
      <c r="K23" s="9">
        <v>44368</v>
      </c>
      <c r="L23" t="str">
        <f>'Saisie données'!I1804</f>
        <v/>
      </c>
      <c r="M23" s="9">
        <v>44398</v>
      </c>
      <c r="N23" t="str">
        <f>'Saisie données'!I1834</f>
        <v/>
      </c>
      <c r="O23" s="9">
        <v>44429</v>
      </c>
      <c r="P23" t="str">
        <f>'Saisie données'!I1865</f>
        <v/>
      </c>
      <c r="Q23" s="9">
        <v>44460</v>
      </c>
      <c r="R23" t="str">
        <f>'Saisie données'!I1896</f>
        <v/>
      </c>
      <c r="S23" s="9">
        <v>44490</v>
      </c>
      <c r="T23" t="str">
        <f>'Saisie données'!I1926</f>
        <v/>
      </c>
      <c r="U23" s="9">
        <v>44521</v>
      </c>
      <c r="V23" t="str">
        <f>'Saisie données'!I1957</f>
        <v/>
      </c>
      <c r="W23" s="9">
        <v>44551</v>
      </c>
      <c r="X23" t="str">
        <f>'Saisie données'!I1987</f>
        <v/>
      </c>
    </row>
    <row r="24" spans="1:24" ht="15" customHeight="1" x14ac:dyDescent="0.25">
      <c r="A24" s="9">
        <v>44218</v>
      </c>
      <c r="B24" t="str">
        <f>'Saisie données'!I1654</f>
        <v/>
      </c>
      <c r="C24" s="9">
        <v>44249</v>
      </c>
      <c r="D24" t="str">
        <f>'Saisie données'!I1685</f>
        <v/>
      </c>
      <c r="E24" s="9">
        <v>44277</v>
      </c>
      <c r="F24" t="str">
        <f>'Saisie données'!I1713</f>
        <v/>
      </c>
      <c r="G24" s="9">
        <v>44308</v>
      </c>
      <c r="H24" t="str">
        <f>'Saisie données'!I1744</f>
        <v/>
      </c>
      <c r="I24" s="9">
        <v>44338</v>
      </c>
      <c r="J24" t="str">
        <f>'Saisie données'!I1774</f>
        <v/>
      </c>
      <c r="K24" s="9">
        <v>44369</v>
      </c>
      <c r="L24" t="str">
        <f>'Saisie données'!I1805</f>
        <v/>
      </c>
      <c r="M24" s="9">
        <v>44399</v>
      </c>
      <c r="N24" t="str">
        <f>'Saisie données'!I1835</f>
        <v/>
      </c>
      <c r="O24" s="9">
        <v>44430</v>
      </c>
      <c r="P24" t="str">
        <f>'Saisie données'!I1866</f>
        <v/>
      </c>
      <c r="Q24" s="9">
        <v>44461</v>
      </c>
      <c r="R24" t="str">
        <f>'Saisie données'!I1897</f>
        <v/>
      </c>
      <c r="S24" s="9">
        <v>44491</v>
      </c>
      <c r="T24" t="str">
        <f>'Saisie données'!I1927</f>
        <v/>
      </c>
      <c r="U24" s="9">
        <v>44522</v>
      </c>
      <c r="V24" t="str">
        <f>'Saisie données'!I1958</f>
        <v/>
      </c>
      <c r="W24" s="9">
        <v>44552</v>
      </c>
      <c r="X24" t="str">
        <f>'Saisie données'!I1988</f>
        <v/>
      </c>
    </row>
    <row r="25" spans="1:24" x14ac:dyDescent="0.25">
      <c r="A25" s="9">
        <v>44219</v>
      </c>
      <c r="B25" t="str">
        <f>'Saisie données'!I1655</f>
        <v/>
      </c>
      <c r="C25" s="9">
        <v>44250</v>
      </c>
      <c r="D25" t="str">
        <f>'Saisie données'!I1686</f>
        <v/>
      </c>
      <c r="E25" s="9">
        <v>44278</v>
      </c>
      <c r="F25" t="str">
        <f>'Saisie données'!I1714</f>
        <v/>
      </c>
      <c r="G25" s="9">
        <v>44309</v>
      </c>
      <c r="H25" t="str">
        <f>'Saisie données'!I1745</f>
        <v/>
      </c>
      <c r="I25" s="9">
        <v>44339</v>
      </c>
      <c r="J25" t="str">
        <f>'Saisie données'!I1775</f>
        <v/>
      </c>
      <c r="K25" s="9">
        <v>44370</v>
      </c>
      <c r="L25" t="str">
        <f>'Saisie données'!I1806</f>
        <v/>
      </c>
      <c r="M25" s="9">
        <v>44400</v>
      </c>
      <c r="N25" t="str">
        <f>'Saisie données'!I1836</f>
        <v/>
      </c>
      <c r="O25" s="9">
        <v>44431</v>
      </c>
      <c r="P25" t="str">
        <f>'Saisie données'!I1867</f>
        <v/>
      </c>
      <c r="Q25" s="9">
        <v>44462</v>
      </c>
      <c r="R25" t="str">
        <f>'Saisie données'!I1898</f>
        <v/>
      </c>
      <c r="S25" s="9">
        <v>44492</v>
      </c>
      <c r="T25" t="str">
        <f>'Saisie données'!I1928</f>
        <v/>
      </c>
      <c r="U25" s="9">
        <v>44523</v>
      </c>
      <c r="V25" t="str">
        <f>'Saisie données'!I1959</f>
        <v/>
      </c>
      <c r="W25" s="9">
        <v>44553</v>
      </c>
      <c r="X25" t="str">
        <f>'Saisie données'!I1989</f>
        <v/>
      </c>
    </row>
    <row r="26" spans="1:24" x14ac:dyDescent="0.25">
      <c r="A26" s="9">
        <v>44220</v>
      </c>
      <c r="B26" t="str">
        <f>'Saisie données'!I1656</f>
        <v/>
      </c>
      <c r="C26" s="9">
        <v>44251</v>
      </c>
      <c r="D26" t="str">
        <f>'Saisie données'!I1687</f>
        <v/>
      </c>
      <c r="E26" s="9">
        <v>44279</v>
      </c>
      <c r="F26" t="str">
        <f>'Saisie données'!I1715</f>
        <v/>
      </c>
      <c r="G26" s="9">
        <v>44310</v>
      </c>
      <c r="H26" t="str">
        <f>'Saisie données'!I1746</f>
        <v/>
      </c>
      <c r="I26" s="9">
        <v>44340</v>
      </c>
      <c r="J26" t="str">
        <f>'Saisie données'!I1776</f>
        <v/>
      </c>
      <c r="K26" s="9">
        <v>44371</v>
      </c>
      <c r="L26" t="str">
        <f>'Saisie données'!I1807</f>
        <v/>
      </c>
      <c r="M26" s="9">
        <v>44401</v>
      </c>
      <c r="N26" t="str">
        <f>'Saisie données'!I1837</f>
        <v/>
      </c>
      <c r="O26" s="9">
        <v>44432</v>
      </c>
      <c r="P26" t="str">
        <f>'Saisie données'!I1868</f>
        <v/>
      </c>
      <c r="Q26" s="9">
        <v>44463</v>
      </c>
      <c r="R26" t="str">
        <f>'Saisie données'!I1899</f>
        <v/>
      </c>
      <c r="S26" s="9">
        <v>44493</v>
      </c>
      <c r="T26" t="str">
        <f>'Saisie données'!I1929</f>
        <v/>
      </c>
      <c r="U26" s="9">
        <v>44524</v>
      </c>
      <c r="V26" t="str">
        <f>'Saisie données'!I1960</f>
        <v/>
      </c>
      <c r="W26" s="9">
        <v>44554</v>
      </c>
      <c r="X26" t="str">
        <f>'Saisie données'!I1990</f>
        <v/>
      </c>
    </row>
    <row r="27" spans="1:24" x14ac:dyDescent="0.25">
      <c r="A27" s="9">
        <v>44221</v>
      </c>
      <c r="B27" t="str">
        <f>'Saisie données'!I1657</f>
        <v/>
      </c>
      <c r="C27" s="9">
        <v>44252</v>
      </c>
      <c r="D27" t="str">
        <f>'Saisie données'!I1688</f>
        <v/>
      </c>
      <c r="E27" s="9">
        <v>44280</v>
      </c>
      <c r="F27" t="str">
        <f>'Saisie données'!I1716</f>
        <v/>
      </c>
      <c r="G27" s="9">
        <v>44311</v>
      </c>
      <c r="H27" t="str">
        <f>'Saisie données'!I1747</f>
        <v/>
      </c>
      <c r="I27" s="9">
        <v>44341</v>
      </c>
      <c r="J27" t="str">
        <f>'Saisie données'!I1777</f>
        <v/>
      </c>
      <c r="K27" s="9">
        <v>44372</v>
      </c>
      <c r="L27" t="str">
        <f>'Saisie données'!I1808</f>
        <v/>
      </c>
      <c r="M27" s="9">
        <v>44402</v>
      </c>
      <c r="N27" t="str">
        <f>'Saisie données'!I1838</f>
        <v/>
      </c>
      <c r="O27" s="9">
        <v>44433</v>
      </c>
      <c r="P27" t="str">
        <f>'Saisie données'!I1869</f>
        <v/>
      </c>
      <c r="Q27" s="9">
        <v>44464</v>
      </c>
      <c r="R27" t="str">
        <f>'Saisie données'!I1900</f>
        <v/>
      </c>
      <c r="S27" s="9">
        <v>44494</v>
      </c>
      <c r="T27" t="str">
        <f>'Saisie données'!I1930</f>
        <v/>
      </c>
      <c r="U27" s="9">
        <v>44525</v>
      </c>
      <c r="V27" t="str">
        <f>'Saisie données'!I1961</f>
        <v/>
      </c>
      <c r="W27" s="9">
        <v>44555</v>
      </c>
      <c r="X27" t="str">
        <f>'Saisie données'!I1991</f>
        <v/>
      </c>
    </row>
    <row r="28" spans="1:24" x14ac:dyDescent="0.25">
      <c r="A28" s="9">
        <v>44222</v>
      </c>
      <c r="B28" t="str">
        <f>'Saisie données'!I1658</f>
        <v/>
      </c>
      <c r="C28" s="9">
        <v>44253</v>
      </c>
      <c r="D28" t="str">
        <f>'Saisie données'!I1689</f>
        <v/>
      </c>
      <c r="E28" s="9">
        <v>44281</v>
      </c>
      <c r="F28" t="str">
        <f>'Saisie données'!I1717</f>
        <v/>
      </c>
      <c r="G28" s="9">
        <v>44312</v>
      </c>
      <c r="H28" t="str">
        <f>'Saisie données'!I1748</f>
        <v/>
      </c>
      <c r="I28" s="9">
        <v>44342</v>
      </c>
      <c r="J28" t="str">
        <f>'Saisie données'!I1778</f>
        <v/>
      </c>
      <c r="K28" s="9">
        <v>44373</v>
      </c>
      <c r="L28" t="str">
        <f>'Saisie données'!I1809</f>
        <v/>
      </c>
      <c r="M28" s="9">
        <v>44403</v>
      </c>
      <c r="N28" t="str">
        <f>'Saisie données'!I1839</f>
        <v/>
      </c>
      <c r="O28" s="9">
        <v>44434</v>
      </c>
      <c r="P28" t="str">
        <f>'Saisie données'!I1870</f>
        <v/>
      </c>
      <c r="Q28" s="9">
        <v>44465</v>
      </c>
      <c r="R28" t="str">
        <f>'Saisie données'!I1901</f>
        <v/>
      </c>
      <c r="S28" s="9">
        <v>44495</v>
      </c>
      <c r="T28" t="str">
        <f>'Saisie données'!I1931</f>
        <v/>
      </c>
      <c r="U28" s="9">
        <v>44526</v>
      </c>
      <c r="V28" t="str">
        <f>'Saisie données'!I1962</f>
        <v/>
      </c>
      <c r="W28" s="9">
        <v>44556</v>
      </c>
      <c r="X28" t="str">
        <f>'Saisie données'!I1992</f>
        <v/>
      </c>
    </row>
    <row r="29" spans="1:24" x14ac:dyDescent="0.25">
      <c r="A29" s="9">
        <v>44223</v>
      </c>
      <c r="B29" t="str">
        <f>'Saisie données'!I1659</f>
        <v/>
      </c>
      <c r="C29" s="9">
        <v>44254</v>
      </c>
      <c r="D29" t="str">
        <f>'Saisie données'!I1690</f>
        <v/>
      </c>
      <c r="E29" s="9">
        <v>44282</v>
      </c>
      <c r="F29" t="str">
        <f>'Saisie données'!I1718</f>
        <v/>
      </c>
      <c r="G29" s="9">
        <v>44313</v>
      </c>
      <c r="H29" t="str">
        <f>'Saisie données'!I1749</f>
        <v/>
      </c>
      <c r="I29" s="9">
        <v>44343</v>
      </c>
      <c r="J29" t="str">
        <f>'Saisie données'!I1779</f>
        <v/>
      </c>
      <c r="K29" s="9">
        <v>44374</v>
      </c>
      <c r="L29" t="str">
        <f>'Saisie données'!I1810</f>
        <v/>
      </c>
      <c r="M29" s="9">
        <v>44404</v>
      </c>
      <c r="N29" t="str">
        <f>'Saisie données'!I1840</f>
        <v/>
      </c>
      <c r="O29" s="9">
        <v>44435</v>
      </c>
      <c r="P29" t="str">
        <f>'Saisie données'!I1871</f>
        <v/>
      </c>
      <c r="Q29" s="9">
        <v>44466</v>
      </c>
      <c r="R29" t="str">
        <f>'Saisie données'!I1902</f>
        <v/>
      </c>
      <c r="S29" s="9">
        <v>44496</v>
      </c>
      <c r="T29" t="str">
        <f>'Saisie données'!I1932</f>
        <v/>
      </c>
      <c r="U29" s="9">
        <v>44527</v>
      </c>
      <c r="V29" t="str">
        <f>'Saisie données'!I1963</f>
        <v/>
      </c>
      <c r="W29" s="9">
        <v>44557</v>
      </c>
      <c r="X29" t="str">
        <f>'Saisie données'!I1993</f>
        <v/>
      </c>
    </row>
    <row r="30" spans="1:24" x14ac:dyDescent="0.25">
      <c r="A30" s="9">
        <v>44224</v>
      </c>
      <c r="B30" t="str">
        <f>'Saisie données'!I1660</f>
        <v/>
      </c>
      <c r="C30" s="9">
        <v>44255</v>
      </c>
      <c r="D30" t="str">
        <f>'Saisie données'!I1691</f>
        <v/>
      </c>
      <c r="E30" s="9">
        <v>44283</v>
      </c>
      <c r="F30" t="str">
        <f>'Saisie données'!I1719</f>
        <v/>
      </c>
      <c r="G30" s="9">
        <v>44314</v>
      </c>
      <c r="H30" t="str">
        <f>'Saisie données'!I1750</f>
        <v/>
      </c>
      <c r="I30" s="9">
        <v>44344</v>
      </c>
      <c r="J30" t="str">
        <f>'Saisie données'!I1780</f>
        <v/>
      </c>
      <c r="K30" s="9">
        <v>44375</v>
      </c>
      <c r="L30" t="str">
        <f>'Saisie données'!I1811</f>
        <v/>
      </c>
      <c r="M30" s="9">
        <v>44405</v>
      </c>
      <c r="N30" t="str">
        <f>'Saisie données'!I1841</f>
        <v/>
      </c>
      <c r="O30" s="9">
        <v>44436</v>
      </c>
      <c r="P30" t="str">
        <f>'Saisie données'!I1872</f>
        <v/>
      </c>
      <c r="Q30" s="9">
        <v>44467</v>
      </c>
      <c r="R30" t="str">
        <f>'Saisie données'!I1903</f>
        <v/>
      </c>
      <c r="S30" s="9">
        <v>44497</v>
      </c>
      <c r="T30" t="str">
        <f>'Saisie données'!I1933</f>
        <v/>
      </c>
      <c r="U30" s="9">
        <v>44528</v>
      </c>
      <c r="V30" t="str">
        <f>'Saisie données'!I1964</f>
        <v/>
      </c>
      <c r="W30" s="9">
        <v>44558</v>
      </c>
      <c r="X30" t="str">
        <f>'Saisie données'!I1994</f>
        <v/>
      </c>
    </row>
    <row r="31" spans="1:24" x14ac:dyDescent="0.25">
      <c r="A31" s="9">
        <v>44225</v>
      </c>
      <c r="B31" t="str">
        <f>'Saisie données'!I1661</f>
        <v/>
      </c>
      <c r="E31" s="9">
        <v>44284</v>
      </c>
      <c r="F31" t="str">
        <f>'Saisie données'!I1720</f>
        <v/>
      </c>
      <c r="G31" s="9">
        <v>44315</v>
      </c>
      <c r="H31" t="str">
        <f>'Saisie données'!I1751</f>
        <v/>
      </c>
      <c r="I31" s="9">
        <v>44345</v>
      </c>
      <c r="J31" t="str">
        <f>'Saisie données'!I1781</f>
        <v/>
      </c>
      <c r="K31" s="9">
        <v>44376</v>
      </c>
      <c r="L31" t="str">
        <f>'Saisie données'!I1812</f>
        <v/>
      </c>
      <c r="M31" s="9">
        <v>44406</v>
      </c>
      <c r="N31" t="str">
        <f>'Saisie données'!I1842</f>
        <v/>
      </c>
      <c r="O31" s="9">
        <v>44437</v>
      </c>
      <c r="P31" t="str">
        <f>'Saisie données'!I1873</f>
        <v/>
      </c>
      <c r="Q31" s="9">
        <v>44468</v>
      </c>
      <c r="R31" t="str">
        <f>'Saisie données'!I1904</f>
        <v/>
      </c>
      <c r="S31" s="9">
        <v>44498</v>
      </c>
      <c r="T31" t="str">
        <f>'Saisie données'!I1934</f>
        <v/>
      </c>
      <c r="U31" s="9">
        <v>44529</v>
      </c>
      <c r="V31" t="str">
        <f>'Saisie données'!I1965</f>
        <v/>
      </c>
      <c r="W31" s="9">
        <v>44559</v>
      </c>
      <c r="X31" t="str">
        <f>'Saisie données'!I1995</f>
        <v/>
      </c>
    </row>
    <row r="32" spans="1:24" x14ac:dyDescent="0.25">
      <c r="A32" s="9">
        <v>44226</v>
      </c>
      <c r="B32" t="str">
        <f>'Saisie données'!I1662</f>
        <v/>
      </c>
      <c r="E32" s="9">
        <v>44285</v>
      </c>
      <c r="F32" t="str">
        <f>'Saisie données'!I1721</f>
        <v/>
      </c>
      <c r="G32" s="9">
        <v>44316</v>
      </c>
      <c r="H32" t="str">
        <f>'Saisie données'!I1752</f>
        <v/>
      </c>
      <c r="I32" s="9">
        <v>44346</v>
      </c>
      <c r="J32" t="str">
        <f>'Saisie données'!I1782</f>
        <v/>
      </c>
      <c r="K32" s="9">
        <v>44377</v>
      </c>
      <c r="L32" t="str">
        <f>'Saisie données'!I1813</f>
        <v/>
      </c>
      <c r="M32" s="9">
        <v>44407</v>
      </c>
      <c r="N32" t="str">
        <f>'Saisie données'!I1843</f>
        <v/>
      </c>
      <c r="O32" s="9">
        <v>44438</v>
      </c>
      <c r="P32" t="str">
        <f>'Saisie données'!I1874</f>
        <v/>
      </c>
      <c r="Q32" s="9">
        <v>44469</v>
      </c>
      <c r="R32" t="str">
        <f>'Saisie données'!I1905</f>
        <v/>
      </c>
      <c r="S32" s="9">
        <v>44499</v>
      </c>
      <c r="T32" t="str">
        <f>'Saisie données'!I1935</f>
        <v/>
      </c>
      <c r="U32" s="9">
        <v>44530</v>
      </c>
      <c r="V32" t="str">
        <f>'Saisie données'!I1966</f>
        <v/>
      </c>
      <c r="W32" s="9">
        <v>44560</v>
      </c>
      <c r="X32" t="str">
        <f>'Saisie données'!I1996</f>
        <v/>
      </c>
    </row>
    <row r="33" spans="1:24" x14ac:dyDescent="0.25">
      <c r="A33" s="9">
        <v>44227</v>
      </c>
      <c r="B33" t="str">
        <f>'Saisie données'!I1663</f>
        <v/>
      </c>
      <c r="E33" s="9">
        <v>44286</v>
      </c>
      <c r="F33" t="str">
        <f>'Saisie données'!I1722</f>
        <v/>
      </c>
      <c r="G33" s="1"/>
      <c r="I33" s="9">
        <v>44347</v>
      </c>
      <c r="J33" t="str">
        <f>'Saisie données'!I1783</f>
        <v/>
      </c>
      <c r="K33" s="1"/>
      <c r="M33" s="9">
        <v>44408</v>
      </c>
      <c r="N33" t="str">
        <f>'Saisie données'!I1844</f>
        <v/>
      </c>
      <c r="O33" s="9">
        <v>44439</v>
      </c>
      <c r="P33" t="str">
        <f>'Saisie données'!I1875</f>
        <v/>
      </c>
      <c r="Q33" s="1"/>
      <c r="S33" s="9">
        <v>44500</v>
      </c>
      <c r="T33" t="str">
        <f>'Saisie données'!I1936</f>
        <v/>
      </c>
      <c r="U33" s="9"/>
      <c r="W33" s="9">
        <v>44561</v>
      </c>
      <c r="X33" t="str">
        <f>'Saisie données'!I1997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COUNTIF(D3:D30,"Plein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COUNTIF(D3:D30,"Demi-traitement")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/3YxDUkyLGgq5dTWPCGpcyf6ixk9JHRTzA4ILHR7OPBCYp+cISo2mkhH1OBIHOZJGxKovchmCDwBT839pENnbA==" saltValue="8BUYHkbSECtSh2BRTp/gDA==" spinCount="100000" sheet="1" objects="1" scenarios="1" selectLockedCells="1" selectUnlockedCells="1"/>
  <mergeCells count="13">
    <mergeCell ref="I2:J2"/>
    <mergeCell ref="A1:B1"/>
    <mergeCell ref="A2:B2"/>
    <mergeCell ref="C2:D2"/>
    <mergeCell ref="E2:F2"/>
    <mergeCell ref="G2:H2"/>
    <mergeCell ref="W2:X2"/>
    <mergeCell ref="K2:L2"/>
    <mergeCell ref="M2:N2"/>
    <mergeCell ref="O2:P2"/>
    <mergeCell ref="Q2:R2"/>
    <mergeCell ref="S2:T2"/>
    <mergeCell ref="U2:V2"/>
  </mergeCells>
  <conditionalFormatting sqref="A35:G35">
    <cfRule type="containsText" dxfId="29" priority="17" operator="containsText" text="Demi-traitement">
      <formula>NOT(ISERROR(SEARCH("Demi-traitement",A35)))</formula>
    </cfRule>
    <cfRule type="containsText" dxfId="28" priority="18" operator="containsText" text="Plein traitement">
      <formula>NOT(ISERROR(SEARCH("Plein traitement",A35)))</formula>
    </cfRule>
  </conditionalFormatting>
  <conditionalFormatting sqref="A1:X34">
    <cfRule type="containsText" dxfId="27" priority="23" operator="containsText" text="Demi-traitement">
      <formula>NOT(ISERROR(SEARCH("Demi-traitement",A1)))</formula>
    </cfRule>
    <cfRule type="containsText" dxfId="26" priority="24" operator="containsText" text="Plein traitement">
      <formula>NOT(ISERROR(SEARCH("Plein traitement",A1)))</formula>
    </cfRule>
  </conditionalFormatting>
  <conditionalFormatting sqref="I35:X35">
    <cfRule type="containsText" dxfId="25" priority="1" operator="containsText" text="Demi-traitement">
      <formula>NOT(ISERROR(SEARCH("Demi-traitement",I35)))</formula>
    </cfRule>
    <cfRule type="containsText" dxfId="24" priority="2" operator="containsText" text="Plein traitement">
      <formula>NOT(ISERROR(SEARCH("Plein traitement",I35)))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X36"/>
  <sheetViews>
    <sheetView zoomScale="70" zoomScaleNormal="70" workbookViewId="0">
      <selection activeCell="A3" sqref="A3"/>
    </sheetView>
  </sheetViews>
  <sheetFormatPr baseColWidth="10" defaultColWidth="11.42578125" defaultRowHeight="15" x14ac:dyDescent="0.25"/>
  <cols>
    <col min="1" max="1" width="8.42578125" bestFit="1" customWidth="1"/>
    <col min="2" max="2" width="17.140625" bestFit="1" customWidth="1"/>
    <col min="3" max="3" width="8.42578125" bestFit="1" customWidth="1"/>
    <col min="4" max="4" width="17.140625" bestFit="1" customWidth="1"/>
    <col min="5" max="5" width="8.42578125" bestFit="1" customWidth="1"/>
    <col min="6" max="6" width="17.140625" bestFit="1" customWidth="1"/>
    <col min="7" max="7" width="8.42578125" bestFit="1" customWidth="1"/>
    <col min="8" max="8" width="17.140625" bestFit="1" customWidth="1"/>
    <col min="9" max="9" width="8.42578125" bestFit="1" customWidth="1"/>
    <col min="10" max="10" width="17.140625" bestFit="1" customWidth="1"/>
    <col min="11" max="11" width="8.42578125" bestFit="1" customWidth="1"/>
    <col min="12" max="12" width="17.140625" bestFit="1" customWidth="1"/>
    <col min="13" max="13" width="8.42578125" bestFit="1" customWidth="1"/>
    <col min="14" max="14" width="17.140625" bestFit="1" customWidth="1"/>
    <col min="15" max="15" width="8.42578125" bestFit="1" customWidth="1"/>
    <col min="16" max="16" width="17.7109375" bestFit="1" customWidth="1"/>
    <col min="17" max="17" width="8.42578125" bestFit="1" customWidth="1"/>
    <col min="18" max="18" width="17.7109375" bestFit="1" customWidth="1"/>
    <col min="19" max="19" width="8.42578125" bestFit="1" customWidth="1"/>
    <col min="20" max="20" width="17.7109375" bestFit="1" customWidth="1"/>
    <col min="21" max="21" width="8.42578125" bestFit="1" customWidth="1"/>
    <col min="22" max="22" width="17.7109375" bestFit="1" customWidth="1"/>
    <col min="23" max="23" width="8.42578125" bestFit="1" customWidth="1"/>
    <col min="24" max="24" width="17.7109375" bestFit="1" customWidth="1"/>
  </cols>
  <sheetData>
    <row r="1" spans="1:24" ht="15.75" customHeight="1" thickBot="1" x14ac:dyDescent="0.3">
      <c r="A1" s="35" t="s">
        <v>44</v>
      </c>
      <c r="B1" s="36"/>
    </row>
    <row r="2" spans="1:24" ht="15.75" customHeight="1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ht="15" customHeight="1" x14ac:dyDescent="0.25">
      <c r="A3" s="9">
        <v>44562</v>
      </c>
      <c r="B3" t="str">
        <f>'Saisie données'!I1998</f>
        <v/>
      </c>
      <c r="C3" s="9">
        <v>44593</v>
      </c>
      <c r="D3" t="str">
        <f>'Saisie données'!I2029</f>
        <v/>
      </c>
      <c r="E3" s="9">
        <v>44621</v>
      </c>
      <c r="F3" t="str">
        <f>'Saisie données'!I2057</f>
        <v/>
      </c>
      <c r="G3" s="9">
        <v>44652</v>
      </c>
      <c r="H3" t="str">
        <f>'Saisie données'!I2088</f>
        <v/>
      </c>
      <c r="I3" s="9">
        <v>44682</v>
      </c>
      <c r="J3" t="str">
        <f>'Saisie données'!I2118</f>
        <v/>
      </c>
      <c r="K3" s="9">
        <v>44713</v>
      </c>
      <c r="L3" t="str">
        <f>'Saisie données'!I2149</f>
        <v/>
      </c>
      <c r="M3" s="9">
        <v>44743</v>
      </c>
      <c r="N3" t="str">
        <f>'Saisie données'!I2179</f>
        <v/>
      </c>
      <c r="O3" s="9">
        <v>44774</v>
      </c>
      <c r="P3" t="str">
        <f>'Saisie données'!I2210</f>
        <v/>
      </c>
      <c r="Q3" s="9">
        <v>44805</v>
      </c>
      <c r="R3" t="str">
        <f>'Saisie données'!I2241</f>
        <v/>
      </c>
      <c r="S3" s="9">
        <v>44835</v>
      </c>
      <c r="T3" t="str">
        <f>'Saisie données'!I2271</f>
        <v/>
      </c>
      <c r="U3" s="9">
        <v>44866</v>
      </c>
      <c r="V3" t="str">
        <f>'Saisie données'!I2302</f>
        <v/>
      </c>
      <c r="W3" s="9">
        <v>44896</v>
      </c>
      <c r="X3" t="str">
        <f>'Saisie données'!I2332</f>
        <v/>
      </c>
    </row>
    <row r="4" spans="1:24" ht="15" customHeight="1" x14ac:dyDescent="0.25">
      <c r="A4" s="9">
        <v>44563</v>
      </c>
      <c r="B4" t="str">
        <f>'Saisie données'!I1999</f>
        <v/>
      </c>
      <c r="C4" s="9">
        <v>44594</v>
      </c>
      <c r="D4" t="str">
        <f>'Saisie données'!I2030</f>
        <v/>
      </c>
      <c r="E4" s="9">
        <v>44622</v>
      </c>
      <c r="F4" t="str">
        <f>'Saisie données'!I2058</f>
        <v/>
      </c>
      <c r="G4" s="9">
        <v>44653</v>
      </c>
      <c r="H4" t="str">
        <f>'Saisie données'!I2089</f>
        <v/>
      </c>
      <c r="I4" s="9">
        <v>44683</v>
      </c>
      <c r="J4" t="str">
        <f>'Saisie données'!I2119</f>
        <v/>
      </c>
      <c r="K4" s="9">
        <v>44714</v>
      </c>
      <c r="L4" t="str">
        <f>'Saisie données'!I2150</f>
        <v/>
      </c>
      <c r="M4" s="9">
        <v>44744</v>
      </c>
      <c r="N4" t="str">
        <f>'Saisie données'!I2180</f>
        <v/>
      </c>
      <c r="O4" s="9">
        <v>44775</v>
      </c>
      <c r="P4" t="str">
        <f>'Saisie données'!I2211</f>
        <v/>
      </c>
      <c r="Q4" s="9">
        <v>44806</v>
      </c>
      <c r="R4" t="str">
        <f>'Saisie données'!I2242</f>
        <v/>
      </c>
      <c r="S4" s="9">
        <v>44836</v>
      </c>
      <c r="T4" t="str">
        <f>'Saisie données'!I2272</f>
        <v/>
      </c>
      <c r="U4" s="9">
        <v>44867</v>
      </c>
      <c r="V4" t="str">
        <f>'Saisie données'!I2303</f>
        <v/>
      </c>
      <c r="W4" s="9">
        <v>44897</v>
      </c>
      <c r="X4" t="str">
        <f>'Saisie données'!I2333</f>
        <v/>
      </c>
    </row>
    <row r="5" spans="1:24" ht="15" customHeight="1" x14ac:dyDescent="0.25">
      <c r="A5" s="9">
        <v>44564</v>
      </c>
      <c r="B5" t="str">
        <f>'Saisie données'!I2000</f>
        <v/>
      </c>
      <c r="C5" s="9">
        <v>44595</v>
      </c>
      <c r="D5" t="str">
        <f>'Saisie données'!I2031</f>
        <v/>
      </c>
      <c r="E5" s="9">
        <v>44623</v>
      </c>
      <c r="F5" t="str">
        <f>'Saisie données'!I2059</f>
        <v/>
      </c>
      <c r="G5" s="9">
        <v>44654</v>
      </c>
      <c r="H5" t="str">
        <f>'Saisie données'!I2090</f>
        <v/>
      </c>
      <c r="I5" s="9">
        <v>44684</v>
      </c>
      <c r="J5" t="str">
        <f>'Saisie données'!I2120</f>
        <v/>
      </c>
      <c r="K5" s="9">
        <v>44715</v>
      </c>
      <c r="L5" t="str">
        <f>'Saisie données'!I2151</f>
        <v/>
      </c>
      <c r="M5" s="9">
        <v>44745</v>
      </c>
      <c r="N5" t="str">
        <f>'Saisie données'!I2181</f>
        <v/>
      </c>
      <c r="O5" s="9">
        <v>44776</v>
      </c>
      <c r="P5" t="str">
        <f>'Saisie données'!I2212</f>
        <v/>
      </c>
      <c r="Q5" s="9">
        <v>44807</v>
      </c>
      <c r="R5" t="str">
        <f>'Saisie données'!I2243</f>
        <v/>
      </c>
      <c r="S5" s="9">
        <v>44837</v>
      </c>
      <c r="T5" t="str">
        <f>'Saisie données'!I2273</f>
        <v/>
      </c>
      <c r="U5" s="9">
        <v>44868</v>
      </c>
      <c r="V5" t="str">
        <f>'Saisie données'!I2304</f>
        <v/>
      </c>
      <c r="W5" s="9">
        <v>44898</v>
      </c>
      <c r="X5" t="str">
        <f>'Saisie données'!I2334</f>
        <v/>
      </c>
    </row>
    <row r="6" spans="1:24" ht="15" customHeight="1" x14ac:dyDescent="0.25">
      <c r="A6" s="9">
        <v>44565</v>
      </c>
      <c r="B6" t="str">
        <f>'Saisie données'!I2001</f>
        <v/>
      </c>
      <c r="C6" s="9">
        <v>44596</v>
      </c>
      <c r="D6" t="str">
        <f>'Saisie données'!I2032</f>
        <v/>
      </c>
      <c r="E6" s="9">
        <v>44624</v>
      </c>
      <c r="F6" t="str">
        <f>'Saisie données'!I2060</f>
        <v/>
      </c>
      <c r="G6" s="9">
        <v>44655</v>
      </c>
      <c r="H6" t="str">
        <f>'Saisie données'!I2091</f>
        <v/>
      </c>
      <c r="I6" s="9">
        <v>44685</v>
      </c>
      <c r="J6" t="str">
        <f>'Saisie données'!I2121</f>
        <v/>
      </c>
      <c r="K6" s="9">
        <v>44716</v>
      </c>
      <c r="L6" t="str">
        <f>'Saisie données'!I2152</f>
        <v/>
      </c>
      <c r="M6" s="9">
        <v>44746</v>
      </c>
      <c r="N6" t="str">
        <f>'Saisie données'!I2182</f>
        <v/>
      </c>
      <c r="O6" s="9">
        <v>44777</v>
      </c>
      <c r="P6" t="str">
        <f>'Saisie données'!I2213</f>
        <v/>
      </c>
      <c r="Q6" s="9">
        <v>44808</v>
      </c>
      <c r="R6" t="str">
        <f>'Saisie données'!I2244</f>
        <v/>
      </c>
      <c r="S6" s="9">
        <v>44838</v>
      </c>
      <c r="T6" t="str">
        <f>'Saisie données'!I2274</f>
        <v/>
      </c>
      <c r="U6" s="9">
        <v>44869</v>
      </c>
      <c r="V6" t="str">
        <f>'Saisie données'!I2305</f>
        <v/>
      </c>
      <c r="W6" s="9">
        <v>44899</v>
      </c>
      <c r="X6" t="str">
        <f>'Saisie données'!I2335</f>
        <v/>
      </c>
    </row>
    <row r="7" spans="1:24" ht="15" customHeight="1" x14ac:dyDescent="0.25">
      <c r="A7" s="9">
        <v>44566</v>
      </c>
      <c r="B7" t="str">
        <f>'Saisie données'!I2002</f>
        <v/>
      </c>
      <c r="C7" s="9">
        <v>44597</v>
      </c>
      <c r="D7" t="str">
        <f>'Saisie données'!I2033</f>
        <v/>
      </c>
      <c r="E7" s="9">
        <v>44625</v>
      </c>
      <c r="F7" t="str">
        <f>'Saisie données'!I2061</f>
        <v/>
      </c>
      <c r="G7" s="9">
        <v>44656</v>
      </c>
      <c r="H7" t="str">
        <f>'Saisie données'!I2092</f>
        <v/>
      </c>
      <c r="I7" s="9">
        <v>44686</v>
      </c>
      <c r="J7" t="str">
        <f>'Saisie données'!I2122</f>
        <v/>
      </c>
      <c r="K7" s="9">
        <v>44717</v>
      </c>
      <c r="L7" t="str">
        <f>'Saisie données'!I2153</f>
        <v/>
      </c>
      <c r="M7" s="9">
        <v>44747</v>
      </c>
      <c r="N7" t="str">
        <f>'Saisie données'!I2183</f>
        <v/>
      </c>
      <c r="O7" s="9">
        <v>44778</v>
      </c>
      <c r="P7" t="str">
        <f>'Saisie données'!I2214</f>
        <v/>
      </c>
      <c r="Q7" s="9">
        <v>44809</v>
      </c>
      <c r="R7" t="str">
        <f>'Saisie données'!I2245</f>
        <v/>
      </c>
      <c r="S7" s="9">
        <v>44839</v>
      </c>
      <c r="T7" t="str">
        <f>'Saisie données'!I2275</f>
        <v/>
      </c>
      <c r="U7" s="9">
        <v>44870</v>
      </c>
      <c r="V7" t="str">
        <f>'Saisie données'!I2306</f>
        <v/>
      </c>
      <c r="W7" s="9">
        <v>44900</v>
      </c>
      <c r="X7" t="str">
        <f>'Saisie données'!I2336</f>
        <v/>
      </c>
    </row>
    <row r="8" spans="1:24" ht="15" customHeight="1" x14ac:dyDescent="0.25">
      <c r="A8" s="9">
        <v>44567</v>
      </c>
      <c r="B8" t="str">
        <f>'Saisie données'!I2003</f>
        <v/>
      </c>
      <c r="C8" s="9">
        <v>44598</v>
      </c>
      <c r="D8" t="str">
        <f>'Saisie données'!I2034</f>
        <v/>
      </c>
      <c r="E8" s="9">
        <v>44626</v>
      </c>
      <c r="F8" t="str">
        <f>'Saisie données'!I2062</f>
        <v/>
      </c>
      <c r="G8" s="9">
        <v>44657</v>
      </c>
      <c r="H8" t="str">
        <f>'Saisie données'!I2093</f>
        <v/>
      </c>
      <c r="I8" s="9">
        <v>44687</v>
      </c>
      <c r="J8" t="str">
        <f>'Saisie données'!I2123</f>
        <v/>
      </c>
      <c r="K8" s="9">
        <v>44718</v>
      </c>
      <c r="L8" t="str">
        <f>'Saisie données'!I2154</f>
        <v/>
      </c>
      <c r="M8" s="9">
        <v>44748</v>
      </c>
      <c r="N8" t="str">
        <f>'Saisie données'!I2184</f>
        <v/>
      </c>
      <c r="O8" s="9">
        <v>44779</v>
      </c>
      <c r="P8" t="str">
        <f>'Saisie données'!I2215</f>
        <v/>
      </c>
      <c r="Q8" s="9">
        <v>44810</v>
      </c>
      <c r="R8" t="str">
        <f>'Saisie données'!I2246</f>
        <v/>
      </c>
      <c r="S8" s="9">
        <v>44840</v>
      </c>
      <c r="T8" t="str">
        <f>'Saisie données'!I2276</f>
        <v/>
      </c>
      <c r="U8" s="9">
        <v>44871</v>
      </c>
      <c r="V8" t="str">
        <f>'Saisie données'!I2307</f>
        <v/>
      </c>
      <c r="W8" s="9">
        <v>44901</v>
      </c>
      <c r="X8" t="str">
        <f>'Saisie données'!I2337</f>
        <v/>
      </c>
    </row>
    <row r="9" spans="1:24" ht="15" customHeight="1" x14ac:dyDescent="0.25">
      <c r="A9" s="9">
        <v>44568</v>
      </c>
      <c r="B9" t="str">
        <f>'Saisie données'!I2004</f>
        <v/>
      </c>
      <c r="C9" s="9">
        <v>44599</v>
      </c>
      <c r="D9" t="str">
        <f>'Saisie données'!I2035</f>
        <v/>
      </c>
      <c r="E9" s="9">
        <v>44627</v>
      </c>
      <c r="F9" t="str">
        <f>'Saisie données'!I2063</f>
        <v/>
      </c>
      <c r="G9" s="9">
        <v>44658</v>
      </c>
      <c r="H9" t="str">
        <f>'Saisie données'!I2094</f>
        <v/>
      </c>
      <c r="I9" s="9">
        <v>44688</v>
      </c>
      <c r="J9" t="str">
        <f>'Saisie données'!I2124</f>
        <v/>
      </c>
      <c r="K9" s="9">
        <v>44719</v>
      </c>
      <c r="L9" t="str">
        <f>'Saisie données'!I2155</f>
        <v/>
      </c>
      <c r="M9" s="9">
        <v>44749</v>
      </c>
      <c r="N9" t="str">
        <f>'Saisie données'!I2185</f>
        <v/>
      </c>
      <c r="O9" s="9">
        <v>44780</v>
      </c>
      <c r="P9" t="str">
        <f>'Saisie données'!I2216</f>
        <v/>
      </c>
      <c r="Q9" s="9">
        <v>44811</v>
      </c>
      <c r="R9" t="str">
        <f>'Saisie données'!I2247</f>
        <v/>
      </c>
      <c r="S9" s="9">
        <v>44841</v>
      </c>
      <c r="T9" t="str">
        <f>'Saisie données'!I2277</f>
        <v/>
      </c>
      <c r="U9" s="9">
        <v>44872</v>
      </c>
      <c r="V9" t="str">
        <f>'Saisie données'!I2308</f>
        <v/>
      </c>
      <c r="W9" s="9">
        <v>44902</v>
      </c>
      <c r="X9" t="str">
        <f>'Saisie données'!I2338</f>
        <v/>
      </c>
    </row>
    <row r="10" spans="1:24" ht="15" customHeight="1" x14ac:dyDescent="0.25">
      <c r="A10" s="9">
        <v>44569</v>
      </c>
      <c r="B10" t="str">
        <f>'Saisie données'!I2005</f>
        <v/>
      </c>
      <c r="C10" s="9">
        <v>44600</v>
      </c>
      <c r="D10" t="str">
        <f>'Saisie données'!I2036</f>
        <v/>
      </c>
      <c r="E10" s="9">
        <v>44628</v>
      </c>
      <c r="F10" t="str">
        <f>'Saisie données'!I2064</f>
        <v/>
      </c>
      <c r="G10" s="9">
        <v>44659</v>
      </c>
      <c r="H10" t="str">
        <f>'Saisie données'!I2095</f>
        <v/>
      </c>
      <c r="I10" s="9">
        <v>44689</v>
      </c>
      <c r="J10" t="str">
        <f>'Saisie données'!I2125</f>
        <v/>
      </c>
      <c r="K10" s="9">
        <v>44720</v>
      </c>
      <c r="L10" t="str">
        <f>'Saisie données'!I2156</f>
        <v/>
      </c>
      <c r="M10" s="9">
        <v>44750</v>
      </c>
      <c r="N10" t="str">
        <f>'Saisie données'!I2186</f>
        <v/>
      </c>
      <c r="O10" s="9">
        <v>44781</v>
      </c>
      <c r="P10" t="str">
        <f>'Saisie données'!I2217</f>
        <v/>
      </c>
      <c r="Q10" s="9">
        <v>44812</v>
      </c>
      <c r="R10" t="str">
        <f>'Saisie données'!I2248</f>
        <v/>
      </c>
      <c r="S10" s="9">
        <v>44842</v>
      </c>
      <c r="T10" t="str">
        <f>'Saisie données'!I2278</f>
        <v/>
      </c>
      <c r="U10" s="9">
        <v>44873</v>
      </c>
      <c r="V10" t="str">
        <f>'Saisie données'!I2309</f>
        <v/>
      </c>
      <c r="W10" s="9">
        <v>44903</v>
      </c>
      <c r="X10" t="str">
        <f>'Saisie données'!I2339</f>
        <v/>
      </c>
    </row>
    <row r="11" spans="1:24" ht="15" customHeight="1" x14ac:dyDescent="0.25">
      <c r="A11" s="9">
        <v>44570</v>
      </c>
      <c r="B11" t="str">
        <f>'Saisie données'!I2006</f>
        <v/>
      </c>
      <c r="C11" s="9">
        <v>44601</v>
      </c>
      <c r="D11" t="str">
        <f>'Saisie données'!I2037</f>
        <v/>
      </c>
      <c r="E11" s="9">
        <v>44629</v>
      </c>
      <c r="F11" t="str">
        <f>'Saisie données'!I2065</f>
        <v/>
      </c>
      <c r="G11" s="9">
        <v>44660</v>
      </c>
      <c r="H11" t="str">
        <f>'Saisie données'!I2096</f>
        <v/>
      </c>
      <c r="I11" s="9">
        <v>44690</v>
      </c>
      <c r="J11" t="str">
        <f>'Saisie données'!I2126</f>
        <v/>
      </c>
      <c r="K11" s="9">
        <v>44721</v>
      </c>
      <c r="L11" t="str">
        <f>'Saisie données'!I2157</f>
        <v/>
      </c>
      <c r="M11" s="9">
        <v>44751</v>
      </c>
      <c r="N11" t="str">
        <f>'Saisie données'!I2187</f>
        <v/>
      </c>
      <c r="O11" s="9">
        <v>44782</v>
      </c>
      <c r="P11" t="str">
        <f>'Saisie données'!I2218</f>
        <v/>
      </c>
      <c r="Q11" s="9">
        <v>44813</v>
      </c>
      <c r="R11" t="str">
        <f>'Saisie données'!I2249</f>
        <v/>
      </c>
      <c r="S11" s="9">
        <v>44843</v>
      </c>
      <c r="T11" t="str">
        <f>'Saisie données'!I2279</f>
        <v/>
      </c>
      <c r="U11" s="9">
        <v>44874</v>
      </c>
      <c r="V11" t="str">
        <f>'Saisie données'!I2310</f>
        <v/>
      </c>
      <c r="W11" s="9">
        <v>44904</v>
      </c>
      <c r="X11" t="str">
        <f>'Saisie données'!I2340</f>
        <v/>
      </c>
    </row>
    <row r="12" spans="1:24" ht="15" customHeight="1" x14ac:dyDescent="0.25">
      <c r="A12" s="9">
        <v>44571</v>
      </c>
      <c r="B12" t="str">
        <f>'Saisie données'!I2007</f>
        <v/>
      </c>
      <c r="C12" s="9">
        <v>44602</v>
      </c>
      <c r="D12" t="str">
        <f>'Saisie données'!I2038</f>
        <v/>
      </c>
      <c r="E12" s="9">
        <v>44630</v>
      </c>
      <c r="F12" t="str">
        <f>'Saisie données'!I2066</f>
        <v/>
      </c>
      <c r="G12" s="9">
        <v>44661</v>
      </c>
      <c r="H12" t="str">
        <f>'Saisie données'!I2097</f>
        <v/>
      </c>
      <c r="I12" s="9">
        <v>44691</v>
      </c>
      <c r="J12" t="str">
        <f>'Saisie données'!I2127</f>
        <v/>
      </c>
      <c r="K12" s="9">
        <v>44722</v>
      </c>
      <c r="L12" t="str">
        <f>'Saisie données'!I2158</f>
        <v/>
      </c>
      <c r="M12" s="9">
        <v>44752</v>
      </c>
      <c r="N12" t="str">
        <f>'Saisie données'!I2188</f>
        <v/>
      </c>
      <c r="O12" s="9">
        <v>44783</v>
      </c>
      <c r="P12" t="str">
        <f>'Saisie données'!I2219</f>
        <v/>
      </c>
      <c r="Q12" s="9">
        <v>44814</v>
      </c>
      <c r="R12" t="str">
        <f>'Saisie données'!I2250</f>
        <v/>
      </c>
      <c r="S12" s="9">
        <v>44844</v>
      </c>
      <c r="T12" t="str">
        <f>'Saisie données'!I2280</f>
        <v/>
      </c>
      <c r="U12" s="9">
        <v>44875</v>
      </c>
      <c r="V12" t="str">
        <f>'Saisie données'!I2311</f>
        <v/>
      </c>
      <c r="W12" s="9">
        <v>44905</v>
      </c>
      <c r="X12" t="str">
        <f>'Saisie données'!I2341</f>
        <v/>
      </c>
    </row>
    <row r="13" spans="1:24" ht="15" customHeight="1" x14ac:dyDescent="0.25">
      <c r="A13" s="9">
        <v>44572</v>
      </c>
      <c r="B13" t="str">
        <f>'Saisie données'!I2008</f>
        <v/>
      </c>
      <c r="C13" s="9">
        <v>44603</v>
      </c>
      <c r="D13" t="str">
        <f>'Saisie données'!I2039</f>
        <v/>
      </c>
      <c r="E13" s="9">
        <v>44631</v>
      </c>
      <c r="F13" t="str">
        <f>'Saisie données'!I2067</f>
        <v/>
      </c>
      <c r="G13" s="9">
        <v>44662</v>
      </c>
      <c r="H13" t="str">
        <f>'Saisie données'!I2098</f>
        <v/>
      </c>
      <c r="I13" s="9">
        <v>44692</v>
      </c>
      <c r="J13" t="str">
        <f>'Saisie données'!I2128</f>
        <v/>
      </c>
      <c r="K13" s="9">
        <v>44723</v>
      </c>
      <c r="L13" t="str">
        <f>'Saisie données'!I2159</f>
        <v/>
      </c>
      <c r="M13" s="9">
        <v>44753</v>
      </c>
      <c r="N13" t="str">
        <f>'Saisie données'!I2189</f>
        <v/>
      </c>
      <c r="O13" s="9">
        <v>44784</v>
      </c>
      <c r="P13" t="str">
        <f>'Saisie données'!I2220</f>
        <v/>
      </c>
      <c r="Q13" s="9">
        <v>44815</v>
      </c>
      <c r="R13" t="str">
        <f>'Saisie données'!I2251</f>
        <v/>
      </c>
      <c r="S13" s="9">
        <v>44845</v>
      </c>
      <c r="T13" t="str">
        <f>'Saisie données'!I2281</f>
        <v/>
      </c>
      <c r="U13" s="9">
        <v>44876</v>
      </c>
      <c r="V13" t="str">
        <f>'Saisie données'!I2312</f>
        <v/>
      </c>
      <c r="W13" s="9">
        <v>44906</v>
      </c>
      <c r="X13" t="str">
        <f>'Saisie données'!I2342</f>
        <v/>
      </c>
    </row>
    <row r="14" spans="1:24" ht="15" customHeight="1" x14ac:dyDescent="0.25">
      <c r="A14" s="9">
        <v>44573</v>
      </c>
      <c r="B14" t="str">
        <f>'Saisie données'!I2009</f>
        <v/>
      </c>
      <c r="C14" s="9">
        <v>44604</v>
      </c>
      <c r="D14" t="str">
        <f>'Saisie données'!I2040</f>
        <v/>
      </c>
      <c r="E14" s="9">
        <v>44632</v>
      </c>
      <c r="F14" t="str">
        <f>'Saisie données'!I2068</f>
        <v/>
      </c>
      <c r="G14" s="9">
        <v>44663</v>
      </c>
      <c r="H14" t="str">
        <f>'Saisie données'!I2099</f>
        <v/>
      </c>
      <c r="I14" s="9">
        <v>44693</v>
      </c>
      <c r="J14" t="str">
        <f>'Saisie données'!I2129</f>
        <v/>
      </c>
      <c r="K14" s="9">
        <v>44724</v>
      </c>
      <c r="L14" t="str">
        <f>'Saisie données'!I2160</f>
        <v/>
      </c>
      <c r="M14" s="9">
        <v>44754</v>
      </c>
      <c r="N14" t="str">
        <f>'Saisie données'!I2190</f>
        <v/>
      </c>
      <c r="O14" s="9">
        <v>44785</v>
      </c>
      <c r="P14" t="str">
        <f>'Saisie données'!I2221</f>
        <v/>
      </c>
      <c r="Q14" s="9">
        <v>44816</v>
      </c>
      <c r="R14" t="str">
        <f>'Saisie données'!I2252</f>
        <v/>
      </c>
      <c r="S14" s="9">
        <v>44846</v>
      </c>
      <c r="T14" t="str">
        <f>'Saisie données'!I2282</f>
        <v/>
      </c>
      <c r="U14" s="9">
        <v>44877</v>
      </c>
      <c r="V14" t="str">
        <f>'Saisie données'!I2313</f>
        <v/>
      </c>
      <c r="W14" s="9">
        <v>44907</v>
      </c>
      <c r="X14" t="str">
        <f>'Saisie données'!I2343</f>
        <v/>
      </c>
    </row>
    <row r="15" spans="1:24" ht="15" customHeight="1" x14ac:dyDescent="0.25">
      <c r="A15" s="9">
        <v>44574</v>
      </c>
      <c r="B15" t="str">
        <f>'Saisie données'!I2010</f>
        <v/>
      </c>
      <c r="C15" s="9">
        <v>44605</v>
      </c>
      <c r="D15" t="str">
        <f>'Saisie données'!I2041</f>
        <v/>
      </c>
      <c r="E15" s="9">
        <v>44633</v>
      </c>
      <c r="F15" t="str">
        <f>'Saisie données'!I2069</f>
        <v/>
      </c>
      <c r="G15" s="9">
        <v>44664</v>
      </c>
      <c r="H15" t="str">
        <f>'Saisie données'!I2100</f>
        <v/>
      </c>
      <c r="I15" s="9">
        <v>44694</v>
      </c>
      <c r="J15" t="str">
        <f>'Saisie données'!I2130</f>
        <v/>
      </c>
      <c r="K15" s="9">
        <v>44725</v>
      </c>
      <c r="L15" t="str">
        <f>'Saisie données'!I2161</f>
        <v/>
      </c>
      <c r="M15" s="9">
        <v>44755</v>
      </c>
      <c r="N15" t="str">
        <f>'Saisie données'!I2191</f>
        <v/>
      </c>
      <c r="O15" s="9">
        <v>44786</v>
      </c>
      <c r="P15" t="str">
        <f>'Saisie données'!I2222</f>
        <v/>
      </c>
      <c r="Q15" s="9">
        <v>44817</v>
      </c>
      <c r="R15" t="str">
        <f>'Saisie données'!I2253</f>
        <v/>
      </c>
      <c r="S15" s="9">
        <v>44847</v>
      </c>
      <c r="T15" t="str">
        <f>'Saisie données'!I2283</f>
        <v/>
      </c>
      <c r="U15" s="9">
        <v>44878</v>
      </c>
      <c r="V15" t="str">
        <f>'Saisie données'!I2314</f>
        <v/>
      </c>
      <c r="W15" s="9">
        <v>44908</v>
      </c>
      <c r="X15" t="str">
        <f>'Saisie données'!I2344</f>
        <v/>
      </c>
    </row>
    <row r="16" spans="1:24" ht="15" customHeight="1" x14ac:dyDescent="0.25">
      <c r="A16" s="9">
        <v>44575</v>
      </c>
      <c r="B16" t="str">
        <f>'Saisie données'!I2011</f>
        <v/>
      </c>
      <c r="C16" s="9">
        <v>44606</v>
      </c>
      <c r="D16" t="str">
        <f>'Saisie données'!I2042</f>
        <v/>
      </c>
      <c r="E16" s="9">
        <v>44634</v>
      </c>
      <c r="F16" t="str">
        <f>'Saisie données'!I2070</f>
        <v/>
      </c>
      <c r="G16" s="9">
        <v>44665</v>
      </c>
      <c r="H16" t="str">
        <f>'Saisie données'!I2101</f>
        <v/>
      </c>
      <c r="I16" s="9">
        <v>44695</v>
      </c>
      <c r="J16" t="str">
        <f>'Saisie données'!I2131</f>
        <v/>
      </c>
      <c r="K16" s="9">
        <v>44726</v>
      </c>
      <c r="L16" t="str">
        <f>'Saisie données'!I2162</f>
        <v/>
      </c>
      <c r="M16" s="9">
        <v>44756</v>
      </c>
      <c r="N16" t="str">
        <f>'Saisie données'!I2192</f>
        <v/>
      </c>
      <c r="O16" s="9">
        <v>44787</v>
      </c>
      <c r="P16" t="str">
        <f>'Saisie données'!I2223</f>
        <v/>
      </c>
      <c r="Q16" s="9">
        <v>44818</v>
      </c>
      <c r="R16" t="str">
        <f>'Saisie données'!I2254</f>
        <v/>
      </c>
      <c r="S16" s="9">
        <v>44848</v>
      </c>
      <c r="T16" t="str">
        <f>'Saisie données'!I2284</f>
        <v/>
      </c>
      <c r="U16" s="9">
        <v>44879</v>
      </c>
      <c r="V16" t="str">
        <f>'Saisie données'!I2315</f>
        <v/>
      </c>
      <c r="W16" s="9">
        <v>44909</v>
      </c>
      <c r="X16" t="str">
        <f>'Saisie données'!I2345</f>
        <v/>
      </c>
    </row>
    <row r="17" spans="1:24" ht="15" customHeight="1" x14ac:dyDescent="0.25">
      <c r="A17" s="9">
        <v>44576</v>
      </c>
      <c r="B17" t="str">
        <f>'Saisie données'!I2012</f>
        <v/>
      </c>
      <c r="C17" s="9">
        <v>44607</v>
      </c>
      <c r="D17" t="str">
        <f>'Saisie données'!I2043</f>
        <v/>
      </c>
      <c r="E17" s="9">
        <v>44635</v>
      </c>
      <c r="F17" t="str">
        <f>'Saisie données'!I2071</f>
        <v/>
      </c>
      <c r="G17" s="9">
        <v>44666</v>
      </c>
      <c r="H17" t="str">
        <f>'Saisie données'!I2102</f>
        <v/>
      </c>
      <c r="I17" s="9">
        <v>44696</v>
      </c>
      <c r="J17" t="str">
        <f>'Saisie données'!I2132</f>
        <v/>
      </c>
      <c r="K17" s="9">
        <v>44727</v>
      </c>
      <c r="L17" t="str">
        <f>'Saisie données'!I2163</f>
        <v/>
      </c>
      <c r="M17" s="9">
        <v>44757</v>
      </c>
      <c r="N17" t="str">
        <f>'Saisie données'!I2193</f>
        <v/>
      </c>
      <c r="O17" s="9">
        <v>44788</v>
      </c>
      <c r="P17" t="str">
        <f>'Saisie données'!I2224</f>
        <v/>
      </c>
      <c r="Q17" s="9">
        <v>44819</v>
      </c>
      <c r="R17" t="str">
        <f>'Saisie données'!I2255</f>
        <v/>
      </c>
      <c r="S17" s="9">
        <v>44849</v>
      </c>
      <c r="T17" t="str">
        <f>'Saisie données'!I2285</f>
        <v/>
      </c>
      <c r="U17" s="9">
        <v>44880</v>
      </c>
      <c r="V17" t="str">
        <f>'Saisie données'!I2316</f>
        <v/>
      </c>
      <c r="W17" s="9">
        <v>44910</v>
      </c>
      <c r="X17" t="str">
        <f>'Saisie données'!I2346</f>
        <v/>
      </c>
    </row>
    <row r="18" spans="1:24" ht="15" customHeight="1" x14ac:dyDescent="0.25">
      <c r="A18" s="9">
        <v>44577</v>
      </c>
      <c r="B18" t="str">
        <f>'Saisie données'!I2013</f>
        <v/>
      </c>
      <c r="C18" s="9">
        <v>44608</v>
      </c>
      <c r="D18" t="str">
        <f>'Saisie données'!I2044</f>
        <v/>
      </c>
      <c r="E18" s="9">
        <v>44636</v>
      </c>
      <c r="F18" t="str">
        <f>'Saisie données'!I2072</f>
        <v/>
      </c>
      <c r="G18" s="9">
        <v>44667</v>
      </c>
      <c r="H18" t="str">
        <f>'Saisie données'!I2103</f>
        <v/>
      </c>
      <c r="I18" s="9">
        <v>44697</v>
      </c>
      <c r="J18" t="str">
        <f>'Saisie données'!I2133</f>
        <v/>
      </c>
      <c r="K18" s="9">
        <v>44728</v>
      </c>
      <c r="L18" t="str">
        <f>'Saisie données'!I2164</f>
        <v/>
      </c>
      <c r="M18" s="9">
        <v>44758</v>
      </c>
      <c r="N18" t="str">
        <f>'Saisie données'!I2194</f>
        <v/>
      </c>
      <c r="O18" s="9">
        <v>44789</v>
      </c>
      <c r="P18" t="str">
        <f>'Saisie données'!I2225</f>
        <v/>
      </c>
      <c r="Q18" s="9">
        <v>44820</v>
      </c>
      <c r="R18" t="str">
        <f>'Saisie données'!I2256</f>
        <v/>
      </c>
      <c r="S18" s="9">
        <v>44850</v>
      </c>
      <c r="T18" t="str">
        <f>'Saisie données'!I2286</f>
        <v/>
      </c>
      <c r="U18" s="9">
        <v>44881</v>
      </c>
      <c r="V18" t="str">
        <f>'Saisie données'!I2317</f>
        <v/>
      </c>
      <c r="W18" s="9">
        <v>44911</v>
      </c>
      <c r="X18" t="str">
        <f>'Saisie données'!I2347</f>
        <v/>
      </c>
    </row>
    <row r="19" spans="1:24" ht="15" customHeight="1" x14ac:dyDescent="0.25">
      <c r="A19" s="9">
        <v>44578</v>
      </c>
      <c r="B19" t="str">
        <f>'Saisie données'!I2014</f>
        <v/>
      </c>
      <c r="C19" s="9">
        <v>44609</v>
      </c>
      <c r="D19" t="str">
        <f>'Saisie données'!I2045</f>
        <v/>
      </c>
      <c r="E19" s="9">
        <v>44637</v>
      </c>
      <c r="F19" t="str">
        <f>'Saisie données'!I2073</f>
        <v/>
      </c>
      <c r="G19" s="9">
        <v>44668</v>
      </c>
      <c r="H19" t="str">
        <f>'Saisie données'!I2104</f>
        <v/>
      </c>
      <c r="I19" s="9">
        <v>44698</v>
      </c>
      <c r="J19" t="str">
        <f>'Saisie données'!I2134</f>
        <v/>
      </c>
      <c r="K19" s="9">
        <v>44729</v>
      </c>
      <c r="L19" t="str">
        <f>'Saisie données'!I2165</f>
        <v/>
      </c>
      <c r="M19" s="9">
        <v>44759</v>
      </c>
      <c r="N19" t="str">
        <f>'Saisie données'!I2195</f>
        <v/>
      </c>
      <c r="O19" s="9">
        <v>44790</v>
      </c>
      <c r="P19" t="str">
        <f>'Saisie données'!I2226</f>
        <v/>
      </c>
      <c r="Q19" s="9">
        <v>44821</v>
      </c>
      <c r="R19" t="str">
        <f>'Saisie données'!I2257</f>
        <v/>
      </c>
      <c r="S19" s="9">
        <v>44851</v>
      </c>
      <c r="T19" t="str">
        <f>'Saisie données'!I2287</f>
        <v/>
      </c>
      <c r="U19" s="9">
        <v>44882</v>
      </c>
      <c r="V19" t="str">
        <f>'Saisie données'!I2318</f>
        <v/>
      </c>
      <c r="W19" s="9">
        <v>44912</v>
      </c>
      <c r="X19" t="str">
        <f>'Saisie données'!I2348</f>
        <v/>
      </c>
    </row>
    <row r="20" spans="1:24" ht="15" customHeight="1" x14ac:dyDescent="0.25">
      <c r="A20" s="9">
        <v>44579</v>
      </c>
      <c r="B20" t="str">
        <f>'Saisie données'!I2015</f>
        <v/>
      </c>
      <c r="C20" s="9">
        <v>44610</v>
      </c>
      <c r="D20" t="str">
        <f>'Saisie données'!I2046</f>
        <v/>
      </c>
      <c r="E20" s="9">
        <v>44638</v>
      </c>
      <c r="F20" t="str">
        <f>'Saisie données'!I2074</f>
        <v/>
      </c>
      <c r="G20" s="9">
        <v>44669</v>
      </c>
      <c r="H20" t="str">
        <f>'Saisie données'!I2105</f>
        <v/>
      </c>
      <c r="I20" s="9">
        <v>44699</v>
      </c>
      <c r="J20" t="str">
        <f>'Saisie données'!I2135</f>
        <v/>
      </c>
      <c r="K20" s="9">
        <v>44730</v>
      </c>
      <c r="L20" t="str">
        <f>'Saisie données'!I2166</f>
        <v/>
      </c>
      <c r="M20" s="9">
        <v>44760</v>
      </c>
      <c r="N20" t="str">
        <f>'Saisie données'!I2196</f>
        <v/>
      </c>
      <c r="O20" s="9">
        <v>44791</v>
      </c>
      <c r="P20" t="str">
        <f>'Saisie données'!I2227</f>
        <v/>
      </c>
      <c r="Q20" s="9">
        <v>44822</v>
      </c>
      <c r="R20" t="str">
        <f>'Saisie données'!I2258</f>
        <v/>
      </c>
      <c r="S20" s="9">
        <v>44852</v>
      </c>
      <c r="T20" t="str">
        <f>'Saisie données'!I2288</f>
        <v/>
      </c>
      <c r="U20" s="9">
        <v>44883</v>
      </c>
      <c r="V20" t="str">
        <f>'Saisie données'!I2319</f>
        <v/>
      </c>
      <c r="W20" s="9">
        <v>44913</v>
      </c>
      <c r="X20" t="str">
        <f>'Saisie données'!I2349</f>
        <v/>
      </c>
    </row>
    <row r="21" spans="1:24" ht="15" customHeight="1" x14ac:dyDescent="0.25">
      <c r="A21" s="9">
        <v>44580</v>
      </c>
      <c r="B21" t="str">
        <f>'Saisie données'!I2016</f>
        <v/>
      </c>
      <c r="C21" s="9">
        <v>44611</v>
      </c>
      <c r="D21" t="str">
        <f>'Saisie données'!I2047</f>
        <v/>
      </c>
      <c r="E21" s="9">
        <v>44639</v>
      </c>
      <c r="F21" t="str">
        <f>'Saisie données'!I2075</f>
        <v/>
      </c>
      <c r="G21" s="9">
        <v>44670</v>
      </c>
      <c r="H21" t="str">
        <f>'Saisie données'!I2106</f>
        <v/>
      </c>
      <c r="I21" s="9">
        <v>44700</v>
      </c>
      <c r="J21" t="str">
        <f>'Saisie données'!I2136</f>
        <v/>
      </c>
      <c r="K21" s="9">
        <v>44731</v>
      </c>
      <c r="L21" t="str">
        <f>'Saisie données'!I2167</f>
        <v/>
      </c>
      <c r="M21" s="9">
        <v>44761</v>
      </c>
      <c r="N21" t="str">
        <f>'Saisie données'!I2197</f>
        <v/>
      </c>
      <c r="O21" s="9">
        <v>44792</v>
      </c>
      <c r="P21" t="str">
        <f>'Saisie données'!I2228</f>
        <v/>
      </c>
      <c r="Q21" s="9">
        <v>44823</v>
      </c>
      <c r="R21" t="str">
        <f>'Saisie données'!I2259</f>
        <v/>
      </c>
      <c r="S21" s="9">
        <v>44853</v>
      </c>
      <c r="T21" t="str">
        <f>'Saisie données'!I2289</f>
        <v/>
      </c>
      <c r="U21" s="9">
        <v>44884</v>
      </c>
      <c r="V21" t="str">
        <f>'Saisie données'!I2320</f>
        <v/>
      </c>
      <c r="W21" s="9">
        <v>44914</v>
      </c>
      <c r="X21" t="str">
        <f>'Saisie données'!I2350</f>
        <v/>
      </c>
    </row>
    <row r="22" spans="1:24" ht="15" customHeight="1" x14ac:dyDescent="0.25">
      <c r="A22" s="9">
        <v>44581</v>
      </c>
      <c r="B22" t="str">
        <f>'Saisie données'!I2017</f>
        <v/>
      </c>
      <c r="C22" s="9">
        <v>44612</v>
      </c>
      <c r="D22" t="str">
        <f>'Saisie données'!I2048</f>
        <v/>
      </c>
      <c r="E22" s="9">
        <v>44640</v>
      </c>
      <c r="F22" t="str">
        <f>'Saisie données'!I2076</f>
        <v/>
      </c>
      <c r="G22" s="9">
        <v>44671</v>
      </c>
      <c r="H22" t="str">
        <f>'Saisie données'!I2107</f>
        <v/>
      </c>
      <c r="I22" s="9">
        <v>44701</v>
      </c>
      <c r="J22" t="str">
        <f>'Saisie données'!I2137</f>
        <v/>
      </c>
      <c r="K22" s="9">
        <v>44732</v>
      </c>
      <c r="L22" t="str">
        <f>'Saisie données'!I2168</f>
        <v/>
      </c>
      <c r="M22" s="9">
        <v>44762</v>
      </c>
      <c r="N22" t="str">
        <f>'Saisie données'!I2198</f>
        <v/>
      </c>
      <c r="O22" s="9">
        <v>44793</v>
      </c>
      <c r="P22" t="str">
        <f>'Saisie données'!I2229</f>
        <v/>
      </c>
      <c r="Q22" s="9">
        <v>44824</v>
      </c>
      <c r="R22" t="str">
        <f>'Saisie données'!I2260</f>
        <v/>
      </c>
      <c r="S22" s="9">
        <v>44854</v>
      </c>
      <c r="T22" t="str">
        <f>'Saisie données'!I2290</f>
        <v/>
      </c>
      <c r="U22" s="9">
        <v>44885</v>
      </c>
      <c r="V22" t="str">
        <f>'Saisie données'!I2321</f>
        <v/>
      </c>
      <c r="W22" s="9">
        <v>44915</v>
      </c>
      <c r="X22" t="str">
        <f>'Saisie données'!I2351</f>
        <v/>
      </c>
    </row>
    <row r="23" spans="1:24" ht="15" customHeight="1" x14ac:dyDescent="0.25">
      <c r="A23" s="9">
        <v>44582</v>
      </c>
      <c r="B23" t="str">
        <f>'Saisie données'!I2018</f>
        <v/>
      </c>
      <c r="C23" s="9">
        <v>44613</v>
      </c>
      <c r="D23" t="str">
        <f>'Saisie données'!I2049</f>
        <v/>
      </c>
      <c r="E23" s="9">
        <v>44641</v>
      </c>
      <c r="F23" t="str">
        <f>'Saisie données'!I2077</f>
        <v/>
      </c>
      <c r="G23" s="9">
        <v>44672</v>
      </c>
      <c r="H23" t="str">
        <f>'Saisie données'!I2108</f>
        <v/>
      </c>
      <c r="I23" s="9">
        <v>44702</v>
      </c>
      <c r="J23" t="str">
        <f>'Saisie données'!I2138</f>
        <v/>
      </c>
      <c r="K23" s="9">
        <v>44733</v>
      </c>
      <c r="L23" t="str">
        <f>'Saisie données'!I2169</f>
        <v/>
      </c>
      <c r="M23" s="9">
        <v>44763</v>
      </c>
      <c r="N23" t="str">
        <f>'Saisie données'!I2199</f>
        <v/>
      </c>
      <c r="O23" s="9">
        <v>44794</v>
      </c>
      <c r="P23" t="str">
        <f>'Saisie données'!I2230</f>
        <v/>
      </c>
      <c r="Q23" s="9">
        <v>44825</v>
      </c>
      <c r="R23" t="str">
        <f>'Saisie données'!I2261</f>
        <v/>
      </c>
      <c r="S23" s="9">
        <v>44855</v>
      </c>
      <c r="T23" t="str">
        <f>'Saisie données'!I2291</f>
        <v/>
      </c>
      <c r="U23" s="9">
        <v>44886</v>
      </c>
      <c r="V23" t="str">
        <f>'Saisie données'!I2322</f>
        <v/>
      </c>
      <c r="W23" s="9">
        <v>44916</v>
      </c>
      <c r="X23" t="str">
        <f>'Saisie données'!I2352</f>
        <v/>
      </c>
    </row>
    <row r="24" spans="1:24" ht="15" customHeight="1" x14ac:dyDescent="0.25">
      <c r="A24" s="9">
        <v>44583</v>
      </c>
      <c r="B24" t="str">
        <f>'Saisie données'!I2019</f>
        <v/>
      </c>
      <c r="C24" s="9">
        <v>44614</v>
      </c>
      <c r="D24" t="str">
        <f>'Saisie données'!I2050</f>
        <v/>
      </c>
      <c r="E24" s="9">
        <v>44642</v>
      </c>
      <c r="F24" t="str">
        <f>'Saisie données'!I2078</f>
        <v/>
      </c>
      <c r="G24" s="9">
        <v>44673</v>
      </c>
      <c r="H24" t="str">
        <f>'Saisie données'!I2109</f>
        <v/>
      </c>
      <c r="I24" s="9">
        <v>44703</v>
      </c>
      <c r="J24" t="str">
        <f>'Saisie données'!I2139</f>
        <v/>
      </c>
      <c r="K24" s="9">
        <v>44734</v>
      </c>
      <c r="L24" t="str">
        <f>'Saisie données'!I2170</f>
        <v/>
      </c>
      <c r="M24" s="9">
        <v>44764</v>
      </c>
      <c r="N24" t="str">
        <f>'Saisie données'!I2200</f>
        <v/>
      </c>
      <c r="O24" s="9">
        <v>44795</v>
      </c>
      <c r="P24" t="str">
        <f>'Saisie données'!I2231</f>
        <v/>
      </c>
      <c r="Q24" s="9">
        <v>44826</v>
      </c>
      <c r="R24" t="str">
        <f>'Saisie données'!I2262</f>
        <v/>
      </c>
      <c r="S24" s="9">
        <v>44856</v>
      </c>
      <c r="T24" t="str">
        <f>'Saisie données'!I2292</f>
        <v/>
      </c>
      <c r="U24" s="9">
        <v>44887</v>
      </c>
      <c r="V24" t="str">
        <f>'Saisie données'!I2323</f>
        <v/>
      </c>
      <c r="W24" s="9">
        <v>44917</v>
      </c>
      <c r="X24" t="str">
        <f>'Saisie données'!I2353</f>
        <v/>
      </c>
    </row>
    <row r="25" spans="1:24" x14ac:dyDescent="0.25">
      <c r="A25" s="9">
        <v>44584</v>
      </c>
      <c r="B25" t="str">
        <f>'Saisie données'!I2020</f>
        <v/>
      </c>
      <c r="C25" s="9">
        <v>44615</v>
      </c>
      <c r="D25" t="str">
        <f>'Saisie données'!I2051</f>
        <v/>
      </c>
      <c r="E25" s="9">
        <v>44643</v>
      </c>
      <c r="F25" t="str">
        <f>'Saisie données'!I2079</f>
        <v/>
      </c>
      <c r="G25" s="9">
        <v>44674</v>
      </c>
      <c r="H25" t="str">
        <f>'Saisie données'!I2110</f>
        <v/>
      </c>
      <c r="I25" s="9">
        <v>44704</v>
      </c>
      <c r="J25" t="str">
        <f>'Saisie données'!I2140</f>
        <v/>
      </c>
      <c r="K25" s="9">
        <v>44735</v>
      </c>
      <c r="L25" t="str">
        <f>'Saisie données'!I2171</f>
        <v/>
      </c>
      <c r="M25" s="9">
        <v>44765</v>
      </c>
      <c r="N25" t="str">
        <f>'Saisie données'!I2201</f>
        <v/>
      </c>
      <c r="O25" s="9">
        <v>44796</v>
      </c>
      <c r="P25" t="str">
        <f>'Saisie données'!I2232</f>
        <v/>
      </c>
      <c r="Q25" s="9">
        <v>44827</v>
      </c>
      <c r="R25" t="str">
        <f>'Saisie données'!I2263</f>
        <v/>
      </c>
      <c r="S25" s="9">
        <v>44857</v>
      </c>
      <c r="T25" t="str">
        <f>'Saisie données'!I2293</f>
        <v/>
      </c>
      <c r="U25" s="9">
        <v>44888</v>
      </c>
      <c r="V25" t="str">
        <f>'Saisie données'!I2324</f>
        <v/>
      </c>
      <c r="W25" s="9">
        <v>44918</v>
      </c>
      <c r="X25" t="str">
        <f>'Saisie données'!I2354</f>
        <v/>
      </c>
    </row>
    <row r="26" spans="1:24" x14ac:dyDescent="0.25">
      <c r="A26" s="9">
        <v>44585</v>
      </c>
      <c r="B26" t="str">
        <f>'Saisie données'!I2021</f>
        <v/>
      </c>
      <c r="C26" s="9">
        <v>44616</v>
      </c>
      <c r="D26" t="str">
        <f>'Saisie données'!I2052</f>
        <v/>
      </c>
      <c r="E26" s="9">
        <v>44644</v>
      </c>
      <c r="F26" t="str">
        <f>'Saisie données'!I2080</f>
        <v/>
      </c>
      <c r="G26" s="9">
        <v>44675</v>
      </c>
      <c r="H26" t="str">
        <f>'Saisie données'!I2111</f>
        <v/>
      </c>
      <c r="I26" s="9">
        <v>44705</v>
      </c>
      <c r="J26" t="str">
        <f>'Saisie données'!I2141</f>
        <v/>
      </c>
      <c r="K26" s="9">
        <v>44736</v>
      </c>
      <c r="L26" t="str">
        <f>'Saisie données'!I2172</f>
        <v/>
      </c>
      <c r="M26" s="9">
        <v>44766</v>
      </c>
      <c r="N26" t="str">
        <f>'Saisie données'!I2202</f>
        <v/>
      </c>
      <c r="O26" s="9">
        <v>44797</v>
      </c>
      <c r="P26" t="str">
        <f>'Saisie données'!I2233</f>
        <v/>
      </c>
      <c r="Q26" s="9">
        <v>44828</v>
      </c>
      <c r="R26" t="str">
        <f>'Saisie données'!I2264</f>
        <v/>
      </c>
      <c r="S26" s="9">
        <v>44858</v>
      </c>
      <c r="T26" t="str">
        <f>'Saisie données'!I2294</f>
        <v/>
      </c>
      <c r="U26" s="9">
        <v>44889</v>
      </c>
      <c r="V26" t="str">
        <f>'Saisie données'!I2325</f>
        <v/>
      </c>
      <c r="W26" s="9">
        <v>44919</v>
      </c>
      <c r="X26" t="str">
        <f>'Saisie données'!I2355</f>
        <v/>
      </c>
    </row>
    <row r="27" spans="1:24" x14ac:dyDescent="0.25">
      <c r="A27" s="9">
        <v>44586</v>
      </c>
      <c r="B27" t="str">
        <f>'Saisie données'!I2022</f>
        <v/>
      </c>
      <c r="C27" s="9">
        <v>44617</v>
      </c>
      <c r="D27" t="str">
        <f>'Saisie données'!I2053</f>
        <v/>
      </c>
      <c r="E27" s="9">
        <v>44645</v>
      </c>
      <c r="F27" t="str">
        <f>'Saisie données'!I2081</f>
        <v/>
      </c>
      <c r="G27" s="9">
        <v>44676</v>
      </c>
      <c r="H27" t="str">
        <f>'Saisie données'!I2112</f>
        <v/>
      </c>
      <c r="I27" s="9">
        <v>44706</v>
      </c>
      <c r="J27" t="str">
        <f>'Saisie données'!I2142</f>
        <v/>
      </c>
      <c r="K27" s="9">
        <v>44737</v>
      </c>
      <c r="L27" t="str">
        <f>'Saisie données'!I2173</f>
        <v/>
      </c>
      <c r="M27" s="9">
        <v>44767</v>
      </c>
      <c r="N27" t="str">
        <f>'Saisie données'!I2203</f>
        <v/>
      </c>
      <c r="O27" s="9">
        <v>44798</v>
      </c>
      <c r="P27" t="str">
        <f>'Saisie données'!I2234</f>
        <v/>
      </c>
      <c r="Q27" s="9">
        <v>44829</v>
      </c>
      <c r="R27" t="str">
        <f>'Saisie données'!I2265</f>
        <v/>
      </c>
      <c r="S27" s="9">
        <v>44859</v>
      </c>
      <c r="T27" t="str">
        <f>'Saisie données'!I2295</f>
        <v/>
      </c>
      <c r="U27" s="9">
        <v>44890</v>
      </c>
      <c r="V27" t="str">
        <f>'Saisie données'!I2326</f>
        <v/>
      </c>
      <c r="W27" s="9">
        <v>44920</v>
      </c>
      <c r="X27" t="str">
        <f>'Saisie données'!I2356</f>
        <v/>
      </c>
    </row>
    <row r="28" spans="1:24" x14ac:dyDescent="0.25">
      <c r="A28" s="9">
        <v>44587</v>
      </c>
      <c r="B28" t="str">
        <f>'Saisie données'!I2023</f>
        <v/>
      </c>
      <c r="C28" s="9">
        <v>44618</v>
      </c>
      <c r="D28" t="str">
        <f>'Saisie données'!I2054</f>
        <v/>
      </c>
      <c r="E28" s="9">
        <v>44646</v>
      </c>
      <c r="F28" t="str">
        <f>'Saisie données'!I2082</f>
        <v/>
      </c>
      <c r="G28" s="9">
        <v>44677</v>
      </c>
      <c r="H28" t="str">
        <f>'Saisie données'!I2113</f>
        <v/>
      </c>
      <c r="I28" s="9">
        <v>44707</v>
      </c>
      <c r="J28" t="str">
        <f>'Saisie données'!I2143</f>
        <v/>
      </c>
      <c r="K28" s="9">
        <v>44738</v>
      </c>
      <c r="L28" t="str">
        <f>'Saisie données'!I2174</f>
        <v/>
      </c>
      <c r="M28" s="9">
        <v>44768</v>
      </c>
      <c r="N28" t="str">
        <f>'Saisie données'!I2204</f>
        <v/>
      </c>
      <c r="O28" s="9">
        <v>44799</v>
      </c>
      <c r="P28" t="str">
        <f>'Saisie données'!I2235</f>
        <v/>
      </c>
      <c r="Q28" s="9">
        <v>44830</v>
      </c>
      <c r="R28" t="str">
        <f>'Saisie données'!I2266</f>
        <v/>
      </c>
      <c r="S28" s="9">
        <v>44860</v>
      </c>
      <c r="T28" t="str">
        <f>'Saisie données'!I2296</f>
        <v/>
      </c>
      <c r="U28" s="9">
        <v>44891</v>
      </c>
      <c r="V28" t="str">
        <f>'Saisie données'!I2327</f>
        <v/>
      </c>
      <c r="W28" s="9">
        <v>44921</v>
      </c>
      <c r="X28" t="str">
        <f>'Saisie données'!I2357</f>
        <v/>
      </c>
    </row>
    <row r="29" spans="1:24" x14ac:dyDescent="0.25">
      <c r="A29" s="9">
        <v>44588</v>
      </c>
      <c r="B29" t="str">
        <f>'Saisie données'!I2024</f>
        <v/>
      </c>
      <c r="C29" s="9">
        <v>44619</v>
      </c>
      <c r="D29" t="str">
        <f>'Saisie données'!I2055</f>
        <v/>
      </c>
      <c r="E29" s="9">
        <v>44647</v>
      </c>
      <c r="F29" t="str">
        <f>'Saisie données'!I2083</f>
        <v/>
      </c>
      <c r="G29" s="9">
        <v>44678</v>
      </c>
      <c r="H29" t="str">
        <f>'Saisie données'!I2114</f>
        <v/>
      </c>
      <c r="I29" s="9">
        <v>44708</v>
      </c>
      <c r="J29" t="str">
        <f>'Saisie données'!I2144</f>
        <v/>
      </c>
      <c r="K29" s="9">
        <v>44739</v>
      </c>
      <c r="L29" t="str">
        <f>'Saisie données'!I2175</f>
        <v/>
      </c>
      <c r="M29" s="9">
        <v>44769</v>
      </c>
      <c r="N29" t="str">
        <f>'Saisie données'!I2205</f>
        <v/>
      </c>
      <c r="O29" s="9">
        <v>44800</v>
      </c>
      <c r="P29" t="str">
        <f>'Saisie données'!I2236</f>
        <v/>
      </c>
      <c r="Q29" s="9">
        <v>44831</v>
      </c>
      <c r="R29" t="str">
        <f>'Saisie données'!I2267</f>
        <v/>
      </c>
      <c r="S29" s="9">
        <v>44861</v>
      </c>
      <c r="T29" t="str">
        <f>'Saisie données'!I2297</f>
        <v/>
      </c>
      <c r="U29" s="9">
        <v>44892</v>
      </c>
      <c r="V29" t="str">
        <f>'Saisie données'!I2328</f>
        <v/>
      </c>
      <c r="W29" s="9">
        <v>44922</v>
      </c>
      <c r="X29" t="str">
        <f>'Saisie données'!I2358</f>
        <v/>
      </c>
    </row>
    <row r="30" spans="1:24" x14ac:dyDescent="0.25">
      <c r="A30" s="9">
        <v>44589</v>
      </c>
      <c r="B30" t="str">
        <f>'Saisie données'!I2025</f>
        <v/>
      </c>
      <c r="C30" s="9">
        <v>44620</v>
      </c>
      <c r="D30" t="str">
        <f>'Saisie données'!I2056</f>
        <v/>
      </c>
      <c r="E30" s="9">
        <v>44648</v>
      </c>
      <c r="F30" t="str">
        <f>'Saisie données'!I2084</f>
        <v/>
      </c>
      <c r="G30" s="9">
        <v>44679</v>
      </c>
      <c r="H30" t="str">
        <f>'Saisie données'!I2115</f>
        <v/>
      </c>
      <c r="I30" s="9">
        <v>44709</v>
      </c>
      <c r="J30" t="str">
        <f>'Saisie données'!I2145</f>
        <v/>
      </c>
      <c r="K30" s="9">
        <v>44740</v>
      </c>
      <c r="L30" t="str">
        <f>'Saisie données'!I2176</f>
        <v/>
      </c>
      <c r="M30" s="9">
        <v>44770</v>
      </c>
      <c r="N30" t="str">
        <f>'Saisie données'!I2206</f>
        <v/>
      </c>
      <c r="O30" s="9">
        <v>44801</v>
      </c>
      <c r="P30" t="str">
        <f>'Saisie données'!I2237</f>
        <v/>
      </c>
      <c r="Q30" s="9">
        <v>44832</v>
      </c>
      <c r="R30" t="str">
        <f>'Saisie données'!I2268</f>
        <v/>
      </c>
      <c r="S30" s="9">
        <v>44862</v>
      </c>
      <c r="T30" t="str">
        <f>'Saisie données'!I2298</f>
        <v/>
      </c>
      <c r="U30" s="9">
        <v>44893</v>
      </c>
      <c r="V30" t="str">
        <f>'Saisie données'!I2329</f>
        <v/>
      </c>
      <c r="W30" s="9">
        <v>44923</v>
      </c>
      <c r="X30" t="str">
        <f>'Saisie données'!I2359</f>
        <v/>
      </c>
    </row>
    <row r="31" spans="1:24" x14ac:dyDescent="0.25">
      <c r="A31" s="9">
        <v>44590</v>
      </c>
      <c r="B31" t="str">
        <f>'Saisie données'!I2026</f>
        <v/>
      </c>
      <c r="E31" s="9">
        <v>44649</v>
      </c>
      <c r="F31" t="str">
        <f>'Saisie données'!I2085</f>
        <v/>
      </c>
      <c r="G31" s="9">
        <v>44680</v>
      </c>
      <c r="H31" t="str">
        <f>'Saisie données'!I2116</f>
        <v/>
      </c>
      <c r="I31" s="9">
        <v>44710</v>
      </c>
      <c r="J31" t="str">
        <f>'Saisie données'!I2146</f>
        <v/>
      </c>
      <c r="K31" s="9">
        <v>44741</v>
      </c>
      <c r="L31" t="str">
        <f>'Saisie données'!I2177</f>
        <v/>
      </c>
      <c r="M31" s="9">
        <v>44771</v>
      </c>
      <c r="N31" t="str">
        <f>'Saisie données'!I2207</f>
        <v/>
      </c>
      <c r="O31" s="9">
        <v>44802</v>
      </c>
      <c r="P31" t="str">
        <f>'Saisie données'!I2238</f>
        <v/>
      </c>
      <c r="Q31" s="9">
        <v>44833</v>
      </c>
      <c r="R31" t="str">
        <f>'Saisie données'!I2269</f>
        <v/>
      </c>
      <c r="S31" s="9">
        <v>44863</v>
      </c>
      <c r="T31" t="str">
        <f>'Saisie données'!I2299</f>
        <v/>
      </c>
      <c r="U31" s="9">
        <v>44894</v>
      </c>
      <c r="V31" t="str">
        <f>'Saisie données'!I2330</f>
        <v/>
      </c>
      <c r="W31" s="9">
        <v>44924</v>
      </c>
      <c r="X31" t="str">
        <f>'Saisie données'!I2360</f>
        <v/>
      </c>
    </row>
    <row r="32" spans="1:24" x14ac:dyDescent="0.25">
      <c r="A32" s="9">
        <v>44591</v>
      </c>
      <c r="B32" t="str">
        <f>'Saisie données'!I2027</f>
        <v/>
      </c>
      <c r="E32" s="9">
        <v>44650</v>
      </c>
      <c r="F32" t="str">
        <f>'Saisie données'!I2086</f>
        <v/>
      </c>
      <c r="G32" s="9">
        <v>44681</v>
      </c>
      <c r="H32" t="str">
        <f>'Saisie données'!I2117</f>
        <v/>
      </c>
      <c r="I32" s="9">
        <v>44711</v>
      </c>
      <c r="J32" t="str">
        <f>'Saisie données'!I2147</f>
        <v/>
      </c>
      <c r="K32" s="9">
        <v>44742</v>
      </c>
      <c r="L32" t="str">
        <f>'Saisie données'!I2178</f>
        <v/>
      </c>
      <c r="M32" s="9">
        <v>44772</v>
      </c>
      <c r="N32" t="str">
        <f>'Saisie données'!I2208</f>
        <v/>
      </c>
      <c r="O32" s="9">
        <v>44803</v>
      </c>
      <c r="P32" t="str">
        <f>'Saisie données'!I2239</f>
        <v/>
      </c>
      <c r="Q32" s="9">
        <v>44834</v>
      </c>
      <c r="R32" t="str">
        <f>'Saisie données'!I2270</f>
        <v/>
      </c>
      <c r="S32" s="9">
        <v>44864</v>
      </c>
      <c r="T32" t="str">
        <f>'Saisie données'!I2300</f>
        <v/>
      </c>
      <c r="U32" s="9">
        <v>44895</v>
      </c>
      <c r="V32" t="str">
        <f>'Saisie données'!I2331</f>
        <v/>
      </c>
      <c r="W32" s="9">
        <v>44925</v>
      </c>
      <c r="X32" t="str">
        <f>'Saisie données'!I2361</f>
        <v/>
      </c>
    </row>
    <row r="33" spans="1:24" x14ac:dyDescent="0.25">
      <c r="A33" s="9">
        <v>44592</v>
      </c>
      <c r="B33" t="str">
        <f>'Saisie données'!I2028</f>
        <v/>
      </c>
      <c r="E33" s="9">
        <v>44651</v>
      </c>
      <c r="F33" t="str">
        <f>'Saisie données'!I2087</f>
        <v/>
      </c>
      <c r="G33" s="1"/>
      <c r="I33" s="9">
        <v>44712</v>
      </c>
      <c r="J33" t="str">
        <f>'Saisie données'!I2148</f>
        <v/>
      </c>
      <c r="K33" s="1"/>
      <c r="M33" s="9">
        <v>44773</v>
      </c>
      <c r="N33" t="str">
        <f>'Saisie données'!I2209</f>
        <v/>
      </c>
      <c r="O33" s="9">
        <v>44804</v>
      </c>
      <c r="P33" t="str">
        <f>'Saisie données'!I2240</f>
        <v/>
      </c>
      <c r="Q33" s="1"/>
      <c r="S33" s="9">
        <v>44865</v>
      </c>
      <c r="T33" t="str">
        <f>'Saisie données'!I2301</f>
        <v/>
      </c>
      <c r="U33" s="9"/>
      <c r="W33" s="9">
        <v>44926</v>
      </c>
      <c r="X33" t="str">
        <f>'Saisie données'!I2362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COUNTIF(D3:D30,"Plein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COUNTIF(D3:D30,"Demi-traitement")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tfGu8MpvrD3QRPD2reHGleQQv5/n0plwr4JUhxNe5QQPyH8uRBPsOjrn8v4HdF1j0gDrjAkkS2Sy0RhZjZFLmA==" saltValue="A9zeN/oToprYxYsltMEaQA==" spinCount="100000" sheet="1" objects="1" scenarios="1" selectLockedCells="1" selectUnlockedCells="1"/>
  <mergeCells count="13">
    <mergeCell ref="I2:J2"/>
    <mergeCell ref="A1:B1"/>
    <mergeCell ref="A2:B2"/>
    <mergeCell ref="C2:D2"/>
    <mergeCell ref="E2:F2"/>
    <mergeCell ref="G2:H2"/>
    <mergeCell ref="W2:X2"/>
    <mergeCell ref="K2:L2"/>
    <mergeCell ref="M2:N2"/>
    <mergeCell ref="O2:P2"/>
    <mergeCell ref="Q2:R2"/>
    <mergeCell ref="S2:T2"/>
    <mergeCell ref="U2:V2"/>
  </mergeCells>
  <conditionalFormatting sqref="A35:G35">
    <cfRule type="containsText" dxfId="23" priority="17" operator="containsText" text="Demi-traitement">
      <formula>NOT(ISERROR(SEARCH("Demi-traitement",A35)))</formula>
    </cfRule>
    <cfRule type="containsText" dxfId="22" priority="18" operator="containsText" text="Plein traitement">
      <formula>NOT(ISERROR(SEARCH("Plein traitement",A35)))</formula>
    </cfRule>
  </conditionalFormatting>
  <conditionalFormatting sqref="A1:X34">
    <cfRule type="containsText" dxfId="21" priority="23" operator="containsText" text="Demi-traitement">
      <formula>NOT(ISERROR(SEARCH("Demi-traitement",A1)))</formula>
    </cfRule>
    <cfRule type="containsText" dxfId="20" priority="24" operator="containsText" text="Plein traitement">
      <formula>NOT(ISERROR(SEARCH("Plein traitement",A1)))</formula>
    </cfRule>
  </conditionalFormatting>
  <conditionalFormatting sqref="I35:X35">
    <cfRule type="containsText" dxfId="19" priority="1" operator="containsText" text="Demi-traitement">
      <formula>NOT(ISERROR(SEARCH("Demi-traitement",I35)))</formula>
    </cfRule>
    <cfRule type="containsText" dxfId="18" priority="2" operator="containsText" text="Plein traitement">
      <formula>NOT(ISERROR(SEARCH("Plein traitement",I35)))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X36"/>
  <sheetViews>
    <sheetView zoomScale="70" zoomScaleNormal="70" workbookViewId="0">
      <selection activeCell="C7" sqref="C7"/>
    </sheetView>
  </sheetViews>
  <sheetFormatPr baseColWidth="10" defaultColWidth="11.42578125" defaultRowHeight="15" x14ac:dyDescent="0.25"/>
  <cols>
    <col min="1" max="1" width="8.42578125" bestFit="1" customWidth="1"/>
    <col min="2" max="2" width="17.140625" bestFit="1" customWidth="1"/>
    <col min="3" max="3" width="8.42578125" bestFit="1" customWidth="1"/>
    <col min="4" max="4" width="17.140625" bestFit="1" customWidth="1"/>
    <col min="5" max="5" width="8.42578125" bestFit="1" customWidth="1"/>
    <col min="6" max="6" width="17.140625" bestFit="1" customWidth="1"/>
    <col min="7" max="7" width="8.42578125" bestFit="1" customWidth="1"/>
    <col min="8" max="8" width="17.140625" bestFit="1" customWidth="1"/>
    <col min="9" max="9" width="8.42578125" bestFit="1" customWidth="1"/>
    <col min="10" max="10" width="17.140625" bestFit="1" customWidth="1"/>
    <col min="11" max="11" width="8.42578125" bestFit="1" customWidth="1"/>
    <col min="12" max="12" width="17.140625" bestFit="1" customWidth="1"/>
    <col min="13" max="13" width="8.42578125" bestFit="1" customWidth="1"/>
    <col min="14" max="14" width="17.140625" bestFit="1" customWidth="1"/>
    <col min="15" max="15" width="8.42578125" bestFit="1" customWidth="1"/>
    <col min="16" max="16" width="17.7109375" bestFit="1" customWidth="1"/>
    <col min="17" max="17" width="8.42578125" bestFit="1" customWidth="1"/>
    <col min="18" max="18" width="17.7109375" bestFit="1" customWidth="1"/>
    <col min="19" max="19" width="8.42578125" bestFit="1" customWidth="1"/>
    <col min="20" max="20" width="17.7109375" bestFit="1" customWidth="1"/>
    <col min="21" max="21" width="8.42578125" bestFit="1" customWidth="1"/>
    <col min="22" max="22" width="17.7109375" bestFit="1" customWidth="1"/>
    <col min="23" max="23" width="8.42578125" bestFit="1" customWidth="1"/>
    <col min="24" max="24" width="17.7109375" bestFit="1" customWidth="1"/>
  </cols>
  <sheetData>
    <row r="1" spans="1:24" ht="15.75" customHeight="1" thickBot="1" x14ac:dyDescent="0.3">
      <c r="A1" s="35" t="s">
        <v>45</v>
      </c>
      <c r="B1" s="36"/>
    </row>
    <row r="2" spans="1:24" ht="15.75" customHeight="1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ht="15" customHeight="1" x14ac:dyDescent="0.25">
      <c r="A3" s="9">
        <v>44927</v>
      </c>
      <c r="B3" t="str">
        <f>'Saisie données'!I2363</f>
        <v/>
      </c>
      <c r="C3" s="9">
        <v>44958</v>
      </c>
      <c r="D3" t="str">
        <f>'Saisie données'!I2394</f>
        <v/>
      </c>
      <c r="E3" s="9">
        <v>44986</v>
      </c>
      <c r="F3" t="str">
        <f>'Saisie données'!I2422</f>
        <v/>
      </c>
      <c r="G3" s="9">
        <v>45017</v>
      </c>
      <c r="H3" t="str">
        <f>'Saisie données'!I2453</f>
        <v/>
      </c>
      <c r="I3" s="9">
        <v>45047</v>
      </c>
      <c r="J3" t="str">
        <f>'Saisie données'!I2483</f>
        <v/>
      </c>
      <c r="K3" s="9">
        <v>45078</v>
      </c>
      <c r="L3" t="str">
        <f>'Saisie données'!I2514</f>
        <v/>
      </c>
      <c r="M3" s="9">
        <v>45108</v>
      </c>
      <c r="N3" t="str">
        <f>'Saisie données'!I2544</f>
        <v/>
      </c>
      <c r="O3" s="9">
        <v>45139</v>
      </c>
      <c r="P3" t="str">
        <f>'Saisie données'!I2575</f>
        <v/>
      </c>
      <c r="Q3" s="9">
        <v>45170</v>
      </c>
      <c r="R3" t="str">
        <f>'Saisie données'!I2606</f>
        <v/>
      </c>
      <c r="S3" s="9">
        <v>45200</v>
      </c>
      <c r="T3" t="str">
        <f>'Saisie données'!I2636</f>
        <v/>
      </c>
      <c r="U3" s="9">
        <v>45231</v>
      </c>
      <c r="V3" t="str">
        <f>'Saisie données'!I2667</f>
        <v/>
      </c>
      <c r="W3" s="9">
        <v>45261</v>
      </c>
      <c r="X3" t="str">
        <f>'Saisie données'!I2697</f>
        <v/>
      </c>
    </row>
    <row r="4" spans="1:24" ht="15" customHeight="1" x14ac:dyDescent="0.25">
      <c r="A4" s="9">
        <v>44928</v>
      </c>
      <c r="B4" t="str">
        <f>'Saisie données'!I2364</f>
        <v/>
      </c>
      <c r="C4" s="9">
        <v>44959</v>
      </c>
      <c r="D4" t="str">
        <f>'Saisie données'!I2395</f>
        <v/>
      </c>
      <c r="E4" s="9">
        <v>44987</v>
      </c>
      <c r="F4" t="str">
        <f>'Saisie données'!I2423</f>
        <v/>
      </c>
      <c r="G4" s="9">
        <v>45018</v>
      </c>
      <c r="H4" t="str">
        <f>'Saisie données'!I2454</f>
        <v/>
      </c>
      <c r="I4" s="9">
        <v>45048</v>
      </c>
      <c r="J4" t="str">
        <f>'Saisie données'!I2484</f>
        <v/>
      </c>
      <c r="K4" s="9">
        <v>45079</v>
      </c>
      <c r="L4" t="str">
        <f>'Saisie données'!I2515</f>
        <v/>
      </c>
      <c r="M4" s="9">
        <v>45109</v>
      </c>
      <c r="N4" t="str">
        <f>'Saisie données'!I2545</f>
        <v/>
      </c>
      <c r="O4" s="9">
        <v>45140</v>
      </c>
      <c r="P4" t="str">
        <f>'Saisie données'!I2576</f>
        <v/>
      </c>
      <c r="Q4" s="9">
        <v>45171</v>
      </c>
      <c r="R4" t="str">
        <f>'Saisie données'!I2607</f>
        <v/>
      </c>
      <c r="S4" s="9">
        <v>45201</v>
      </c>
      <c r="T4" t="str">
        <f>'Saisie données'!I2637</f>
        <v/>
      </c>
      <c r="U4" s="9">
        <v>45232</v>
      </c>
      <c r="V4" t="str">
        <f>'Saisie données'!I2668</f>
        <v/>
      </c>
      <c r="W4" s="9">
        <v>45262</v>
      </c>
      <c r="X4" t="str">
        <f>'Saisie données'!I2698</f>
        <v/>
      </c>
    </row>
    <row r="5" spans="1:24" ht="15" customHeight="1" x14ac:dyDescent="0.25">
      <c r="A5" s="9">
        <v>44929</v>
      </c>
      <c r="B5" t="str">
        <f>'Saisie données'!I2365</f>
        <v/>
      </c>
      <c r="C5" s="9">
        <v>44960</v>
      </c>
      <c r="D5" t="str">
        <f>'Saisie données'!I2396</f>
        <v/>
      </c>
      <c r="E5" s="9">
        <v>44988</v>
      </c>
      <c r="F5" t="str">
        <f>'Saisie données'!I2424</f>
        <v/>
      </c>
      <c r="G5" s="9">
        <v>45019</v>
      </c>
      <c r="H5" t="str">
        <f>'Saisie données'!I2455</f>
        <v/>
      </c>
      <c r="I5" s="9">
        <v>45049</v>
      </c>
      <c r="J5" t="str">
        <f>'Saisie données'!I2485</f>
        <v/>
      </c>
      <c r="K5" s="9">
        <v>45080</v>
      </c>
      <c r="L5" t="str">
        <f>'Saisie données'!I2516</f>
        <v/>
      </c>
      <c r="M5" s="9">
        <v>45110</v>
      </c>
      <c r="N5" t="str">
        <f>'Saisie données'!I2546</f>
        <v/>
      </c>
      <c r="O5" s="9">
        <v>45141</v>
      </c>
      <c r="P5" t="str">
        <f>'Saisie données'!I2577</f>
        <v/>
      </c>
      <c r="Q5" s="9">
        <v>45172</v>
      </c>
      <c r="R5" t="str">
        <f>'Saisie données'!I2608</f>
        <v/>
      </c>
      <c r="S5" s="9">
        <v>45202</v>
      </c>
      <c r="T5" t="str">
        <f>'Saisie données'!I2638</f>
        <v/>
      </c>
      <c r="U5" s="9">
        <v>45233</v>
      </c>
      <c r="V5" t="str">
        <f>'Saisie données'!I2669</f>
        <v/>
      </c>
      <c r="W5" s="9">
        <v>45263</v>
      </c>
      <c r="X5" t="str">
        <f>'Saisie données'!I2699</f>
        <v/>
      </c>
    </row>
    <row r="6" spans="1:24" ht="15" customHeight="1" x14ac:dyDescent="0.25">
      <c r="A6" s="9">
        <v>44930</v>
      </c>
      <c r="B6" t="str">
        <f>'Saisie données'!I2366</f>
        <v/>
      </c>
      <c r="C6" s="9">
        <v>44961</v>
      </c>
      <c r="D6" t="str">
        <f>'Saisie données'!I2397</f>
        <v/>
      </c>
      <c r="E6" s="9">
        <v>44989</v>
      </c>
      <c r="F6" t="str">
        <f>'Saisie données'!I2425</f>
        <v/>
      </c>
      <c r="G6" s="9">
        <v>45020</v>
      </c>
      <c r="H6" t="str">
        <f>'Saisie données'!I2456</f>
        <v/>
      </c>
      <c r="I6" s="9">
        <v>45050</v>
      </c>
      <c r="J6" t="str">
        <f>'Saisie données'!I2486</f>
        <v/>
      </c>
      <c r="K6" s="9">
        <v>45081</v>
      </c>
      <c r="L6" t="str">
        <f>'Saisie données'!I2517</f>
        <v/>
      </c>
      <c r="M6" s="9">
        <v>45111</v>
      </c>
      <c r="N6" t="str">
        <f>'Saisie données'!I2547</f>
        <v/>
      </c>
      <c r="O6" s="9">
        <v>45142</v>
      </c>
      <c r="P6" t="str">
        <f>'Saisie données'!I2578</f>
        <v/>
      </c>
      <c r="Q6" s="9">
        <v>45173</v>
      </c>
      <c r="R6" t="str">
        <f>'Saisie données'!I2609</f>
        <v/>
      </c>
      <c r="S6" s="9">
        <v>45203</v>
      </c>
      <c r="T6" t="str">
        <f>'Saisie données'!I2639</f>
        <v/>
      </c>
      <c r="U6" s="9">
        <v>45234</v>
      </c>
      <c r="V6" t="str">
        <f>'Saisie données'!I2670</f>
        <v/>
      </c>
      <c r="W6" s="9">
        <v>45264</v>
      </c>
      <c r="X6" t="str">
        <f>'Saisie données'!I2700</f>
        <v/>
      </c>
    </row>
    <row r="7" spans="1:24" ht="15" customHeight="1" x14ac:dyDescent="0.25">
      <c r="A7" s="9">
        <v>44931</v>
      </c>
      <c r="B7" t="str">
        <f>'Saisie données'!I2367</f>
        <v/>
      </c>
      <c r="C7" s="9">
        <v>44962</v>
      </c>
      <c r="D7" t="str">
        <f>'Saisie données'!I2398</f>
        <v/>
      </c>
      <c r="E7" s="9">
        <v>44990</v>
      </c>
      <c r="F7" t="str">
        <f>'Saisie données'!I2426</f>
        <v/>
      </c>
      <c r="G7" s="9">
        <v>45021</v>
      </c>
      <c r="H7" t="str">
        <f>'Saisie données'!I2457</f>
        <v/>
      </c>
      <c r="I7" s="9">
        <v>45051</v>
      </c>
      <c r="J7" t="str">
        <f>'Saisie données'!I2487</f>
        <v/>
      </c>
      <c r="K7" s="9">
        <v>45082</v>
      </c>
      <c r="L7" t="str">
        <f>'Saisie données'!I2518</f>
        <v/>
      </c>
      <c r="M7" s="9">
        <v>45112</v>
      </c>
      <c r="N7" t="str">
        <f>'Saisie données'!I2548</f>
        <v/>
      </c>
      <c r="O7" s="9">
        <v>45143</v>
      </c>
      <c r="P7" t="str">
        <f>'Saisie données'!I2579</f>
        <v/>
      </c>
      <c r="Q7" s="9">
        <v>45174</v>
      </c>
      <c r="R7" t="str">
        <f>'Saisie données'!I2610</f>
        <v/>
      </c>
      <c r="S7" s="9">
        <v>45204</v>
      </c>
      <c r="T7" t="str">
        <f>'Saisie données'!I2640</f>
        <v/>
      </c>
      <c r="U7" s="9">
        <v>45235</v>
      </c>
      <c r="V7" t="str">
        <f>'Saisie données'!I2671</f>
        <v/>
      </c>
      <c r="W7" s="9">
        <v>45265</v>
      </c>
      <c r="X7" t="str">
        <f>'Saisie données'!I2701</f>
        <v/>
      </c>
    </row>
    <row r="8" spans="1:24" ht="15" customHeight="1" x14ac:dyDescent="0.25">
      <c r="A8" s="9">
        <v>44932</v>
      </c>
      <c r="B8" t="str">
        <f>'Saisie données'!I2368</f>
        <v/>
      </c>
      <c r="C8" s="9">
        <v>44963</v>
      </c>
      <c r="D8" t="str">
        <f>'Saisie données'!I2399</f>
        <v/>
      </c>
      <c r="E8" s="9">
        <v>44991</v>
      </c>
      <c r="F8" t="str">
        <f>'Saisie données'!I2427</f>
        <v/>
      </c>
      <c r="G8" s="9">
        <v>45022</v>
      </c>
      <c r="H8" t="str">
        <f>'Saisie données'!I2458</f>
        <v/>
      </c>
      <c r="I8" s="9">
        <v>45052</v>
      </c>
      <c r="J8" t="str">
        <f>'Saisie données'!I2488</f>
        <v/>
      </c>
      <c r="K8" s="9">
        <v>45083</v>
      </c>
      <c r="L8" t="str">
        <f>'Saisie données'!I2519</f>
        <v/>
      </c>
      <c r="M8" s="9">
        <v>45113</v>
      </c>
      <c r="N8" t="str">
        <f>'Saisie données'!I2549</f>
        <v/>
      </c>
      <c r="O8" s="9">
        <v>45144</v>
      </c>
      <c r="P8" t="str">
        <f>'Saisie données'!I2580</f>
        <v/>
      </c>
      <c r="Q8" s="9">
        <v>45175</v>
      </c>
      <c r="R8" t="str">
        <f>'Saisie données'!I2611</f>
        <v/>
      </c>
      <c r="S8" s="9">
        <v>45205</v>
      </c>
      <c r="T8" t="str">
        <f>'Saisie données'!I2641</f>
        <v/>
      </c>
      <c r="U8" s="9">
        <v>45236</v>
      </c>
      <c r="V8" t="str">
        <f>'Saisie données'!I2672</f>
        <v/>
      </c>
      <c r="W8" s="9">
        <v>45266</v>
      </c>
      <c r="X8" t="str">
        <f>'Saisie données'!I2702</f>
        <v/>
      </c>
    </row>
    <row r="9" spans="1:24" ht="15" customHeight="1" x14ac:dyDescent="0.25">
      <c r="A9" s="9">
        <v>44933</v>
      </c>
      <c r="B9" t="str">
        <f>'Saisie données'!I2369</f>
        <v/>
      </c>
      <c r="C9" s="9">
        <v>44964</v>
      </c>
      <c r="D9" t="str">
        <f>'Saisie données'!I2400</f>
        <v/>
      </c>
      <c r="E9" s="9">
        <v>44992</v>
      </c>
      <c r="F9" t="str">
        <f>'Saisie données'!I2428</f>
        <v/>
      </c>
      <c r="G9" s="9">
        <v>45023</v>
      </c>
      <c r="H9" t="str">
        <f>'Saisie données'!I2459</f>
        <v/>
      </c>
      <c r="I9" s="9">
        <v>45053</v>
      </c>
      <c r="J9" t="str">
        <f>'Saisie données'!I2489</f>
        <v/>
      </c>
      <c r="K9" s="9">
        <v>45084</v>
      </c>
      <c r="L9" t="str">
        <f>'Saisie données'!I2520</f>
        <v/>
      </c>
      <c r="M9" s="9">
        <v>45114</v>
      </c>
      <c r="N9" t="str">
        <f>'Saisie données'!I2550</f>
        <v/>
      </c>
      <c r="O9" s="9">
        <v>45145</v>
      </c>
      <c r="P9" t="str">
        <f>'Saisie données'!I2581</f>
        <v/>
      </c>
      <c r="Q9" s="9">
        <v>45176</v>
      </c>
      <c r="R9" t="str">
        <f>'Saisie données'!I2612</f>
        <v/>
      </c>
      <c r="S9" s="9">
        <v>45206</v>
      </c>
      <c r="T9" t="str">
        <f>'Saisie données'!I2642</f>
        <v/>
      </c>
      <c r="U9" s="9">
        <v>45237</v>
      </c>
      <c r="V9" t="str">
        <f>'Saisie données'!I2673</f>
        <v/>
      </c>
      <c r="W9" s="9">
        <v>45267</v>
      </c>
      <c r="X9" t="str">
        <f>'Saisie données'!I2703</f>
        <v/>
      </c>
    </row>
    <row r="10" spans="1:24" ht="15" customHeight="1" x14ac:dyDescent="0.25">
      <c r="A10" s="9">
        <v>44934</v>
      </c>
      <c r="B10" t="str">
        <f>'Saisie données'!I2370</f>
        <v/>
      </c>
      <c r="C10" s="9">
        <v>44965</v>
      </c>
      <c r="D10" t="str">
        <f>'Saisie données'!I2401</f>
        <v/>
      </c>
      <c r="E10" s="9">
        <v>44993</v>
      </c>
      <c r="F10" t="str">
        <f>'Saisie données'!I2429</f>
        <v/>
      </c>
      <c r="G10" s="9">
        <v>45024</v>
      </c>
      <c r="H10" t="str">
        <f>'Saisie données'!I2460</f>
        <v/>
      </c>
      <c r="I10" s="9">
        <v>45054</v>
      </c>
      <c r="J10" t="str">
        <f>'Saisie données'!I2490</f>
        <v/>
      </c>
      <c r="K10" s="9">
        <v>45085</v>
      </c>
      <c r="L10" t="str">
        <f>'Saisie données'!I2521</f>
        <v/>
      </c>
      <c r="M10" s="9">
        <v>45115</v>
      </c>
      <c r="N10" t="str">
        <f>'Saisie données'!I2551</f>
        <v/>
      </c>
      <c r="O10" s="9">
        <v>45146</v>
      </c>
      <c r="P10" t="str">
        <f>'Saisie données'!I2582</f>
        <v/>
      </c>
      <c r="Q10" s="9">
        <v>45177</v>
      </c>
      <c r="R10" t="str">
        <f>'Saisie données'!I2613</f>
        <v/>
      </c>
      <c r="S10" s="9">
        <v>45207</v>
      </c>
      <c r="T10" t="str">
        <f>'Saisie données'!I2643</f>
        <v/>
      </c>
      <c r="U10" s="9">
        <v>45238</v>
      </c>
      <c r="V10" t="str">
        <f>'Saisie données'!I2674</f>
        <v/>
      </c>
      <c r="W10" s="9">
        <v>45268</v>
      </c>
      <c r="X10" t="str">
        <f>'Saisie données'!I2704</f>
        <v/>
      </c>
    </row>
    <row r="11" spans="1:24" ht="15" customHeight="1" x14ac:dyDescent="0.25">
      <c r="A11" s="9">
        <v>44935</v>
      </c>
      <c r="B11" t="str">
        <f>'Saisie données'!I2371</f>
        <v/>
      </c>
      <c r="C11" s="9">
        <v>44966</v>
      </c>
      <c r="D11" t="str">
        <f>'Saisie données'!I2402</f>
        <v/>
      </c>
      <c r="E11" s="9">
        <v>44994</v>
      </c>
      <c r="F11" t="str">
        <f>'Saisie données'!I2430</f>
        <v/>
      </c>
      <c r="G11" s="9">
        <v>45025</v>
      </c>
      <c r="H11" t="str">
        <f>'Saisie données'!I2461</f>
        <v/>
      </c>
      <c r="I11" s="9">
        <v>45055</v>
      </c>
      <c r="J11" t="str">
        <f>'Saisie données'!I2491</f>
        <v/>
      </c>
      <c r="K11" s="9">
        <v>45086</v>
      </c>
      <c r="L11" t="str">
        <f>'Saisie données'!I2522</f>
        <v/>
      </c>
      <c r="M11" s="9">
        <v>45116</v>
      </c>
      <c r="N11" t="str">
        <f>'Saisie données'!I2552</f>
        <v/>
      </c>
      <c r="O11" s="9">
        <v>45147</v>
      </c>
      <c r="P11" t="str">
        <f>'Saisie données'!I2583</f>
        <v/>
      </c>
      <c r="Q11" s="9">
        <v>45178</v>
      </c>
      <c r="R11" t="str">
        <f>'Saisie données'!I2614</f>
        <v/>
      </c>
      <c r="S11" s="9">
        <v>45208</v>
      </c>
      <c r="T11" t="str">
        <f>'Saisie données'!I2644</f>
        <v/>
      </c>
      <c r="U11" s="9">
        <v>45239</v>
      </c>
      <c r="V11" t="str">
        <f>'Saisie données'!I2675</f>
        <v/>
      </c>
      <c r="W11" s="9">
        <v>45269</v>
      </c>
      <c r="X11" t="str">
        <f>'Saisie données'!I2705</f>
        <v/>
      </c>
    </row>
    <row r="12" spans="1:24" ht="15" customHeight="1" x14ac:dyDescent="0.25">
      <c r="A12" s="9">
        <v>44936</v>
      </c>
      <c r="B12" t="str">
        <f>'Saisie données'!I2372</f>
        <v/>
      </c>
      <c r="C12" s="9">
        <v>44967</v>
      </c>
      <c r="D12" t="str">
        <f>'Saisie données'!I2403</f>
        <v/>
      </c>
      <c r="E12" s="9">
        <v>44995</v>
      </c>
      <c r="F12" t="str">
        <f>'Saisie données'!I2431</f>
        <v/>
      </c>
      <c r="G12" s="9">
        <v>45026</v>
      </c>
      <c r="H12" t="str">
        <f>'Saisie données'!I2462</f>
        <v/>
      </c>
      <c r="I12" s="9">
        <v>45056</v>
      </c>
      <c r="J12" t="str">
        <f>'Saisie données'!I2492</f>
        <v/>
      </c>
      <c r="K12" s="9">
        <v>45087</v>
      </c>
      <c r="L12" t="str">
        <f>'Saisie données'!I2523</f>
        <v/>
      </c>
      <c r="M12" s="9">
        <v>45117</v>
      </c>
      <c r="N12" t="str">
        <f>'Saisie données'!I2553</f>
        <v/>
      </c>
      <c r="O12" s="9">
        <v>45148</v>
      </c>
      <c r="P12" t="str">
        <f>'Saisie données'!I2584</f>
        <v/>
      </c>
      <c r="Q12" s="9">
        <v>45179</v>
      </c>
      <c r="R12" t="str">
        <f>'Saisie données'!I2615</f>
        <v/>
      </c>
      <c r="S12" s="9">
        <v>45209</v>
      </c>
      <c r="T12" t="str">
        <f>'Saisie données'!I2645</f>
        <v/>
      </c>
      <c r="U12" s="9">
        <v>45240</v>
      </c>
      <c r="V12" t="str">
        <f>'Saisie données'!I2676</f>
        <v/>
      </c>
      <c r="W12" s="9">
        <v>45270</v>
      </c>
      <c r="X12" t="str">
        <f>'Saisie données'!I2706</f>
        <v/>
      </c>
    </row>
    <row r="13" spans="1:24" ht="15" customHeight="1" x14ac:dyDescent="0.25">
      <c r="A13" s="9">
        <v>44937</v>
      </c>
      <c r="B13" t="str">
        <f>'Saisie données'!I2373</f>
        <v/>
      </c>
      <c r="C13" s="9">
        <v>44968</v>
      </c>
      <c r="D13" t="str">
        <f>'Saisie données'!I2404</f>
        <v/>
      </c>
      <c r="E13" s="9">
        <v>44996</v>
      </c>
      <c r="F13" t="str">
        <f>'Saisie données'!I2432</f>
        <v/>
      </c>
      <c r="G13" s="9">
        <v>45027</v>
      </c>
      <c r="H13" t="str">
        <f>'Saisie données'!I2463</f>
        <v/>
      </c>
      <c r="I13" s="9">
        <v>45057</v>
      </c>
      <c r="J13" t="str">
        <f>'Saisie données'!I2493</f>
        <v/>
      </c>
      <c r="K13" s="9">
        <v>45088</v>
      </c>
      <c r="L13" t="str">
        <f>'Saisie données'!I2524</f>
        <v/>
      </c>
      <c r="M13" s="9">
        <v>45118</v>
      </c>
      <c r="N13" t="str">
        <f>'Saisie données'!I2554</f>
        <v/>
      </c>
      <c r="O13" s="9">
        <v>45149</v>
      </c>
      <c r="P13" t="str">
        <f>'Saisie données'!I2585</f>
        <v/>
      </c>
      <c r="Q13" s="9">
        <v>45180</v>
      </c>
      <c r="R13" t="str">
        <f>'Saisie données'!I2616</f>
        <v/>
      </c>
      <c r="S13" s="9">
        <v>45210</v>
      </c>
      <c r="T13" t="str">
        <f>'Saisie données'!I2646</f>
        <v/>
      </c>
      <c r="U13" s="9">
        <v>45241</v>
      </c>
      <c r="V13" t="str">
        <f>'Saisie données'!I2677</f>
        <v/>
      </c>
      <c r="W13" s="9">
        <v>45271</v>
      </c>
      <c r="X13" t="str">
        <f>'Saisie données'!I2707</f>
        <v/>
      </c>
    </row>
    <row r="14" spans="1:24" ht="15" customHeight="1" x14ac:dyDescent="0.25">
      <c r="A14" s="9">
        <v>44938</v>
      </c>
      <c r="B14" t="str">
        <f>'Saisie données'!I2374</f>
        <v/>
      </c>
      <c r="C14" s="9">
        <v>44969</v>
      </c>
      <c r="D14" t="str">
        <f>'Saisie données'!I2405</f>
        <v/>
      </c>
      <c r="E14" s="9">
        <v>44997</v>
      </c>
      <c r="F14" t="str">
        <f>'Saisie données'!I2433</f>
        <v/>
      </c>
      <c r="G14" s="9">
        <v>45028</v>
      </c>
      <c r="H14" t="str">
        <f>'Saisie données'!I2464</f>
        <v/>
      </c>
      <c r="I14" s="9">
        <v>45058</v>
      </c>
      <c r="J14" t="str">
        <f>'Saisie données'!I2494</f>
        <v/>
      </c>
      <c r="K14" s="9">
        <v>45089</v>
      </c>
      <c r="L14" t="str">
        <f>'Saisie données'!I2525</f>
        <v/>
      </c>
      <c r="M14" s="9">
        <v>45119</v>
      </c>
      <c r="N14" t="str">
        <f>'Saisie données'!I2555</f>
        <v/>
      </c>
      <c r="O14" s="9">
        <v>45150</v>
      </c>
      <c r="P14" t="str">
        <f>'Saisie données'!I2586</f>
        <v/>
      </c>
      <c r="Q14" s="9">
        <v>45181</v>
      </c>
      <c r="R14" t="str">
        <f>'Saisie données'!I2617</f>
        <v/>
      </c>
      <c r="S14" s="9">
        <v>45211</v>
      </c>
      <c r="T14" t="str">
        <f>'Saisie données'!I2647</f>
        <v/>
      </c>
      <c r="U14" s="9">
        <v>45242</v>
      </c>
      <c r="V14" t="str">
        <f>'Saisie données'!I2678</f>
        <v/>
      </c>
      <c r="W14" s="9">
        <v>45272</v>
      </c>
      <c r="X14" t="str">
        <f>'Saisie données'!I2708</f>
        <v/>
      </c>
    </row>
    <row r="15" spans="1:24" ht="15" customHeight="1" x14ac:dyDescent="0.25">
      <c r="A15" s="9">
        <v>44939</v>
      </c>
      <c r="B15" t="str">
        <f>'Saisie données'!I2375</f>
        <v/>
      </c>
      <c r="C15" s="9">
        <v>44970</v>
      </c>
      <c r="D15" t="str">
        <f>'Saisie données'!I2406</f>
        <v/>
      </c>
      <c r="E15" s="9">
        <v>44998</v>
      </c>
      <c r="F15" t="str">
        <f>'Saisie données'!I2434</f>
        <v/>
      </c>
      <c r="G15" s="9">
        <v>45029</v>
      </c>
      <c r="H15" t="str">
        <f>'Saisie données'!I2465</f>
        <v/>
      </c>
      <c r="I15" s="9">
        <v>45059</v>
      </c>
      <c r="J15" t="str">
        <f>'Saisie données'!I2495</f>
        <v/>
      </c>
      <c r="K15" s="9">
        <v>45090</v>
      </c>
      <c r="L15" t="str">
        <f>'Saisie données'!I2526</f>
        <v/>
      </c>
      <c r="M15" s="9">
        <v>45120</v>
      </c>
      <c r="N15" t="str">
        <f>'Saisie données'!I2556</f>
        <v/>
      </c>
      <c r="O15" s="9">
        <v>45151</v>
      </c>
      <c r="P15" t="str">
        <f>'Saisie données'!I2587</f>
        <v/>
      </c>
      <c r="Q15" s="9">
        <v>45182</v>
      </c>
      <c r="R15" t="str">
        <f>'Saisie données'!I2618</f>
        <v/>
      </c>
      <c r="S15" s="9">
        <v>45212</v>
      </c>
      <c r="T15" t="str">
        <f>'Saisie données'!I2648</f>
        <v/>
      </c>
      <c r="U15" s="9">
        <v>45243</v>
      </c>
      <c r="V15" t="str">
        <f>'Saisie données'!I2679</f>
        <v/>
      </c>
      <c r="W15" s="9">
        <v>45273</v>
      </c>
      <c r="X15" t="str">
        <f>'Saisie données'!I2709</f>
        <v/>
      </c>
    </row>
    <row r="16" spans="1:24" ht="15" customHeight="1" x14ac:dyDescent="0.25">
      <c r="A16" s="9">
        <v>44940</v>
      </c>
      <c r="B16" t="str">
        <f>'Saisie données'!I2376</f>
        <v/>
      </c>
      <c r="C16" s="9">
        <v>44971</v>
      </c>
      <c r="D16" t="str">
        <f>'Saisie données'!I2407</f>
        <v/>
      </c>
      <c r="E16" s="9">
        <v>44999</v>
      </c>
      <c r="F16" t="str">
        <f>'Saisie données'!I2435</f>
        <v/>
      </c>
      <c r="G16" s="9">
        <v>45030</v>
      </c>
      <c r="H16" t="str">
        <f>'Saisie données'!I2466</f>
        <v/>
      </c>
      <c r="I16" s="9">
        <v>45060</v>
      </c>
      <c r="J16" t="str">
        <f>'Saisie données'!I2496</f>
        <v/>
      </c>
      <c r="K16" s="9">
        <v>45091</v>
      </c>
      <c r="L16" t="str">
        <f>'Saisie données'!I2527</f>
        <v/>
      </c>
      <c r="M16" s="9">
        <v>45121</v>
      </c>
      <c r="N16" t="str">
        <f>'Saisie données'!I2557</f>
        <v/>
      </c>
      <c r="O16" s="9">
        <v>45152</v>
      </c>
      <c r="P16" t="str">
        <f>'Saisie données'!I2588</f>
        <v/>
      </c>
      <c r="Q16" s="9">
        <v>45183</v>
      </c>
      <c r="R16" t="str">
        <f>'Saisie données'!I2619</f>
        <v/>
      </c>
      <c r="S16" s="9">
        <v>45213</v>
      </c>
      <c r="T16" t="str">
        <f>'Saisie données'!I2649</f>
        <v/>
      </c>
      <c r="U16" s="9">
        <v>45244</v>
      </c>
      <c r="V16" t="str">
        <f>'Saisie données'!I2680</f>
        <v/>
      </c>
      <c r="W16" s="9">
        <v>45274</v>
      </c>
      <c r="X16" t="str">
        <f>'Saisie données'!I2710</f>
        <v/>
      </c>
    </row>
    <row r="17" spans="1:24" ht="15" customHeight="1" x14ac:dyDescent="0.25">
      <c r="A17" s="9">
        <v>44941</v>
      </c>
      <c r="B17" t="str">
        <f>'Saisie données'!I2377</f>
        <v/>
      </c>
      <c r="C17" s="9">
        <v>44972</v>
      </c>
      <c r="D17" t="str">
        <f>'Saisie données'!I2408</f>
        <v/>
      </c>
      <c r="E17" s="9">
        <v>45000</v>
      </c>
      <c r="F17" t="str">
        <f>'Saisie données'!I2436</f>
        <v/>
      </c>
      <c r="G17" s="9">
        <v>45031</v>
      </c>
      <c r="H17" t="str">
        <f>'Saisie données'!I2467</f>
        <v/>
      </c>
      <c r="I17" s="9">
        <v>45061</v>
      </c>
      <c r="J17" t="str">
        <f>'Saisie données'!I2497</f>
        <v/>
      </c>
      <c r="K17" s="9">
        <v>45092</v>
      </c>
      <c r="L17" t="str">
        <f>'Saisie données'!I2528</f>
        <v/>
      </c>
      <c r="M17" s="9">
        <v>45122</v>
      </c>
      <c r="N17" t="str">
        <f>'Saisie données'!I2558</f>
        <v/>
      </c>
      <c r="O17" s="9">
        <v>45153</v>
      </c>
      <c r="P17" t="str">
        <f>'Saisie données'!I2589</f>
        <v/>
      </c>
      <c r="Q17" s="9">
        <v>45184</v>
      </c>
      <c r="R17" t="str">
        <f>'Saisie données'!I2620</f>
        <v/>
      </c>
      <c r="S17" s="9">
        <v>45214</v>
      </c>
      <c r="T17" t="str">
        <f>'Saisie données'!I2650</f>
        <v/>
      </c>
      <c r="U17" s="9">
        <v>45245</v>
      </c>
      <c r="V17" t="str">
        <f>'Saisie données'!I2681</f>
        <v/>
      </c>
      <c r="W17" s="9">
        <v>45275</v>
      </c>
      <c r="X17" t="str">
        <f>'Saisie données'!I2711</f>
        <v/>
      </c>
    </row>
    <row r="18" spans="1:24" ht="15" customHeight="1" x14ac:dyDescent="0.25">
      <c r="A18" s="9">
        <v>44942</v>
      </c>
      <c r="B18" t="str">
        <f>'Saisie données'!I2378</f>
        <v/>
      </c>
      <c r="C18" s="9">
        <v>44973</v>
      </c>
      <c r="D18" t="str">
        <f>'Saisie données'!I2409</f>
        <v/>
      </c>
      <c r="E18" s="9">
        <v>45001</v>
      </c>
      <c r="F18" t="str">
        <f>'Saisie données'!I2437</f>
        <v/>
      </c>
      <c r="G18" s="9">
        <v>45032</v>
      </c>
      <c r="H18" t="str">
        <f>'Saisie données'!I2468</f>
        <v/>
      </c>
      <c r="I18" s="9">
        <v>45062</v>
      </c>
      <c r="J18" t="str">
        <f>'Saisie données'!I2498</f>
        <v/>
      </c>
      <c r="K18" s="9">
        <v>45093</v>
      </c>
      <c r="L18" t="str">
        <f>'Saisie données'!I2529</f>
        <v/>
      </c>
      <c r="M18" s="9">
        <v>45123</v>
      </c>
      <c r="N18" t="str">
        <f>'Saisie données'!I2559</f>
        <v/>
      </c>
      <c r="O18" s="9">
        <v>45154</v>
      </c>
      <c r="P18" t="str">
        <f>'Saisie données'!I2590</f>
        <v/>
      </c>
      <c r="Q18" s="9">
        <v>45185</v>
      </c>
      <c r="R18" t="str">
        <f>'Saisie données'!I2621</f>
        <v/>
      </c>
      <c r="S18" s="9">
        <v>45215</v>
      </c>
      <c r="T18" t="str">
        <f>'Saisie données'!I2651</f>
        <v/>
      </c>
      <c r="U18" s="9">
        <v>45246</v>
      </c>
      <c r="V18" t="str">
        <f>'Saisie données'!I2682</f>
        <v/>
      </c>
      <c r="W18" s="9">
        <v>45276</v>
      </c>
      <c r="X18" t="str">
        <f>'Saisie données'!I2712</f>
        <v/>
      </c>
    </row>
    <row r="19" spans="1:24" ht="15" customHeight="1" x14ac:dyDescent="0.25">
      <c r="A19" s="9">
        <v>44943</v>
      </c>
      <c r="B19" t="str">
        <f>'Saisie données'!I2379</f>
        <v/>
      </c>
      <c r="C19" s="9">
        <v>44974</v>
      </c>
      <c r="D19" t="str">
        <f>'Saisie données'!I2410</f>
        <v/>
      </c>
      <c r="E19" s="9">
        <v>45002</v>
      </c>
      <c r="F19" t="str">
        <f>'Saisie données'!I2438</f>
        <v/>
      </c>
      <c r="G19" s="9">
        <v>45033</v>
      </c>
      <c r="H19" t="str">
        <f>'Saisie données'!I2469</f>
        <v/>
      </c>
      <c r="I19" s="9">
        <v>45063</v>
      </c>
      <c r="J19" t="str">
        <f>'Saisie données'!I2499</f>
        <v/>
      </c>
      <c r="K19" s="9">
        <v>45094</v>
      </c>
      <c r="L19" t="str">
        <f>'Saisie données'!I2530</f>
        <v/>
      </c>
      <c r="M19" s="9">
        <v>45124</v>
      </c>
      <c r="N19" t="str">
        <f>'Saisie données'!I2560</f>
        <v/>
      </c>
      <c r="O19" s="9">
        <v>45155</v>
      </c>
      <c r="P19" t="str">
        <f>'Saisie données'!I2591</f>
        <v/>
      </c>
      <c r="Q19" s="9">
        <v>45186</v>
      </c>
      <c r="R19" t="str">
        <f>'Saisie données'!I2622</f>
        <v/>
      </c>
      <c r="S19" s="9">
        <v>45216</v>
      </c>
      <c r="T19" t="str">
        <f>'Saisie données'!I2652</f>
        <v/>
      </c>
      <c r="U19" s="9">
        <v>45247</v>
      </c>
      <c r="V19" t="str">
        <f>'Saisie données'!I2683</f>
        <v/>
      </c>
      <c r="W19" s="9">
        <v>45277</v>
      </c>
      <c r="X19" t="str">
        <f>'Saisie données'!I2713</f>
        <v/>
      </c>
    </row>
    <row r="20" spans="1:24" ht="15" customHeight="1" x14ac:dyDescent="0.25">
      <c r="A20" s="9">
        <v>44944</v>
      </c>
      <c r="B20" t="str">
        <f>'Saisie données'!I2380</f>
        <v/>
      </c>
      <c r="C20" s="9">
        <v>44975</v>
      </c>
      <c r="D20" t="str">
        <f>'Saisie données'!I2411</f>
        <v/>
      </c>
      <c r="E20" s="9">
        <v>45003</v>
      </c>
      <c r="F20" t="str">
        <f>'Saisie données'!I2439</f>
        <v/>
      </c>
      <c r="G20" s="9">
        <v>45034</v>
      </c>
      <c r="H20" t="str">
        <f>'Saisie données'!I2470</f>
        <v/>
      </c>
      <c r="I20" s="9">
        <v>45064</v>
      </c>
      <c r="J20" t="str">
        <f>'Saisie données'!I2500</f>
        <v/>
      </c>
      <c r="K20" s="9">
        <v>45095</v>
      </c>
      <c r="L20" t="str">
        <f>'Saisie données'!I2531</f>
        <v/>
      </c>
      <c r="M20" s="9">
        <v>45125</v>
      </c>
      <c r="N20" t="str">
        <f>'Saisie données'!I2561</f>
        <v/>
      </c>
      <c r="O20" s="9">
        <v>45156</v>
      </c>
      <c r="P20" t="str">
        <f>'Saisie données'!I2592</f>
        <v/>
      </c>
      <c r="Q20" s="9">
        <v>45187</v>
      </c>
      <c r="R20" t="str">
        <f>'Saisie données'!I2623</f>
        <v/>
      </c>
      <c r="S20" s="9">
        <v>45217</v>
      </c>
      <c r="T20" t="str">
        <f>'Saisie données'!I2653</f>
        <v/>
      </c>
      <c r="U20" s="9">
        <v>45248</v>
      </c>
      <c r="V20" t="str">
        <f>'Saisie données'!I2684</f>
        <v/>
      </c>
      <c r="W20" s="9">
        <v>45278</v>
      </c>
      <c r="X20" t="str">
        <f>'Saisie données'!I2714</f>
        <v/>
      </c>
    </row>
    <row r="21" spans="1:24" ht="15" customHeight="1" x14ac:dyDescent="0.25">
      <c r="A21" s="9">
        <v>44945</v>
      </c>
      <c r="B21" t="str">
        <f>'Saisie données'!I2381</f>
        <v/>
      </c>
      <c r="C21" s="9">
        <v>44976</v>
      </c>
      <c r="D21" t="str">
        <f>'Saisie données'!I2412</f>
        <v/>
      </c>
      <c r="E21" s="9">
        <v>45004</v>
      </c>
      <c r="F21" t="str">
        <f>'Saisie données'!I2440</f>
        <v/>
      </c>
      <c r="G21" s="9">
        <v>45035</v>
      </c>
      <c r="H21" t="str">
        <f>'Saisie données'!I2471</f>
        <v/>
      </c>
      <c r="I21" s="9">
        <v>45065</v>
      </c>
      <c r="J21" t="str">
        <f>'Saisie données'!I2501</f>
        <v/>
      </c>
      <c r="K21" s="9">
        <v>45096</v>
      </c>
      <c r="L21" t="str">
        <f>'Saisie données'!I2532</f>
        <v/>
      </c>
      <c r="M21" s="9">
        <v>45126</v>
      </c>
      <c r="N21" t="str">
        <f>'Saisie données'!I2562</f>
        <v/>
      </c>
      <c r="O21" s="9">
        <v>45157</v>
      </c>
      <c r="P21" t="str">
        <f>'Saisie données'!I2593</f>
        <v/>
      </c>
      <c r="Q21" s="9">
        <v>45188</v>
      </c>
      <c r="R21" t="str">
        <f>'Saisie données'!I2624</f>
        <v/>
      </c>
      <c r="S21" s="9">
        <v>45218</v>
      </c>
      <c r="T21" t="str">
        <f>'Saisie données'!I2654</f>
        <v/>
      </c>
      <c r="U21" s="9">
        <v>45249</v>
      </c>
      <c r="V21" t="str">
        <f>'Saisie données'!I2685</f>
        <v/>
      </c>
      <c r="W21" s="9">
        <v>45279</v>
      </c>
      <c r="X21" t="str">
        <f>'Saisie données'!I2715</f>
        <v/>
      </c>
    </row>
    <row r="22" spans="1:24" ht="15" customHeight="1" x14ac:dyDescent="0.25">
      <c r="A22" s="9">
        <v>44946</v>
      </c>
      <c r="B22" t="str">
        <f>'Saisie données'!I2382</f>
        <v/>
      </c>
      <c r="C22" s="9">
        <v>44977</v>
      </c>
      <c r="D22" t="str">
        <f>'Saisie données'!I2413</f>
        <v/>
      </c>
      <c r="E22" s="9">
        <v>45005</v>
      </c>
      <c r="F22" t="str">
        <f>'Saisie données'!I2441</f>
        <v/>
      </c>
      <c r="G22" s="9">
        <v>45036</v>
      </c>
      <c r="H22" t="str">
        <f>'Saisie données'!I2472</f>
        <v/>
      </c>
      <c r="I22" s="9">
        <v>45066</v>
      </c>
      <c r="J22" t="str">
        <f>'Saisie données'!I2502</f>
        <v/>
      </c>
      <c r="K22" s="9">
        <v>45097</v>
      </c>
      <c r="L22" t="str">
        <f>'Saisie données'!I2533</f>
        <v/>
      </c>
      <c r="M22" s="9">
        <v>45127</v>
      </c>
      <c r="N22" t="str">
        <f>'Saisie données'!I2563</f>
        <v/>
      </c>
      <c r="O22" s="9">
        <v>45158</v>
      </c>
      <c r="P22" t="str">
        <f>'Saisie données'!I2594</f>
        <v/>
      </c>
      <c r="Q22" s="9">
        <v>45189</v>
      </c>
      <c r="R22" t="str">
        <f>'Saisie données'!I2625</f>
        <v/>
      </c>
      <c r="S22" s="9">
        <v>45219</v>
      </c>
      <c r="T22" t="str">
        <f>'Saisie données'!I2655</f>
        <v/>
      </c>
      <c r="U22" s="9">
        <v>45250</v>
      </c>
      <c r="V22" t="str">
        <f>'Saisie données'!I2686</f>
        <v/>
      </c>
      <c r="W22" s="9">
        <v>45280</v>
      </c>
      <c r="X22" t="str">
        <f>'Saisie données'!I2716</f>
        <v/>
      </c>
    </row>
    <row r="23" spans="1:24" ht="15" customHeight="1" x14ac:dyDescent="0.25">
      <c r="A23" s="9">
        <v>44947</v>
      </c>
      <c r="B23" t="str">
        <f>'Saisie données'!I2383</f>
        <v/>
      </c>
      <c r="C23" s="9">
        <v>44978</v>
      </c>
      <c r="D23" t="str">
        <f>'Saisie données'!I2414</f>
        <v/>
      </c>
      <c r="E23" s="9">
        <v>45006</v>
      </c>
      <c r="F23" t="str">
        <f>'Saisie données'!I2442</f>
        <v/>
      </c>
      <c r="G23" s="9">
        <v>45037</v>
      </c>
      <c r="H23" t="str">
        <f>'Saisie données'!I2473</f>
        <v/>
      </c>
      <c r="I23" s="9">
        <v>45067</v>
      </c>
      <c r="J23" t="str">
        <f>'Saisie données'!I2503</f>
        <v/>
      </c>
      <c r="K23" s="9">
        <v>45098</v>
      </c>
      <c r="L23" t="str">
        <f>'Saisie données'!I2534</f>
        <v/>
      </c>
      <c r="M23" s="9">
        <v>45128</v>
      </c>
      <c r="N23" t="str">
        <f>'Saisie données'!I2564</f>
        <v/>
      </c>
      <c r="O23" s="9">
        <v>45159</v>
      </c>
      <c r="P23" t="str">
        <f>'Saisie données'!I2595</f>
        <v/>
      </c>
      <c r="Q23" s="9">
        <v>45190</v>
      </c>
      <c r="R23" t="str">
        <f>'Saisie données'!I2626</f>
        <v/>
      </c>
      <c r="S23" s="9">
        <v>45220</v>
      </c>
      <c r="T23" t="str">
        <f>'Saisie données'!I2656</f>
        <v/>
      </c>
      <c r="U23" s="9">
        <v>45251</v>
      </c>
      <c r="V23" t="str">
        <f>'Saisie données'!I2687</f>
        <v/>
      </c>
      <c r="W23" s="9">
        <v>45281</v>
      </c>
      <c r="X23" t="str">
        <f>'Saisie données'!I2717</f>
        <v/>
      </c>
    </row>
    <row r="24" spans="1:24" ht="15" customHeight="1" x14ac:dyDescent="0.25">
      <c r="A24" s="9">
        <v>44948</v>
      </c>
      <c r="B24" t="str">
        <f>'Saisie données'!I2384</f>
        <v/>
      </c>
      <c r="C24" s="9">
        <v>44979</v>
      </c>
      <c r="D24" t="str">
        <f>'Saisie données'!I2415</f>
        <v/>
      </c>
      <c r="E24" s="9">
        <v>45007</v>
      </c>
      <c r="F24" t="str">
        <f>'Saisie données'!I2443</f>
        <v/>
      </c>
      <c r="G24" s="9">
        <v>45038</v>
      </c>
      <c r="H24" t="str">
        <f>'Saisie données'!I2474</f>
        <v/>
      </c>
      <c r="I24" s="9">
        <v>45068</v>
      </c>
      <c r="J24" t="str">
        <f>'Saisie données'!I2504</f>
        <v/>
      </c>
      <c r="K24" s="9">
        <v>45099</v>
      </c>
      <c r="L24" t="str">
        <f>'Saisie données'!I2535</f>
        <v/>
      </c>
      <c r="M24" s="9">
        <v>45129</v>
      </c>
      <c r="N24" t="str">
        <f>'Saisie données'!I2565</f>
        <v/>
      </c>
      <c r="O24" s="9">
        <v>45160</v>
      </c>
      <c r="P24" t="str">
        <f>'Saisie données'!I2596</f>
        <v/>
      </c>
      <c r="Q24" s="9">
        <v>45191</v>
      </c>
      <c r="R24" t="str">
        <f>'Saisie données'!I2627</f>
        <v/>
      </c>
      <c r="S24" s="9">
        <v>45221</v>
      </c>
      <c r="T24" t="str">
        <f>'Saisie données'!I2657</f>
        <v/>
      </c>
      <c r="U24" s="9">
        <v>45252</v>
      </c>
      <c r="V24" t="str">
        <f>'Saisie données'!I2688</f>
        <v/>
      </c>
      <c r="W24" s="9">
        <v>45282</v>
      </c>
      <c r="X24" t="str">
        <f>'Saisie données'!I2718</f>
        <v/>
      </c>
    </row>
    <row r="25" spans="1:24" x14ac:dyDescent="0.25">
      <c r="A25" s="9">
        <v>44949</v>
      </c>
      <c r="B25" t="str">
        <f>'Saisie données'!I2385</f>
        <v/>
      </c>
      <c r="C25" s="9">
        <v>44980</v>
      </c>
      <c r="D25" t="str">
        <f>'Saisie données'!I2416</f>
        <v/>
      </c>
      <c r="E25" s="9">
        <v>45008</v>
      </c>
      <c r="F25" t="str">
        <f>'Saisie données'!I2444</f>
        <v/>
      </c>
      <c r="G25" s="9">
        <v>45039</v>
      </c>
      <c r="H25" t="str">
        <f>'Saisie données'!I2475</f>
        <v/>
      </c>
      <c r="I25" s="9">
        <v>45069</v>
      </c>
      <c r="J25" t="str">
        <f>'Saisie données'!I2505</f>
        <v/>
      </c>
      <c r="K25" s="9">
        <v>45100</v>
      </c>
      <c r="L25" t="str">
        <f>'Saisie données'!I2536</f>
        <v/>
      </c>
      <c r="M25" s="9">
        <v>45130</v>
      </c>
      <c r="N25" t="str">
        <f>'Saisie données'!I2566</f>
        <v/>
      </c>
      <c r="O25" s="9">
        <v>45161</v>
      </c>
      <c r="P25" t="str">
        <f>'Saisie données'!I2597</f>
        <v/>
      </c>
      <c r="Q25" s="9">
        <v>45192</v>
      </c>
      <c r="R25" t="str">
        <f>'Saisie données'!I2628</f>
        <v/>
      </c>
      <c r="S25" s="9">
        <v>45222</v>
      </c>
      <c r="T25" t="str">
        <f>'Saisie données'!I2658</f>
        <v/>
      </c>
      <c r="U25" s="9">
        <v>45253</v>
      </c>
      <c r="V25" t="str">
        <f>'Saisie données'!I2689</f>
        <v/>
      </c>
      <c r="W25" s="9">
        <v>45283</v>
      </c>
      <c r="X25" t="str">
        <f>'Saisie données'!I2719</f>
        <v/>
      </c>
    </row>
    <row r="26" spans="1:24" x14ac:dyDescent="0.25">
      <c r="A26" s="9">
        <v>44950</v>
      </c>
      <c r="B26" t="str">
        <f>'Saisie données'!I2386</f>
        <v/>
      </c>
      <c r="C26" s="9">
        <v>44981</v>
      </c>
      <c r="D26" t="str">
        <f>'Saisie données'!I2417</f>
        <v/>
      </c>
      <c r="E26" s="9">
        <v>45009</v>
      </c>
      <c r="F26" t="str">
        <f>'Saisie données'!I2445</f>
        <v/>
      </c>
      <c r="G26" s="9">
        <v>45040</v>
      </c>
      <c r="H26" t="str">
        <f>'Saisie données'!I2476</f>
        <v/>
      </c>
      <c r="I26" s="9">
        <v>45070</v>
      </c>
      <c r="J26" t="str">
        <f>'Saisie données'!I2506</f>
        <v/>
      </c>
      <c r="K26" s="9">
        <v>45101</v>
      </c>
      <c r="L26" t="str">
        <f>'Saisie données'!I2537</f>
        <v/>
      </c>
      <c r="M26" s="9">
        <v>45131</v>
      </c>
      <c r="N26" t="str">
        <f>'Saisie données'!I2567</f>
        <v/>
      </c>
      <c r="O26" s="9">
        <v>45162</v>
      </c>
      <c r="P26" t="str">
        <f>'Saisie données'!I2598</f>
        <v/>
      </c>
      <c r="Q26" s="9">
        <v>45193</v>
      </c>
      <c r="R26" t="str">
        <f>'Saisie données'!I2629</f>
        <v/>
      </c>
      <c r="S26" s="9">
        <v>45223</v>
      </c>
      <c r="T26" t="str">
        <f>'Saisie données'!I2659</f>
        <v/>
      </c>
      <c r="U26" s="9">
        <v>45254</v>
      </c>
      <c r="V26" t="str">
        <f>'Saisie données'!I2690</f>
        <v/>
      </c>
      <c r="W26" s="9">
        <v>45284</v>
      </c>
      <c r="X26" t="str">
        <f>'Saisie données'!I2720</f>
        <v/>
      </c>
    </row>
    <row r="27" spans="1:24" x14ac:dyDescent="0.25">
      <c r="A27" s="9">
        <v>44951</v>
      </c>
      <c r="B27" t="str">
        <f>'Saisie données'!I2387</f>
        <v/>
      </c>
      <c r="C27" s="9">
        <v>44982</v>
      </c>
      <c r="D27" t="str">
        <f>'Saisie données'!I2418</f>
        <v/>
      </c>
      <c r="E27" s="9">
        <v>45010</v>
      </c>
      <c r="F27" t="str">
        <f>'Saisie données'!I2446</f>
        <v/>
      </c>
      <c r="G27" s="9">
        <v>45041</v>
      </c>
      <c r="H27" t="str">
        <f>'Saisie données'!I2477</f>
        <v/>
      </c>
      <c r="I27" s="9">
        <v>45071</v>
      </c>
      <c r="J27" t="str">
        <f>'Saisie données'!I2507</f>
        <v/>
      </c>
      <c r="K27" s="9">
        <v>45102</v>
      </c>
      <c r="L27" t="str">
        <f>'Saisie données'!I2538</f>
        <v/>
      </c>
      <c r="M27" s="9">
        <v>45132</v>
      </c>
      <c r="N27" t="str">
        <f>'Saisie données'!I2568</f>
        <v/>
      </c>
      <c r="O27" s="9">
        <v>45163</v>
      </c>
      <c r="P27" t="str">
        <f>'Saisie données'!I2599</f>
        <v/>
      </c>
      <c r="Q27" s="9">
        <v>45194</v>
      </c>
      <c r="R27" t="str">
        <f>'Saisie données'!I2630</f>
        <v/>
      </c>
      <c r="S27" s="9">
        <v>45224</v>
      </c>
      <c r="T27" t="str">
        <f>'Saisie données'!I2660</f>
        <v/>
      </c>
      <c r="U27" s="9">
        <v>45255</v>
      </c>
      <c r="V27" t="str">
        <f>'Saisie données'!I2691</f>
        <v/>
      </c>
      <c r="W27" s="9">
        <v>45285</v>
      </c>
      <c r="X27" t="str">
        <f>'Saisie données'!I2721</f>
        <v/>
      </c>
    </row>
    <row r="28" spans="1:24" x14ac:dyDescent="0.25">
      <c r="A28" s="9">
        <v>44952</v>
      </c>
      <c r="B28" t="str">
        <f>'Saisie données'!I2388</f>
        <v/>
      </c>
      <c r="C28" s="9">
        <v>44983</v>
      </c>
      <c r="D28" t="str">
        <f>'Saisie données'!I2419</f>
        <v/>
      </c>
      <c r="E28" s="9">
        <v>45011</v>
      </c>
      <c r="F28" t="str">
        <f>'Saisie données'!I2447</f>
        <v/>
      </c>
      <c r="G28" s="9">
        <v>45042</v>
      </c>
      <c r="H28" t="str">
        <f>'Saisie données'!I2478</f>
        <v/>
      </c>
      <c r="I28" s="9">
        <v>45072</v>
      </c>
      <c r="J28" t="str">
        <f>'Saisie données'!I2508</f>
        <v/>
      </c>
      <c r="K28" s="9">
        <v>45103</v>
      </c>
      <c r="L28" t="str">
        <f>'Saisie données'!I2539</f>
        <v/>
      </c>
      <c r="M28" s="9">
        <v>45133</v>
      </c>
      <c r="N28" t="str">
        <f>'Saisie données'!I2569</f>
        <v/>
      </c>
      <c r="O28" s="9">
        <v>45164</v>
      </c>
      <c r="P28" t="str">
        <f>'Saisie données'!I2600</f>
        <v/>
      </c>
      <c r="Q28" s="9">
        <v>45195</v>
      </c>
      <c r="R28" t="str">
        <f>'Saisie données'!I2631</f>
        <v/>
      </c>
      <c r="S28" s="9">
        <v>45225</v>
      </c>
      <c r="T28" t="str">
        <f>'Saisie données'!I2661</f>
        <v/>
      </c>
      <c r="U28" s="9">
        <v>45256</v>
      </c>
      <c r="V28" t="str">
        <f>'Saisie données'!I2692</f>
        <v/>
      </c>
      <c r="W28" s="9">
        <v>45286</v>
      </c>
      <c r="X28" t="str">
        <f>'Saisie données'!I2722</f>
        <v/>
      </c>
    </row>
    <row r="29" spans="1:24" x14ac:dyDescent="0.25">
      <c r="A29" s="9">
        <v>44953</v>
      </c>
      <c r="B29" t="str">
        <f>'Saisie données'!I2389</f>
        <v/>
      </c>
      <c r="C29" s="9">
        <v>44984</v>
      </c>
      <c r="D29" t="str">
        <f>'Saisie données'!I2420</f>
        <v/>
      </c>
      <c r="E29" s="9">
        <v>45012</v>
      </c>
      <c r="F29" t="str">
        <f>'Saisie données'!I2448</f>
        <v/>
      </c>
      <c r="G29" s="9">
        <v>45043</v>
      </c>
      <c r="H29" t="str">
        <f>'Saisie données'!I2479</f>
        <v/>
      </c>
      <c r="I29" s="9">
        <v>45073</v>
      </c>
      <c r="J29" t="str">
        <f>'Saisie données'!I2509</f>
        <v/>
      </c>
      <c r="K29" s="9">
        <v>45104</v>
      </c>
      <c r="L29" t="str">
        <f>'Saisie données'!I2540</f>
        <v/>
      </c>
      <c r="M29" s="9">
        <v>45134</v>
      </c>
      <c r="N29" t="str">
        <f>'Saisie données'!I2570</f>
        <v/>
      </c>
      <c r="O29" s="9">
        <v>45165</v>
      </c>
      <c r="P29" t="str">
        <f>'Saisie données'!I2601</f>
        <v/>
      </c>
      <c r="Q29" s="9">
        <v>45196</v>
      </c>
      <c r="R29" t="str">
        <f>'Saisie données'!I2632</f>
        <v/>
      </c>
      <c r="S29" s="9">
        <v>45226</v>
      </c>
      <c r="T29" t="str">
        <f>'Saisie données'!I2662</f>
        <v/>
      </c>
      <c r="U29" s="9">
        <v>45257</v>
      </c>
      <c r="V29" t="str">
        <f>'Saisie données'!I2693</f>
        <v/>
      </c>
      <c r="W29" s="9">
        <v>45287</v>
      </c>
      <c r="X29" t="str">
        <f>'Saisie données'!I2723</f>
        <v/>
      </c>
    </row>
    <row r="30" spans="1:24" x14ac:dyDescent="0.25">
      <c r="A30" s="9">
        <v>44954</v>
      </c>
      <c r="B30" t="str">
        <f>'Saisie données'!I2390</f>
        <v/>
      </c>
      <c r="C30" s="9">
        <v>44985</v>
      </c>
      <c r="D30" t="str">
        <f>'Saisie données'!I2421</f>
        <v/>
      </c>
      <c r="E30" s="9">
        <v>45013</v>
      </c>
      <c r="F30" t="str">
        <f>'Saisie données'!I2449</f>
        <v/>
      </c>
      <c r="G30" s="9">
        <v>45044</v>
      </c>
      <c r="H30" t="str">
        <f>'Saisie données'!I2480</f>
        <v/>
      </c>
      <c r="I30" s="9">
        <v>45074</v>
      </c>
      <c r="J30" t="str">
        <f>'Saisie données'!I2510</f>
        <v/>
      </c>
      <c r="K30" s="9">
        <v>45105</v>
      </c>
      <c r="L30" t="str">
        <f>'Saisie données'!I2541</f>
        <v/>
      </c>
      <c r="M30" s="9">
        <v>45135</v>
      </c>
      <c r="N30" t="str">
        <f>'Saisie données'!I2571</f>
        <v/>
      </c>
      <c r="O30" s="9">
        <v>45166</v>
      </c>
      <c r="P30" t="str">
        <f>'Saisie données'!I2602</f>
        <v/>
      </c>
      <c r="Q30" s="9">
        <v>45197</v>
      </c>
      <c r="R30" t="str">
        <f>'Saisie données'!I2633</f>
        <v/>
      </c>
      <c r="S30" s="9">
        <v>45227</v>
      </c>
      <c r="T30" t="str">
        <f>'Saisie données'!I2663</f>
        <v/>
      </c>
      <c r="U30" s="9">
        <v>45258</v>
      </c>
      <c r="V30" t="str">
        <f>'Saisie données'!I2694</f>
        <v/>
      </c>
      <c r="W30" s="9">
        <v>45288</v>
      </c>
      <c r="X30" t="str">
        <f>'Saisie données'!I2724</f>
        <v/>
      </c>
    </row>
    <row r="31" spans="1:24" x14ac:dyDescent="0.25">
      <c r="A31" s="9">
        <v>44955</v>
      </c>
      <c r="B31" t="str">
        <f>'Saisie données'!I2391</f>
        <v/>
      </c>
      <c r="E31" s="9">
        <v>45014</v>
      </c>
      <c r="F31" t="str">
        <f>'Saisie données'!I2450</f>
        <v/>
      </c>
      <c r="G31" s="9">
        <v>45045</v>
      </c>
      <c r="H31" t="str">
        <f>'Saisie données'!I2481</f>
        <v/>
      </c>
      <c r="I31" s="9">
        <v>45075</v>
      </c>
      <c r="J31" t="str">
        <f>'Saisie données'!I2511</f>
        <v/>
      </c>
      <c r="K31" s="9">
        <v>45106</v>
      </c>
      <c r="L31" t="str">
        <f>'Saisie données'!I2542</f>
        <v/>
      </c>
      <c r="M31" s="9">
        <v>45136</v>
      </c>
      <c r="N31" t="str">
        <f>'Saisie données'!I2572</f>
        <v/>
      </c>
      <c r="O31" s="9">
        <v>45167</v>
      </c>
      <c r="P31" t="str">
        <f>'Saisie données'!I2603</f>
        <v/>
      </c>
      <c r="Q31" s="9">
        <v>45198</v>
      </c>
      <c r="R31" t="str">
        <f>'Saisie données'!I2634</f>
        <v/>
      </c>
      <c r="S31" s="9">
        <v>45228</v>
      </c>
      <c r="T31" t="str">
        <f>'Saisie données'!I2664</f>
        <v/>
      </c>
      <c r="U31" s="9">
        <v>45259</v>
      </c>
      <c r="V31" t="str">
        <f>'Saisie données'!I2695</f>
        <v/>
      </c>
      <c r="W31" s="9">
        <v>45289</v>
      </c>
      <c r="X31" t="str">
        <f>'Saisie données'!I2725</f>
        <v/>
      </c>
    </row>
    <row r="32" spans="1:24" x14ac:dyDescent="0.25">
      <c r="A32" s="9">
        <v>44956</v>
      </c>
      <c r="B32" t="str">
        <f>'Saisie données'!I2392</f>
        <v/>
      </c>
      <c r="E32" s="9">
        <v>45015</v>
      </c>
      <c r="F32" t="str">
        <f>'Saisie données'!I2451</f>
        <v/>
      </c>
      <c r="G32" s="9">
        <v>45046</v>
      </c>
      <c r="H32" t="str">
        <f>'Saisie données'!I2482</f>
        <v/>
      </c>
      <c r="I32" s="9">
        <v>45076</v>
      </c>
      <c r="J32" t="str">
        <f>'Saisie données'!I2512</f>
        <v/>
      </c>
      <c r="K32" s="9">
        <v>45107</v>
      </c>
      <c r="L32" t="str">
        <f>'Saisie données'!I2543</f>
        <v/>
      </c>
      <c r="M32" s="9">
        <v>45137</v>
      </c>
      <c r="N32" t="str">
        <f>'Saisie données'!I2573</f>
        <v/>
      </c>
      <c r="O32" s="9">
        <v>45168</v>
      </c>
      <c r="P32" t="str">
        <f>'Saisie données'!I2604</f>
        <v/>
      </c>
      <c r="Q32" s="9">
        <v>45199</v>
      </c>
      <c r="R32" t="str">
        <f>'Saisie données'!I2635</f>
        <v/>
      </c>
      <c r="S32" s="9">
        <v>45229</v>
      </c>
      <c r="T32" t="str">
        <f>'Saisie données'!I2665</f>
        <v/>
      </c>
      <c r="U32" s="9">
        <v>45260</v>
      </c>
      <c r="V32" t="str">
        <f>'Saisie données'!I2696</f>
        <v/>
      </c>
      <c r="W32" s="9">
        <v>45290</v>
      </c>
      <c r="X32" t="str">
        <f>'Saisie données'!I2726</f>
        <v/>
      </c>
    </row>
    <row r="33" spans="1:24" x14ac:dyDescent="0.25">
      <c r="A33" s="9">
        <v>44957</v>
      </c>
      <c r="B33" t="str">
        <f>'Saisie données'!I2393</f>
        <v/>
      </c>
      <c r="E33" s="9">
        <v>45016</v>
      </c>
      <c r="F33" t="str">
        <f>'Saisie données'!I2452</f>
        <v/>
      </c>
      <c r="G33" s="1"/>
      <c r="I33" s="9">
        <v>45077</v>
      </c>
      <c r="J33" t="str">
        <f>'Saisie données'!I2513</f>
        <v/>
      </c>
      <c r="K33" s="1"/>
      <c r="M33" s="9">
        <v>45138</v>
      </c>
      <c r="N33" t="str">
        <f>'Saisie données'!I2574</f>
        <v/>
      </c>
      <c r="O33" s="9">
        <v>45169</v>
      </c>
      <c r="P33" t="str">
        <f>'Saisie données'!I2605</f>
        <v/>
      </c>
      <c r="Q33" s="1"/>
      <c r="S33" s="9">
        <v>45230</v>
      </c>
      <c r="T33" t="str">
        <f>'Saisie données'!I2666</f>
        <v/>
      </c>
      <c r="U33" s="9"/>
      <c r="W33" s="9">
        <v>45291</v>
      </c>
      <c r="X33" t="str">
        <f>'Saisie données'!I2727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COUNTIF(D3:D30,"Plein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COUNTIF(D3:D30,"Demi-traitement")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Fuk6ssO8qaO3JbRv1wfz/Gq4DekXI26nQ4kTlidmWm9OFRPv9dShL+7qUg7S3Hgk4zWWjVMvmFUSWxSsET2Asw==" saltValue="MV4NLYiUnfzGLnHEXC4YlQ==" spinCount="100000" sheet="1" objects="1" scenarios="1" selectLockedCells="1" selectUnlockedCells="1"/>
  <mergeCells count="13">
    <mergeCell ref="I2:J2"/>
    <mergeCell ref="A1:B1"/>
    <mergeCell ref="A2:B2"/>
    <mergeCell ref="C2:D2"/>
    <mergeCell ref="E2:F2"/>
    <mergeCell ref="G2:H2"/>
    <mergeCell ref="W2:X2"/>
    <mergeCell ref="K2:L2"/>
    <mergeCell ref="M2:N2"/>
    <mergeCell ref="O2:P2"/>
    <mergeCell ref="Q2:R2"/>
    <mergeCell ref="S2:T2"/>
    <mergeCell ref="U2:V2"/>
  </mergeCells>
  <conditionalFormatting sqref="A35:G35">
    <cfRule type="containsText" dxfId="17" priority="17" operator="containsText" text="Demi-traitement">
      <formula>NOT(ISERROR(SEARCH("Demi-traitement",A35)))</formula>
    </cfRule>
    <cfRule type="containsText" dxfId="16" priority="18" operator="containsText" text="Plein traitement">
      <formula>NOT(ISERROR(SEARCH("Plein traitement",A35)))</formula>
    </cfRule>
  </conditionalFormatting>
  <conditionalFormatting sqref="A1:X34">
    <cfRule type="containsText" dxfId="15" priority="23" operator="containsText" text="Demi-traitement">
      <formula>NOT(ISERROR(SEARCH("Demi-traitement",A1)))</formula>
    </cfRule>
    <cfRule type="containsText" dxfId="14" priority="24" operator="containsText" text="Plein traitement">
      <formula>NOT(ISERROR(SEARCH("Plein traitement",A1)))</formula>
    </cfRule>
  </conditionalFormatting>
  <conditionalFormatting sqref="I35:X35">
    <cfRule type="containsText" dxfId="13" priority="1" operator="containsText" text="Demi-traitement">
      <formula>NOT(ISERROR(SEARCH("Demi-traitement",I35)))</formula>
    </cfRule>
    <cfRule type="containsText" dxfId="12" priority="2" operator="containsText" text="Plein traitement">
      <formula>NOT(ISERROR(SEARCH("Plein traitement",I35)))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theme="0" tint="-0.249977111117893"/>
  </sheetPr>
  <dimension ref="A1:X36"/>
  <sheetViews>
    <sheetView zoomScale="70" zoomScaleNormal="70" workbookViewId="0">
      <selection activeCell="F44" sqref="F44"/>
    </sheetView>
  </sheetViews>
  <sheetFormatPr baseColWidth="10" defaultColWidth="11.42578125" defaultRowHeight="15" x14ac:dyDescent="0.25"/>
  <cols>
    <col min="1" max="1" width="8.42578125" bestFit="1" customWidth="1"/>
    <col min="2" max="2" width="17.140625" bestFit="1" customWidth="1"/>
    <col min="3" max="3" width="8.42578125" bestFit="1" customWidth="1"/>
    <col min="4" max="4" width="17.140625" bestFit="1" customWidth="1"/>
    <col min="5" max="5" width="8.42578125" bestFit="1" customWidth="1"/>
    <col min="6" max="6" width="17.140625" bestFit="1" customWidth="1"/>
    <col min="7" max="7" width="8.42578125" bestFit="1" customWidth="1"/>
    <col min="8" max="8" width="17.140625" bestFit="1" customWidth="1"/>
    <col min="9" max="9" width="8.42578125" bestFit="1" customWidth="1"/>
    <col min="10" max="10" width="17.140625" bestFit="1" customWidth="1"/>
    <col min="11" max="11" width="8.42578125" bestFit="1" customWidth="1"/>
    <col min="12" max="12" width="17.140625" bestFit="1" customWidth="1"/>
    <col min="13" max="13" width="8.42578125" bestFit="1" customWidth="1"/>
    <col min="14" max="14" width="17.140625" bestFit="1" customWidth="1"/>
    <col min="15" max="15" width="8.42578125" bestFit="1" customWidth="1"/>
    <col min="16" max="16" width="17.7109375" bestFit="1" customWidth="1"/>
    <col min="17" max="17" width="8.42578125" bestFit="1" customWidth="1"/>
    <col min="18" max="18" width="17.7109375" bestFit="1" customWidth="1"/>
    <col min="19" max="19" width="8.42578125" bestFit="1" customWidth="1"/>
    <col min="20" max="20" width="17.7109375" bestFit="1" customWidth="1"/>
    <col min="21" max="21" width="8.42578125" bestFit="1" customWidth="1"/>
    <col min="22" max="22" width="17.7109375" bestFit="1" customWidth="1"/>
    <col min="23" max="23" width="8.42578125" bestFit="1" customWidth="1"/>
    <col min="24" max="24" width="17.7109375" bestFit="1" customWidth="1"/>
  </cols>
  <sheetData>
    <row r="1" spans="1:24" ht="15.75" customHeight="1" thickBot="1" x14ac:dyDescent="0.3">
      <c r="A1" s="35" t="s">
        <v>46</v>
      </c>
      <c r="B1" s="36"/>
    </row>
    <row r="2" spans="1:24" ht="15.75" customHeight="1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ht="15" customHeight="1" x14ac:dyDescent="0.25">
      <c r="A3" s="9">
        <v>45292</v>
      </c>
      <c r="B3" t="str">
        <f>'Saisie données'!I2728</f>
        <v/>
      </c>
      <c r="C3" s="9">
        <v>45323</v>
      </c>
      <c r="D3" t="str">
        <f>'Saisie données'!I2759</f>
        <v/>
      </c>
      <c r="E3" s="9">
        <v>45352</v>
      </c>
      <c r="F3" t="str">
        <f>'Saisie données'!I2788</f>
        <v/>
      </c>
      <c r="G3" s="9">
        <v>45383</v>
      </c>
      <c r="H3" t="str">
        <f>'Saisie données'!I2819</f>
        <v/>
      </c>
      <c r="I3" s="9">
        <v>45413</v>
      </c>
      <c r="J3" t="str">
        <f>'Saisie données'!I2849</f>
        <v/>
      </c>
      <c r="K3" s="9">
        <v>45444</v>
      </c>
      <c r="L3" t="str">
        <f>'Saisie données'!I2880</f>
        <v/>
      </c>
      <c r="M3" s="9">
        <v>45474</v>
      </c>
      <c r="N3" t="str">
        <f>'Saisie données'!I2910</f>
        <v/>
      </c>
      <c r="O3" s="9">
        <v>45505</v>
      </c>
      <c r="P3" t="str">
        <f>'Saisie données'!I2941</f>
        <v/>
      </c>
      <c r="Q3" s="9">
        <v>45536</v>
      </c>
      <c r="R3" t="str">
        <f>'Saisie données'!I2972</f>
        <v/>
      </c>
      <c r="S3" s="9">
        <v>45566</v>
      </c>
      <c r="T3" t="str">
        <f>'Saisie données'!I3002</f>
        <v/>
      </c>
      <c r="U3" s="9">
        <v>45597</v>
      </c>
      <c r="V3" t="str">
        <f>'Saisie données'!I3033</f>
        <v/>
      </c>
      <c r="W3" s="9">
        <v>45627</v>
      </c>
      <c r="X3" t="str">
        <f>'Saisie données'!I3063</f>
        <v/>
      </c>
    </row>
    <row r="4" spans="1:24" ht="15" customHeight="1" x14ac:dyDescent="0.25">
      <c r="A4" s="9">
        <v>45293</v>
      </c>
      <c r="B4" t="str">
        <f>'Saisie données'!I2729</f>
        <v/>
      </c>
      <c r="C4" s="9">
        <v>45324</v>
      </c>
      <c r="D4" t="str">
        <f>'Saisie données'!I2760</f>
        <v/>
      </c>
      <c r="E4" s="9">
        <v>45353</v>
      </c>
      <c r="F4" t="str">
        <f>'Saisie données'!I2789</f>
        <v/>
      </c>
      <c r="G4" s="9">
        <v>45384</v>
      </c>
      <c r="H4" t="str">
        <f>'Saisie données'!I2820</f>
        <v/>
      </c>
      <c r="I4" s="9">
        <v>45414</v>
      </c>
      <c r="J4" t="str">
        <f>'Saisie données'!I2850</f>
        <v/>
      </c>
      <c r="K4" s="9">
        <v>45445</v>
      </c>
      <c r="L4" t="str">
        <f>'Saisie données'!I2881</f>
        <v/>
      </c>
      <c r="M4" s="9">
        <v>45475</v>
      </c>
      <c r="N4" t="str">
        <f>'Saisie données'!I2911</f>
        <v/>
      </c>
      <c r="O4" s="9">
        <v>45506</v>
      </c>
      <c r="P4" t="str">
        <f>'Saisie données'!I2942</f>
        <v/>
      </c>
      <c r="Q4" s="9">
        <v>45537</v>
      </c>
      <c r="R4" t="str">
        <f>'Saisie données'!I2973</f>
        <v/>
      </c>
      <c r="S4" s="9">
        <v>45567</v>
      </c>
      <c r="T4" t="str">
        <f>'Saisie données'!I3003</f>
        <v/>
      </c>
      <c r="U4" s="9">
        <v>45598</v>
      </c>
      <c r="V4" t="str">
        <f>'Saisie données'!I3034</f>
        <v/>
      </c>
      <c r="W4" s="9">
        <v>45628</v>
      </c>
      <c r="X4" t="str">
        <f>'Saisie données'!I3064</f>
        <v/>
      </c>
    </row>
    <row r="5" spans="1:24" ht="15" customHeight="1" x14ac:dyDescent="0.25">
      <c r="A5" s="9">
        <v>45294</v>
      </c>
      <c r="B5" t="str">
        <f>'Saisie données'!I2730</f>
        <v/>
      </c>
      <c r="C5" s="9">
        <v>45325</v>
      </c>
      <c r="D5" t="str">
        <f>'Saisie données'!I2761</f>
        <v/>
      </c>
      <c r="E5" s="9">
        <v>45354</v>
      </c>
      <c r="F5" t="str">
        <f>'Saisie données'!I2790</f>
        <v/>
      </c>
      <c r="G5" s="9">
        <v>45385</v>
      </c>
      <c r="H5" t="str">
        <f>'Saisie données'!I2821</f>
        <v/>
      </c>
      <c r="I5" s="9">
        <v>45415</v>
      </c>
      <c r="J5" t="str">
        <f>'Saisie données'!I2851</f>
        <v/>
      </c>
      <c r="K5" s="9">
        <v>45446</v>
      </c>
      <c r="L5" t="str">
        <f>'Saisie données'!I2882</f>
        <v/>
      </c>
      <c r="M5" s="9">
        <v>45476</v>
      </c>
      <c r="N5" t="str">
        <f>'Saisie données'!I2912</f>
        <v/>
      </c>
      <c r="O5" s="9">
        <v>45507</v>
      </c>
      <c r="P5" t="str">
        <f>'Saisie données'!I2943</f>
        <v/>
      </c>
      <c r="Q5" s="9">
        <v>45538</v>
      </c>
      <c r="R5" t="str">
        <f>'Saisie données'!I2974</f>
        <v/>
      </c>
      <c r="S5" s="9">
        <v>45568</v>
      </c>
      <c r="T5" t="str">
        <f>'Saisie données'!I3004</f>
        <v/>
      </c>
      <c r="U5" s="9">
        <v>45599</v>
      </c>
      <c r="V5" t="str">
        <f>'Saisie données'!I3035</f>
        <v/>
      </c>
      <c r="W5" s="9">
        <v>45629</v>
      </c>
      <c r="X5" t="str">
        <f>'Saisie données'!I3065</f>
        <v/>
      </c>
    </row>
    <row r="6" spans="1:24" ht="15" customHeight="1" x14ac:dyDescent="0.25">
      <c r="A6" s="9">
        <v>45295</v>
      </c>
      <c r="B6" t="str">
        <f>'Saisie données'!I2731</f>
        <v/>
      </c>
      <c r="C6" s="9">
        <v>45326</v>
      </c>
      <c r="D6" t="str">
        <f>'Saisie données'!I2762</f>
        <v/>
      </c>
      <c r="E6" s="9">
        <v>45355</v>
      </c>
      <c r="F6" t="str">
        <f>'Saisie données'!I2791</f>
        <v/>
      </c>
      <c r="G6" s="9">
        <v>45386</v>
      </c>
      <c r="H6" t="str">
        <f>'Saisie données'!I2822</f>
        <v/>
      </c>
      <c r="I6" s="9">
        <v>45416</v>
      </c>
      <c r="J6" t="str">
        <f>'Saisie données'!I2852</f>
        <v/>
      </c>
      <c r="K6" s="9">
        <v>45447</v>
      </c>
      <c r="L6" t="str">
        <f>'Saisie données'!I2883</f>
        <v/>
      </c>
      <c r="M6" s="9">
        <v>45477</v>
      </c>
      <c r="N6" t="str">
        <f>'Saisie données'!I2913</f>
        <v/>
      </c>
      <c r="O6" s="9">
        <v>45508</v>
      </c>
      <c r="P6" t="str">
        <f>'Saisie données'!I2944</f>
        <v/>
      </c>
      <c r="Q6" s="9">
        <v>45539</v>
      </c>
      <c r="R6" t="str">
        <f>'Saisie données'!I2975</f>
        <v/>
      </c>
      <c r="S6" s="9">
        <v>45569</v>
      </c>
      <c r="T6" t="str">
        <f>'Saisie données'!I3005</f>
        <v/>
      </c>
      <c r="U6" s="9">
        <v>45600</v>
      </c>
      <c r="V6" t="str">
        <f>'Saisie données'!I3036</f>
        <v/>
      </c>
      <c r="W6" s="9">
        <v>45630</v>
      </c>
      <c r="X6" t="str">
        <f>'Saisie données'!I3066</f>
        <v/>
      </c>
    </row>
    <row r="7" spans="1:24" ht="15" customHeight="1" x14ac:dyDescent="0.25">
      <c r="A7" s="9">
        <v>45296</v>
      </c>
      <c r="B7" t="str">
        <f>'Saisie données'!I2732</f>
        <v/>
      </c>
      <c r="C7" s="9">
        <v>45327</v>
      </c>
      <c r="D7" t="str">
        <f>'Saisie données'!I2763</f>
        <v/>
      </c>
      <c r="E7" s="9">
        <v>45356</v>
      </c>
      <c r="F7" t="str">
        <f>'Saisie données'!I2792</f>
        <v/>
      </c>
      <c r="G7" s="9">
        <v>45387</v>
      </c>
      <c r="H7" t="str">
        <f>'Saisie données'!I2823</f>
        <v/>
      </c>
      <c r="I7" s="9">
        <v>45417</v>
      </c>
      <c r="J7" t="str">
        <f>'Saisie données'!I2853</f>
        <v/>
      </c>
      <c r="K7" s="9">
        <v>45448</v>
      </c>
      <c r="L7" t="str">
        <f>'Saisie données'!I2884</f>
        <v/>
      </c>
      <c r="M7" s="9">
        <v>45478</v>
      </c>
      <c r="N7" t="str">
        <f>'Saisie données'!I2914</f>
        <v/>
      </c>
      <c r="O7" s="9">
        <v>45509</v>
      </c>
      <c r="P7" t="str">
        <f>'Saisie données'!I2945</f>
        <v/>
      </c>
      <c r="Q7" s="9">
        <v>45540</v>
      </c>
      <c r="R7" t="str">
        <f>'Saisie données'!I2976</f>
        <v/>
      </c>
      <c r="S7" s="9">
        <v>45570</v>
      </c>
      <c r="T7" t="str">
        <f>'Saisie données'!I3006</f>
        <v/>
      </c>
      <c r="U7" s="9">
        <v>45601</v>
      </c>
      <c r="V7" t="str">
        <f>'Saisie données'!I3037</f>
        <v/>
      </c>
      <c r="W7" s="9">
        <v>45631</v>
      </c>
      <c r="X7" t="str">
        <f>'Saisie données'!I3067</f>
        <v/>
      </c>
    </row>
    <row r="8" spans="1:24" ht="15" customHeight="1" x14ac:dyDescent="0.25">
      <c r="A8" s="9">
        <v>45297</v>
      </c>
      <c r="B8" t="str">
        <f>'Saisie données'!I2733</f>
        <v/>
      </c>
      <c r="C8" s="9">
        <v>45328</v>
      </c>
      <c r="D8" t="str">
        <f>'Saisie données'!I2764</f>
        <v/>
      </c>
      <c r="E8" s="9">
        <v>45357</v>
      </c>
      <c r="F8" t="str">
        <f>'Saisie données'!I2793</f>
        <v/>
      </c>
      <c r="G8" s="9">
        <v>45388</v>
      </c>
      <c r="H8" t="str">
        <f>'Saisie données'!I2824</f>
        <v/>
      </c>
      <c r="I8" s="9">
        <v>45418</v>
      </c>
      <c r="J8" t="str">
        <f>'Saisie données'!I2854</f>
        <v/>
      </c>
      <c r="K8" s="9">
        <v>45449</v>
      </c>
      <c r="L8" t="str">
        <f>'Saisie données'!I2885</f>
        <v/>
      </c>
      <c r="M8" s="9">
        <v>45479</v>
      </c>
      <c r="N8" t="str">
        <f>'Saisie données'!I2915</f>
        <v/>
      </c>
      <c r="O8" s="9">
        <v>45510</v>
      </c>
      <c r="P8" t="str">
        <f>'Saisie données'!I2946</f>
        <v/>
      </c>
      <c r="Q8" s="9">
        <v>45541</v>
      </c>
      <c r="R8" t="str">
        <f>'Saisie données'!I2977</f>
        <v/>
      </c>
      <c r="S8" s="9">
        <v>45571</v>
      </c>
      <c r="T8" t="str">
        <f>'Saisie données'!I3007</f>
        <v/>
      </c>
      <c r="U8" s="9">
        <v>45602</v>
      </c>
      <c r="V8" t="str">
        <f>'Saisie données'!I3038</f>
        <v/>
      </c>
      <c r="W8" s="9">
        <v>45632</v>
      </c>
      <c r="X8" t="str">
        <f>'Saisie données'!I3068</f>
        <v/>
      </c>
    </row>
    <row r="9" spans="1:24" ht="15" customHeight="1" x14ac:dyDescent="0.25">
      <c r="A9" s="9">
        <v>45298</v>
      </c>
      <c r="B9" t="str">
        <f>'Saisie données'!I2734</f>
        <v/>
      </c>
      <c r="C9" s="9">
        <v>45329</v>
      </c>
      <c r="D9" t="str">
        <f>'Saisie données'!I2765</f>
        <v/>
      </c>
      <c r="E9" s="9">
        <v>45358</v>
      </c>
      <c r="F9" t="str">
        <f>'Saisie données'!I2794</f>
        <v/>
      </c>
      <c r="G9" s="9">
        <v>45389</v>
      </c>
      <c r="H9" t="str">
        <f>'Saisie données'!I2825</f>
        <v/>
      </c>
      <c r="I9" s="9">
        <v>45419</v>
      </c>
      <c r="J9" t="str">
        <f>'Saisie données'!I2855</f>
        <v/>
      </c>
      <c r="K9" s="9">
        <v>45450</v>
      </c>
      <c r="L9" t="str">
        <f>'Saisie données'!I2886</f>
        <v/>
      </c>
      <c r="M9" s="9">
        <v>45480</v>
      </c>
      <c r="N9" t="str">
        <f>'Saisie données'!I2916</f>
        <v/>
      </c>
      <c r="O9" s="9">
        <v>45511</v>
      </c>
      <c r="P9" t="str">
        <f>'Saisie données'!I2947</f>
        <v/>
      </c>
      <c r="Q9" s="9">
        <v>45542</v>
      </c>
      <c r="R9" t="str">
        <f>'Saisie données'!I2978</f>
        <v/>
      </c>
      <c r="S9" s="9">
        <v>45572</v>
      </c>
      <c r="T9" t="str">
        <f>'Saisie données'!I3008</f>
        <v/>
      </c>
      <c r="U9" s="9">
        <v>45603</v>
      </c>
      <c r="V9" t="str">
        <f>'Saisie données'!I3039</f>
        <v/>
      </c>
      <c r="W9" s="9">
        <v>45633</v>
      </c>
      <c r="X9" t="str">
        <f>'Saisie données'!I3069</f>
        <v/>
      </c>
    </row>
    <row r="10" spans="1:24" ht="15" customHeight="1" x14ac:dyDescent="0.25">
      <c r="A10" s="9">
        <v>45299</v>
      </c>
      <c r="B10" t="str">
        <f>'Saisie données'!I2735</f>
        <v/>
      </c>
      <c r="C10" s="9">
        <v>45330</v>
      </c>
      <c r="D10" t="str">
        <f>'Saisie données'!I2766</f>
        <v/>
      </c>
      <c r="E10" s="9">
        <v>45359</v>
      </c>
      <c r="F10" t="str">
        <f>'Saisie données'!I2795</f>
        <v/>
      </c>
      <c r="G10" s="9">
        <v>45390</v>
      </c>
      <c r="H10" t="str">
        <f>'Saisie données'!I2826</f>
        <v/>
      </c>
      <c r="I10" s="9">
        <v>45420</v>
      </c>
      <c r="J10" t="str">
        <f>'Saisie données'!I2856</f>
        <v/>
      </c>
      <c r="K10" s="9">
        <v>45451</v>
      </c>
      <c r="L10" t="str">
        <f>'Saisie données'!I2887</f>
        <v/>
      </c>
      <c r="M10" s="9">
        <v>45481</v>
      </c>
      <c r="N10" t="str">
        <f>'Saisie données'!I2917</f>
        <v/>
      </c>
      <c r="O10" s="9">
        <v>45512</v>
      </c>
      <c r="P10" t="str">
        <f>'Saisie données'!I2948</f>
        <v/>
      </c>
      <c r="Q10" s="9">
        <v>45543</v>
      </c>
      <c r="R10" t="str">
        <f>'Saisie données'!I2979</f>
        <v/>
      </c>
      <c r="S10" s="9">
        <v>45573</v>
      </c>
      <c r="T10" t="str">
        <f>'Saisie données'!I3009</f>
        <v/>
      </c>
      <c r="U10" s="9">
        <v>45604</v>
      </c>
      <c r="V10" t="str">
        <f>'Saisie données'!I3040</f>
        <v/>
      </c>
      <c r="W10" s="9">
        <v>45634</v>
      </c>
      <c r="X10" t="str">
        <f>'Saisie données'!I3070</f>
        <v/>
      </c>
    </row>
    <row r="11" spans="1:24" ht="15" customHeight="1" x14ac:dyDescent="0.25">
      <c r="A11" s="9">
        <v>45300</v>
      </c>
      <c r="B11" t="str">
        <f>'Saisie données'!I2736</f>
        <v/>
      </c>
      <c r="C11" s="9">
        <v>45331</v>
      </c>
      <c r="D11" t="str">
        <f>'Saisie données'!I2767</f>
        <v/>
      </c>
      <c r="E11" s="9">
        <v>45360</v>
      </c>
      <c r="F11" t="str">
        <f>'Saisie données'!I2796</f>
        <v/>
      </c>
      <c r="G11" s="9">
        <v>45391</v>
      </c>
      <c r="H11" t="str">
        <f>'Saisie données'!I2827</f>
        <v/>
      </c>
      <c r="I11" s="9">
        <v>45421</v>
      </c>
      <c r="J11" t="str">
        <f>'Saisie données'!I2857</f>
        <v/>
      </c>
      <c r="K11" s="9">
        <v>45452</v>
      </c>
      <c r="L11" t="str">
        <f>'Saisie données'!I2888</f>
        <v/>
      </c>
      <c r="M11" s="9">
        <v>45482</v>
      </c>
      <c r="N11" t="str">
        <f>'Saisie données'!I2918</f>
        <v/>
      </c>
      <c r="O11" s="9">
        <v>45513</v>
      </c>
      <c r="P11" t="str">
        <f>'Saisie données'!I2949</f>
        <v/>
      </c>
      <c r="Q11" s="9">
        <v>45544</v>
      </c>
      <c r="R11" t="str">
        <f>'Saisie données'!I2980</f>
        <v/>
      </c>
      <c r="S11" s="9">
        <v>45574</v>
      </c>
      <c r="T11" t="str">
        <f>'Saisie données'!I3010</f>
        <v/>
      </c>
      <c r="U11" s="9">
        <v>45605</v>
      </c>
      <c r="V11" t="str">
        <f>'Saisie données'!I3041</f>
        <v/>
      </c>
      <c r="W11" s="9">
        <v>45635</v>
      </c>
      <c r="X11" t="str">
        <f>'Saisie données'!I3071</f>
        <v/>
      </c>
    </row>
    <row r="12" spans="1:24" ht="15" customHeight="1" x14ac:dyDescent="0.25">
      <c r="A12" s="9">
        <v>45301</v>
      </c>
      <c r="B12" t="str">
        <f>'Saisie données'!I2737</f>
        <v/>
      </c>
      <c r="C12" s="9">
        <v>45332</v>
      </c>
      <c r="D12" t="str">
        <f>'Saisie données'!I2768</f>
        <v/>
      </c>
      <c r="E12" s="9">
        <v>45361</v>
      </c>
      <c r="F12" t="str">
        <f>'Saisie données'!I2797</f>
        <v/>
      </c>
      <c r="G12" s="9">
        <v>45392</v>
      </c>
      <c r="H12" t="str">
        <f>'Saisie données'!I2828</f>
        <v/>
      </c>
      <c r="I12" s="9">
        <v>45422</v>
      </c>
      <c r="J12" t="str">
        <f>'Saisie données'!I2858</f>
        <v/>
      </c>
      <c r="K12" s="9">
        <v>45453</v>
      </c>
      <c r="L12" t="str">
        <f>'Saisie données'!I2889</f>
        <v/>
      </c>
      <c r="M12" s="9">
        <v>45483</v>
      </c>
      <c r="N12" t="str">
        <f>'Saisie données'!I2919</f>
        <v/>
      </c>
      <c r="O12" s="9">
        <v>45514</v>
      </c>
      <c r="P12" t="str">
        <f>'Saisie données'!I2950</f>
        <v/>
      </c>
      <c r="Q12" s="9">
        <v>45545</v>
      </c>
      <c r="R12" t="str">
        <f>'Saisie données'!I2981</f>
        <v/>
      </c>
      <c r="S12" s="9">
        <v>45575</v>
      </c>
      <c r="T12" t="str">
        <f>'Saisie données'!I3011</f>
        <v/>
      </c>
      <c r="U12" s="9">
        <v>45606</v>
      </c>
      <c r="V12" t="str">
        <f>'Saisie données'!I3042</f>
        <v/>
      </c>
      <c r="W12" s="9">
        <v>45636</v>
      </c>
      <c r="X12" t="str">
        <f>'Saisie données'!I3072</f>
        <v/>
      </c>
    </row>
    <row r="13" spans="1:24" ht="15" customHeight="1" x14ac:dyDescent="0.25">
      <c r="A13" s="9">
        <v>45302</v>
      </c>
      <c r="B13" t="str">
        <f>'Saisie données'!I2738</f>
        <v/>
      </c>
      <c r="C13" s="9">
        <v>45333</v>
      </c>
      <c r="D13" t="str">
        <f>'Saisie données'!I2769</f>
        <v/>
      </c>
      <c r="E13" s="9">
        <v>45362</v>
      </c>
      <c r="F13" t="str">
        <f>'Saisie données'!I2798</f>
        <v/>
      </c>
      <c r="G13" s="9">
        <v>45393</v>
      </c>
      <c r="H13" t="str">
        <f>'Saisie données'!I2829</f>
        <v/>
      </c>
      <c r="I13" s="9">
        <v>45423</v>
      </c>
      <c r="J13" t="str">
        <f>'Saisie données'!I2859</f>
        <v/>
      </c>
      <c r="K13" s="9">
        <v>45454</v>
      </c>
      <c r="L13" t="str">
        <f>'Saisie données'!I2890</f>
        <v/>
      </c>
      <c r="M13" s="9">
        <v>45484</v>
      </c>
      <c r="N13" t="str">
        <f>'Saisie données'!I2920</f>
        <v/>
      </c>
      <c r="O13" s="9">
        <v>45515</v>
      </c>
      <c r="P13" t="str">
        <f>'Saisie données'!I2951</f>
        <v/>
      </c>
      <c r="Q13" s="9">
        <v>45546</v>
      </c>
      <c r="R13" t="str">
        <f>'Saisie données'!I2982</f>
        <v/>
      </c>
      <c r="S13" s="9">
        <v>45576</v>
      </c>
      <c r="T13" t="str">
        <f>'Saisie données'!I3012</f>
        <v/>
      </c>
      <c r="U13" s="9">
        <v>45607</v>
      </c>
      <c r="V13" t="str">
        <f>'Saisie données'!I3043</f>
        <v/>
      </c>
      <c r="W13" s="9">
        <v>45637</v>
      </c>
      <c r="X13" t="str">
        <f>'Saisie données'!I3073</f>
        <v/>
      </c>
    </row>
    <row r="14" spans="1:24" ht="15" customHeight="1" x14ac:dyDescent="0.25">
      <c r="A14" s="9">
        <v>45303</v>
      </c>
      <c r="B14" t="str">
        <f>'Saisie données'!I2739</f>
        <v/>
      </c>
      <c r="C14" s="9">
        <v>45334</v>
      </c>
      <c r="D14" t="str">
        <f>'Saisie données'!I2770</f>
        <v/>
      </c>
      <c r="E14" s="9">
        <v>45363</v>
      </c>
      <c r="F14" t="str">
        <f>'Saisie données'!I2799</f>
        <v/>
      </c>
      <c r="G14" s="9">
        <v>45394</v>
      </c>
      <c r="H14" t="str">
        <f>'Saisie données'!I2830</f>
        <v/>
      </c>
      <c r="I14" s="9">
        <v>45424</v>
      </c>
      <c r="J14" t="str">
        <f>'Saisie données'!I2860</f>
        <v/>
      </c>
      <c r="K14" s="9">
        <v>45455</v>
      </c>
      <c r="L14" t="str">
        <f>'Saisie données'!I2891</f>
        <v/>
      </c>
      <c r="M14" s="9">
        <v>45485</v>
      </c>
      <c r="N14" t="str">
        <f>'Saisie données'!I2921</f>
        <v/>
      </c>
      <c r="O14" s="9">
        <v>45516</v>
      </c>
      <c r="P14" t="str">
        <f>'Saisie données'!I2952</f>
        <v/>
      </c>
      <c r="Q14" s="9">
        <v>45547</v>
      </c>
      <c r="R14" t="str">
        <f>'Saisie données'!I2983</f>
        <v/>
      </c>
      <c r="S14" s="9">
        <v>45577</v>
      </c>
      <c r="T14" t="str">
        <f>'Saisie données'!I3013</f>
        <v/>
      </c>
      <c r="U14" s="9">
        <v>45608</v>
      </c>
      <c r="V14" t="str">
        <f>'Saisie données'!I3044</f>
        <v/>
      </c>
      <c r="W14" s="9">
        <v>45638</v>
      </c>
      <c r="X14" t="str">
        <f>'Saisie données'!I3074</f>
        <v/>
      </c>
    </row>
    <row r="15" spans="1:24" ht="15" customHeight="1" x14ac:dyDescent="0.25">
      <c r="A15" s="9">
        <v>45304</v>
      </c>
      <c r="B15" t="str">
        <f>'Saisie données'!I2740</f>
        <v/>
      </c>
      <c r="C15" s="9">
        <v>45335</v>
      </c>
      <c r="D15" t="str">
        <f>'Saisie données'!I2771</f>
        <v/>
      </c>
      <c r="E15" s="9">
        <v>45364</v>
      </c>
      <c r="F15" t="str">
        <f>'Saisie données'!I2800</f>
        <v/>
      </c>
      <c r="G15" s="9">
        <v>45395</v>
      </c>
      <c r="H15" t="str">
        <f>'Saisie données'!I2831</f>
        <v/>
      </c>
      <c r="I15" s="9">
        <v>45425</v>
      </c>
      <c r="J15" t="str">
        <f>'Saisie données'!I2861</f>
        <v/>
      </c>
      <c r="K15" s="9">
        <v>45456</v>
      </c>
      <c r="L15" t="str">
        <f>'Saisie données'!I2892</f>
        <v/>
      </c>
      <c r="M15" s="9">
        <v>45486</v>
      </c>
      <c r="N15" t="str">
        <f>'Saisie données'!I2922</f>
        <v/>
      </c>
      <c r="O15" s="9">
        <v>45517</v>
      </c>
      <c r="P15" t="str">
        <f>'Saisie données'!I2953</f>
        <v/>
      </c>
      <c r="Q15" s="9">
        <v>45548</v>
      </c>
      <c r="R15" t="str">
        <f>'Saisie données'!I2984</f>
        <v/>
      </c>
      <c r="S15" s="9">
        <v>45578</v>
      </c>
      <c r="T15" t="str">
        <f>'Saisie données'!I3014</f>
        <v/>
      </c>
      <c r="U15" s="9">
        <v>45609</v>
      </c>
      <c r="V15" t="str">
        <f>'Saisie données'!I3045</f>
        <v/>
      </c>
      <c r="W15" s="9">
        <v>45639</v>
      </c>
      <c r="X15" t="str">
        <f>'Saisie données'!I3075</f>
        <v/>
      </c>
    </row>
    <row r="16" spans="1:24" ht="15" customHeight="1" x14ac:dyDescent="0.25">
      <c r="A16" s="9">
        <v>45305</v>
      </c>
      <c r="B16" t="str">
        <f>'Saisie données'!I2741</f>
        <v/>
      </c>
      <c r="C16" s="9">
        <v>45336</v>
      </c>
      <c r="D16" t="str">
        <f>'Saisie données'!I2772</f>
        <v/>
      </c>
      <c r="E16" s="9">
        <v>45365</v>
      </c>
      <c r="F16" t="str">
        <f>'Saisie données'!I2801</f>
        <v/>
      </c>
      <c r="G16" s="9">
        <v>45396</v>
      </c>
      <c r="H16" t="str">
        <f>'Saisie données'!I2832</f>
        <v/>
      </c>
      <c r="I16" s="9">
        <v>45426</v>
      </c>
      <c r="J16" t="str">
        <f>'Saisie données'!I2862</f>
        <v/>
      </c>
      <c r="K16" s="9">
        <v>45457</v>
      </c>
      <c r="L16" t="str">
        <f>'Saisie données'!I2893</f>
        <v/>
      </c>
      <c r="M16" s="9">
        <v>45487</v>
      </c>
      <c r="N16" t="str">
        <f>'Saisie données'!I2923</f>
        <v/>
      </c>
      <c r="O16" s="9">
        <v>45518</v>
      </c>
      <c r="P16" t="str">
        <f>'Saisie données'!I2954</f>
        <v/>
      </c>
      <c r="Q16" s="9">
        <v>45549</v>
      </c>
      <c r="R16" t="str">
        <f>'Saisie données'!I2985</f>
        <v/>
      </c>
      <c r="S16" s="9">
        <v>45579</v>
      </c>
      <c r="T16" t="str">
        <f>'Saisie données'!I3015</f>
        <v/>
      </c>
      <c r="U16" s="9">
        <v>45610</v>
      </c>
      <c r="V16" t="str">
        <f>'Saisie données'!I3046</f>
        <v/>
      </c>
      <c r="W16" s="9">
        <v>45640</v>
      </c>
      <c r="X16" t="str">
        <f>'Saisie données'!I3076</f>
        <v/>
      </c>
    </row>
    <row r="17" spans="1:24" ht="15" customHeight="1" x14ac:dyDescent="0.25">
      <c r="A17" s="9">
        <v>45306</v>
      </c>
      <c r="B17" t="str">
        <f>'Saisie données'!I2742</f>
        <v/>
      </c>
      <c r="C17" s="9">
        <v>45337</v>
      </c>
      <c r="D17" t="str">
        <f>'Saisie données'!I2773</f>
        <v/>
      </c>
      <c r="E17" s="9">
        <v>45366</v>
      </c>
      <c r="F17" t="str">
        <f>'Saisie données'!I2802</f>
        <v/>
      </c>
      <c r="G17" s="9">
        <v>45397</v>
      </c>
      <c r="H17" t="str">
        <f>'Saisie données'!I2833</f>
        <v/>
      </c>
      <c r="I17" s="9">
        <v>45427</v>
      </c>
      <c r="J17" t="str">
        <f>'Saisie données'!I2863</f>
        <v/>
      </c>
      <c r="K17" s="9">
        <v>45458</v>
      </c>
      <c r="L17" t="str">
        <f>'Saisie données'!I2894</f>
        <v/>
      </c>
      <c r="M17" s="9">
        <v>45488</v>
      </c>
      <c r="N17" t="str">
        <f>'Saisie données'!I2924</f>
        <v/>
      </c>
      <c r="O17" s="9">
        <v>45519</v>
      </c>
      <c r="P17" t="str">
        <f>'Saisie données'!I2955</f>
        <v/>
      </c>
      <c r="Q17" s="9">
        <v>45550</v>
      </c>
      <c r="R17" t="str">
        <f>'Saisie données'!I2986</f>
        <v/>
      </c>
      <c r="S17" s="9">
        <v>45580</v>
      </c>
      <c r="T17" t="str">
        <f>'Saisie données'!I3016</f>
        <v/>
      </c>
      <c r="U17" s="9">
        <v>45611</v>
      </c>
      <c r="V17" t="str">
        <f>'Saisie données'!I3047</f>
        <v/>
      </c>
      <c r="W17" s="9">
        <v>45641</v>
      </c>
      <c r="X17" t="str">
        <f>'Saisie données'!I3077</f>
        <v/>
      </c>
    </row>
    <row r="18" spans="1:24" ht="15" customHeight="1" x14ac:dyDescent="0.25">
      <c r="A18" s="9">
        <v>45307</v>
      </c>
      <c r="B18" t="str">
        <f>'Saisie données'!I2743</f>
        <v/>
      </c>
      <c r="C18" s="9">
        <v>45338</v>
      </c>
      <c r="D18" t="str">
        <f>'Saisie données'!I2774</f>
        <v/>
      </c>
      <c r="E18" s="9">
        <v>45367</v>
      </c>
      <c r="F18" t="str">
        <f>'Saisie données'!I2803</f>
        <v/>
      </c>
      <c r="G18" s="9">
        <v>45398</v>
      </c>
      <c r="H18" t="str">
        <f>'Saisie données'!I2834</f>
        <v/>
      </c>
      <c r="I18" s="9">
        <v>45428</v>
      </c>
      <c r="J18" t="str">
        <f>'Saisie données'!I2864</f>
        <v/>
      </c>
      <c r="K18" s="9">
        <v>45459</v>
      </c>
      <c r="L18" t="str">
        <f>'Saisie données'!I2895</f>
        <v/>
      </c>
      <c r="M18" s="9">
        <v>45489</v>
      </c>
      <c r="N18" t="str">
        <f>'Saisie données'!I2925</f>
        <v/>
      </c>
      <c r="O18" s="9">
        <v>45520</v>
      </c>
      <c r="P18" t="str">
        <f>'Saisie données'!I2956</f>
        <v/>
      </c>
      <c r="Q18" s="9">
        <v>45551</v>
      </c>
      <c r="R18" t="str">
        <f>'Saisie données'!I2987</f>
        <v/>
      </c>
      <c r="S18" s="9">
        <v>45581</v>
      </c>
      <c r="T18" t="str">
        <f>'Saisie données'!I3017</f>
        <v/>
      </c>
      <c r="U18" s="9">
        <v>45612</v>
      </c>
      <c r="V18" t="str">
        <f>'Saisie données'!I3048</f>
        <v/>
      </c>
      <c r="W18" s="9">
        <v>45642</v>
      </c>
      <c r="X18" t="str">
        <f>'Saisie données'!I3078</f>
        <v/>
      </c>
    </row>
    <row r="19" spans="1:24" ht="15" customHeight="1" x14ac:dyDescent="0.25">
      <c r="A19" s="9">
        <v>45308</v>
      </c>
      <c r="B19" t="str">
        <f>'Saisie données'!I2744</f>
        <v/>
      </c>
      <c r="C19" s="9">
        <v>45339</v>
      </c>
      <c r="D19" t="str">
        <f>'Saisie données'!I2775</f>
        <v/>
      </c>
      <c r="E19" s="9">
        <v>45368</v>
      </c>
      <c r="F19" t="str">
        <f>'Saisie données'!I2804</f>
        <v/>
      </c>
      <c r="G19" s="9">
        <v>45399</v>
      </c>
      <c r="H19" t="str">
        <f>'Saisie données'!I2835</f>
        <v/>
      </c>
      <c r="I19" s="9">
        <v>45429</v>
      </c>
      <c r="J19" t="str">
        <f>'Saisie données'!I2865</f>
        <v/>
      </c>
      <c r="K19" s="9">
        <v>45460</v>
      </c>
      <c r="L19" t="str">
        <f>'Saisie données'!I2896</f>
        <v/>
      </c>
      <c r="M19" s="9">
        <v>45490</v>
      </c>
      <c r="N19" t="str">
        <f>'Saisie données'!I2926</f>
        <v/>
      </c>
      <c r="O19" s="9">
        <v>45521</v>
      </c>
      <c r="P19" t="str">
        <f>'Saisie données'!I2957</f>
        <v/>
      </c>
      <c r="Q19" s="9">
        <v>45552</v>
      </c>
      <c r="R19" t="str">
        <f>'Saisie données'!I2988</f>
        <v/>
      </c>
      <c r="S19" s="9">
        <v>45582</v>
      </c>
      <c r="T19" t="str">
        <f>'Saisie données'!I3018</f>
        <v/>
      </c>
      <c r="U19" s="9">
        <v>45613</v>
      </c>
      <c r="V19" t="str">
        <f>'Saisie données'!I3049</f>
        <v/>
      </c>
      <c r="W19" s="9">
        <v>45643</v>
      </c>
      <c r="X19" t="str">
        <f>'Saisie données'!I3079</f>
        <v/>
      </c>
    </row>
    <row r="20" spans="1:24" ht="15" customHeight="1" x14ac:dyDescent="0.25">
      <c r="A20" s="9">
        <v>45309</v>
      </c>
      <c r="B20" t="str">
        <f>'Saisie données'!I2745</f>
        <v/>
      </c>
      <c r="C20" s="9">
        <v>45340</v>
      </c>
      <c r="D20" t="str">
        <f>'Saisie données'!I2776</f>
        <v/>
      </c>
      <c r="E20" s="9">
        <v>45369</v>
      </c>
      <c r="F20" t="str">
        <f>'Saisie données'!I2805</f>
        <v/>
      </c>
      <c r="G20" s="9">
        <v>45400</v>
      </c>
      <c r="H20" t="str">
        <f>'Saisie données'!I2836</f>
        <v/>
      </c>
      <c r="I20" s="9">
        <v>45430</v>
      </c>
      <c r="J20" t="str">
        <f>'Saisie données'!I2866</f>
        <v/>
      </c>
      <c r="K20" s="9">
        <v>45461</v>
      </c>
      <c r="L20" t="str">
        <f>'Saisie données'!I2897</f>
        <v/>
      </c>
      <c r="M20" s="9">
        <v>45491</v>
      </c>
      <c r="N20" t="str">
        <f>'Saisie données'!I2927</f>
        <v/>
      </c>
      <c r="O20" s="9">
        <v>45522</v>
      </c>
      <c r="P20" t="str">
        <f>'Saisie données'!I2958</f>
        <v/>
      </c>
      <c r="Q20" s="9">
        <v>45553</v>
      </c>
      <c r="R20" t="str">
        <f>'Saisie données'!I2989</f>
        <v/>
      </c>
      <c r="S20" s="9">
        <v>45583</v>
      </c>
      <c r="T20" t="str">
        <f>'Saisie données'!I3019</f>
        <v/>
      </c>
      <c r="U20" s="9">
        <v>45614</v>
      </c>
      <c r="V20" t="str">
        <f>'Saisie données'!I3050</f>
        <v/>
      </c>
      <c r="W20" s="9">
        <v>45644</v>
      </c>
      <c r="X20" t="str">
        <f>'Saisie données'!I3080</f>
        <v/>
      </c>
    </row>
    <row r="21" spans="1:24" ht="15" customHeight="1" x14ac:dyDescent="0.25">
      <c r="A21" s="9">
        <v>45310</v>
      </c>
      <c r="B21" t="str">
        <f>'Saisie données'!I2746</f>
        <v/>
      </c>
      <c r="C21" s="9">
        <v>45341</v>
      </c>
      <c r="D21" t="str">
        <f>'Saisie données'!I2777</f>
        <v/>
      </c>
      <c r="E21" s="9">
        <v>45370</v>
      </c>
      <c r="F21" t="str">
        <f>'Saisie données'!I2806</f>
        <v/>
      </c>
      <c r="G21" s="9">
        <v>45401</v>
      </c>
      <c r="H21" t="str">
        <f>'Saisie données'!I2837</f>
        <v/>
      </c>
      <c r="I21" s="9">
        <v>45431</v>
      </c>
      <c r="J21" t="str">
        <f>'Saisie données'!I2867</f>
        <v/>
      </c>
      <c r="K21" s="9">
        <v>45462</v>
      </c>
      <c r="L21" t="str">
        <f>'Saisie données'!I2898</f>
        <v/>
      </c>
      <c r="M21" s="9">
        <v>45492</v>
      </c>
      <c r="N21" t="str">
        <f>'Saisie données'!I2928</f>
        <v/>
      </c>
      <c r="O21" s="9">
        <v>45523</v>
      </c>
      <c r="P21" t="str">
        <f>'Saisie données'!I2959</f>
        <v/>
      </c>
      <c r="Q21" s="9">
        <v>45554</v>
      </c>
      <c r="R21" t="str">
        <f>'Saisie données'!I2990</f>
        <v/>
      </c>
      <c r="S21" s="9">
        <v>45584</v>
      </c>
      <c r="T21" t="str">
        <f>'Saisie données'!I3020</f>
        <v/>
      </c>
      <c r="U21" s="9">
        <v>45615</v>
      </c>
      <c r="V21" t="str">
        <f>'Saisie données'!I3051</f>
        <v/>
      </c>
      <c r="W21" s="9">
        <v>45645</v>
      </c>
      <c r="X21" t="str">
        <f>'Saisie données'!I3081</f>
        <v/>
      </c>
    </row>
    <row r="22" spans="1:24" ht="15" customHeight="1" x14ac:dyDescent="0.25">
      <c r="A22" s="9">
        <v>45311</v>
      </c>
      <c r="B22" t="str">
        <f>'Saisie données'!I2747</f>
        <v/>
      </c>
      <c r="C22" s="9">
        <v>45342</v>
      </c>
      <c r="D22" t="str">
        <f>'Saisie données'!I2778</f>
        <v/>
      </c>
      <c r="E22" s="9">
        <v>45371</v>
      </c>
      <c r="F22" t="str">
        <f>'Saisie données'!I2807</f>
        <v/>
      </c>
      <c r="G22" s="9">
        <v>45402</v>
      </c>
      <c r="H22" t="str">
        <f>'Saisie données'!I2838</f>
        <v/>
      </c>
      <c r="I22" s="9">
        <v>45432</v>
      </c>
      <c r="J22" t="str">
        <f>'Saisie données'!I2868</f>
        <v/>
      </c>
      <c r="K22" s="9">
        <v>45463</v>
      </c>
      <c r="L22" t="str">
        <f>'Saisie données'!I2899</f>
        <v/>
      </c>
      <c r="M22" s="9">
        <v>45493</v>
      </c>
      <c r="N22" t="str">
        <f>'Saisie données'!I2929</f>
        <v/>
      </c>
      <c r="O22" s="9">
        <v>45524</v>
      </c>
      <c r="P22" t="str">
        <f>'Saisie données'!I2960</f>
        <v/>
      </c>
      <c r="Q22" s="9">
        <v>45555</v>
      </c>
      <c r="R22" t="str">
        <f>'Saisie données'!I2991</f>
        <v/>
      </c>
      <c r="S22" s="9">
        <v>45585</v>
      </c>
      <c r="T22" t="str">
        <f>'Saisie données'!I3021</f>
        <v/>
      </c>
      <c r="U22" s="9">
        <v>45616</v>
      </c>
      <c r="V22" t="str">
        <f>'Saisie données'!I3052</f>
        <v/>
      </c>
      <c r="W22" s="9">
        <v>45646</v>
      </c>
      <c r="X22" t="str">
        <f>'Saisie données'!I3082</f>
        <v/>
      </c>
    </row>
    <row r="23" spans="1:24" ht="15" customHeight="1" x14ac:dyDescent="0.25">
      <c r="A23" s="9">
        <v>45312</v>
      </c>
      <c r="B23" t="str">
        <f>'Saisie données'!I2748</f>
        <v/>
      </c>
      <c r="C23" s="9">
        <v>45343</v>
      </c>
      <c r="D23" t="str">
        <f>'Saisie données'!I2779</f>
        <v/>
      </c>
      <c r="E23" s="9">
        <v>45372</v>
      </c>
      <c r="F23" t="str">
        <f>'Saisie données'!I2808</f>
        <v/>
      </c>
      <c r="G23" s="9">
        <v>45403</v>
      </c>
      <c r="H23" t="str">
        <f>'Saisie données'!I2839</f>
        <v/>
      </c>
      <c r="I23" s="9">
        <v>45433</v>
      </c>
      <c r="J23" t="str">
        <f>'Saisie données'!I2869</f>
        <v/>
      </c>
      <c r="K23" s="9">
        <v>45464</v>
      </c>
      <c r="L23" t="str">
        <f>'Saisie données'!I2900</f>
        <v/>
      </c>
      <c r="M23" s="9">
        <v>45494</v>
      </c>
      <c r="N23" t="str">
        <f>'Saisie données'!I2930</f>
        <v/>
      </c>
      <c r="O23" s="9">
        <v>45525</v>
      </c>
      <c r="P23" t="str">
        <f>'Saisie données'!I2961</f>
        <v/>
      </c>
      <c r="Q23" s="9">
        <v>45556</v>
      </c>
      <c r="R23" t="str">
        <f>'Saisie données'!I2992</f>
        <v/>
      </c>
      <c r="S23" s="9">
        <v>45586</v>
      </c>
      <c r="T23" t="str">
        <f>'Saisie données'!I3022</f>
        <v/>
      </c>
      <c r="U23" s="9">
        <v>45617</v>
      </c>
      <c r="V23" t="str">
        <f>'Saisie données'!I3053</f>
        <v/>
      </c>
      <c r="W23" s="9">
        <v>45647</v>
      </c>
      <c r="X23" t="str">
        <f>'Saisie données'!I3083</f>
        <v/>
      </c>
    </row>
    <row r="24" spans="1:24" ht="15" customHeight="1" x14ac:dyDescent="0.25">
      <c r="A24" s="9">
        <v>45313</v>
      </c>
      <c r="B24" t="str">
        <f>'Saisie données'!I2749</f>
        <v/>
      </c>
      <c r="C24" s="9">
        <v>45344</v>
      </c>
      <c r="D24" t="str">
        <f>'Saisie données'!I2780</f>
        <v/>
      </c>
      <c r="E24" s="9">
        <v>45373</v>
      </c>
      <c r="F24" t="str">
        <f>'Saisie données'!I2809</f>
        <v/>
      </c>
      <c r="G24" s="9">
        <v>45404</v>
      </c>
      <c r="H24" t="str">
        <f>'Saisie données'!I2840</f>
        <v/>
      </c>
      <c r="I24" s="9">
        <v>45434</v>
      </c>
      <c r="J24" t="str">
        <f>'Saisie données'!I2870</f>
        <v/>
      </c>
      <c r="K24" s="9">
        <v>45465</v>
      </c>
      <c r="L24" t="str">
        <f>'Saisie données'!I2901</f>
        <v/>
      </c>
      <c r="M24" s="9">
        <v>45495</v>
      </c>
      <c r="N24" t="str">
        <f>'Saisie données'!I2931</f>
        <v/>
      </c>
      <c r="O24" s="9">
        <v>45526</v>
      </c>
      <c r="P24" t="str">
        <f>'Saisie données'!I2962</f>
        <v/>
      </c>
      <c r="Q24" s="9">
        <v>45557</v>
      </c>
      <c r="R24" t="str">
        <f>'Saisie données'!I2993</f>
        <v/>
      </c>
      <c r="S24" s="9">
        <v>45587</v>
      </c>
      <c r="T24" t="str">
        <f>'Saisie données'!I3023</f>
        <v/>
      </c>
      <c r="U24" s="9">
        <v>45618</v>
      </c>
      <c r="V24" t="str">
        <f>'Saisie données'!I3054</f>
        <v/>
      </c>
      <c r="W24" s="9">
        <v>45648</v>
      </c>
      <c r="X24" t="str">
        <f>'Saisie données'!I3084</f>
        <v/>
      </c>
    </row>
    <row r="25" spans="1:24" x14ac:dyDescent="0.25">
      <c r="A25" s="9">
        <v>45314</v>
      </c>
      <c r="B25" t="str">
        <f>'Saisie données'!I2750</f>
        <v/>
      </c>
      <c r="C25" s="9">
        <v>45345</v>
      </c>
      <c r="D25" t="str">
        <f>'Saisie données'!I2781</f>
        <v/>
      </c>
      <c r="E25" s="9">
        <v>45374</v>
      </c>
      <c r="F25" t="str">
        <f>'Saisie données'!I2810</f>
        <v/>
      </c>
      <c r="G25" s="9">
        <v>45405</v>
      </c>
      <c r="H25" t="str">
        <f>'Saisie données'!I2841</f>
        <v/>
      </c>
      <c r="I25" s="9">
        <v>45435</v>
      </c>
      <c r="J25" t="str">
        <f>'Saisie données'!I2871</f>
        <v/>
      </c>
      <c r="K25" s="9">
        <v>45466</v>
      </c>
      <c r="L25" t="str">
        <f>'Saisie données'!I2902</f>
        <v/>
      </c>
      <c r="M25" s="9">
        <v>45496</v>
      </c>
      <c r="N25" t="str">
        <f>'Saisie données'!I2932</f>
        <v/>
      </c>
      <c r="O25" s="9">
        <v>45527</v>
      </c>
      <c r="P25" t="str">
        <f>'Saisie données'!I2963</f>
        <v/>
      </c>
      <c r="Q25" s="9">
        <v>45558</v>
      </c>
      <c r="R25" t="str">
        <f>'Saisie données'!I2994</f>
        <v/>
      </c>
      <c r="S25" s="9">
        <v>45588</v>
      </c>
      <c r="T25" t="str">
        <f>'Saisie données'!I3024</f>
        <v/>
      </c>
      <c r="U25" s="9">
        <v>45619</v>
      </c>
      <c r="V25" t="str">
        <f>'Saisie données'!I3055</f>
        <v/>
      </c>
      <c r="W25" s="9">
        <v>45649</v>
      </c>
      <c r="X25" t="str">
        <f>'Saisie données'!I3085</f>
        <v/>
      </c>
    </row>
    <row r="26" spans="1:24" x14ac:dyDescent="0.25">
      <c r="A26" s="9">
        <v>45315</v>
      </c>
      <c r="B26" t="str">
        <f>'Saisie données'!I2751</f>
        <v/>
      </c>
      <c r="C26" s="9">
        <v>45346</v>
      </c>
      <c r="D26" t="str">
        <f>'Saisie données'!I2782</f>
        <v/>
      </c>
      <c r="E26" s="9">
        <v>45375</v>
      </c>
      <c r="F26" t="str">
        <f>'Saisie données'!I2811</f>
        <v/>
      </c>
      <c r="G26" s="9">
        <v>45406</v>
      </c>
      <c r="H26" t="str">
        <f>'Saisie données'!I2842</f>
        <v/>
      </c>
      <c r="I26" s="9">
        <v>45436</v>
      </c>
      <c r="J26" t="str">
        <f>'Saisie données'!I2872</f>
        <v/>
      </c>
      <c r="K26" s="9">
        <v>45467</v>
      </c>
      <c r="L26" t="str">
        <f>'Saisie données'!I2903</f>
        <v/>
      </c>
      <c r="M26" s="9">
        <v>45497</v>
      </c>
      <c r="N26" t="str">
        <f>'Saisie données'!I2933</f>
        <v/>
      </c>
      <c r="O26" s="9">
        <v>45528</v>
      </c>
      <c r="P26" t="str">
        <f>'Saisie données'!I2964</f>
        <v/>
      </c>
      <c r="Q26" s="9">
        <v>45559</v>
      </c>
      <c r="R26" t="str">
        <f>'Saisie données'!I2995</f>
        <v/>
      </c>
      <c r="S26" s="9">
        <v>45589</v>
      </c>
      <c r="T26" t="str">
        <f>'Saisie données'!I3025</f>
        <v/>
      </c>
      <c r="U26" s="9">
        <v>45620</v>
      </c>
      <c r="V26" t="str">
        <f>'Saisie données'!I3056</f>
        <v/>
      </c>
      <c r="W26" s="9">
        <v>45650</v>
      </c>
      <c r="X26" t="str">
        <f>'Saisie données'!I3086</f>
        <v/>
      </c>
    </row>
    <row r="27" spans="1:24" x14ac:dyDescent="0.25">
      <c r="A27" s="9">
        <v>45316</v>
      </c>
      <c r="B27" t="str">
        <f>'Saisie données'!I2752</f>
        <v/>
      </c>
      <c r="C27" s="9">
        <v>45347</v>
      </c>
      <c r="D27" t="str">
        <f>'Saisie données'!I2783</f>
        <v/>
      </c>
      <c r="E27" s="9">
        <v>45376</v>
      </c>
      <c r="F27" t="str">
        <f>'Saisie données'!I2812</f>
        <v/>
      </c>
      <c r="G27" s="9">
        <v>45407</v>
      </c>
      <c r="H27" t="str">
        <f>'Saisie données'!I2843</f>
        <v/>
      </c>
      <c r="I27" s="9">
        <v>45437</v>
      </c>
      <c r="J27" t="str">
        <f>'Saisie données'!I2873</f>
        <v/>
      </c>
      <c r="K27" s="9">
        <v>45468</v>
      </c>
      <c r="L27" t="str">
        <f>'Saisie données'!I2904</f>
        <v/>
      </c>
      <c r="M27" s="9">
        <v>45498</v>
      </c>
      <c r="N27" t="str">
        <f>'Saisie données'!I2934</f>
        <v/>
      </c>
      <c r="O27" s="9">
        <v>45529</v>
      </c>
      <c r="P27" t="str">
        <f>'Saisie données'!I2965</f>
        <v/>
      </c>
      <c r="Q27" s="9">
        <v>45560</v>
      </c>
      <c r="R27" t="str">
        <f>'Saisie données'!I2996</f>
        <v/>
      </c>
      <c r="S27" s="9">
        <v>45590</v>
      </c>
      <c r="T27" t="str">
        <f>'Saisie données'!I3026</f>
        <v/>
      </c>
      <c r="U27" s="9">
        <v>45621</v>
      </c>
      <c r="V27" t="str">
        <f>'Saisie données'!I3057</f>
        <v/>
      </c>
      <c r="W27" s="9">
        <v>45651</v>
      </c>
      <c r="X27" t="str">
        <f>'Saisie données'!I3087</f>
        <v/>
      </c>
    </row>
    <row r="28" spans="1:24" x14ac:dyDescent="0.25">
      <c r="A28" s="9">
        <v>45317</v>
      </c>
      <c r="B28" t="str">
        <f>'Saisie données'!I2753</f>
        <v/>
      </c>
      <c r="C28" s="9">
        <v>45348</v>
      </c>
      <c r="D28" t="str">
        <f>'Saisie données'!I2784</f>
        <v/>
      </c>
      <c r="E28" s="9">
        <v>45377</v>
      </c>
      <c r="F28" t="str">
        <f>'Saisie données'!I2813</f>
        <v/>
      </c>
      <c r="G28" s="9">
        <v>45408</v>
      </c>
      <c r="H28" t="str">
        <f>'Saisie données'!I2844</f>
        <v/>
      </c>
      <c r="I28" s="9">
        <v>45438</v>
      </c>
      <c r="J28" t="str">
        <f>'Saisie données'!I2874</f>
        <v/>
      </c>
      <c r="K28" s="9">
        <v>45469</v>
      </c>
      <c r="L28" t="str">
        <f>'Saisie données'!I2905</f>
        <v/>
      </c>
      <c r="M28" s="9">
        <v>45499</v>
      </c>
      <c r="N28" t="str">
        <f>'Saisie données'!I2935</f>
        <v/>
      </c>
      <c r="O28" s="9">
        <v>45530</v>
      </c>
      <c r="P28" t="str">
        <f>'Saisie données'!I2966</f>
        <v/>
      </c>
      <c r="Q28" s="9">
        <v>45561</v>
      </c>
      <c r="R28" t="str">
        <f>'Saisie données'!I2997</f>
        <v/>
      </c>
      <c r="S28" s="9">
        <v>45591</v>
      </c>
      <c r="T28" t="str">
        <f>'Saisie données'!I3027</f>
        <v/>
      </c>
      <c r="U28" s="9">
        <v>45622</v>
      </c>
      <c r="V28" t="str">
        <f>'Saisie données'!I3058</f>
        <v/>
      </c>
      <c r="W28" s="9">
        <v>45652</v>
      </c>
      <c r="X28" t="str">
        <f>'Saisie données'!I3088</f>
        <v/>
      </c>
    </row>
    <row r="29" spans="1:24" x14ac:dyDescent="0.25">
      <c r="A29" s="9">
        <v>45318</v>
      </c>
      <c r="B29" t="str">
        <f>'Saisie données'!I2754</f>
        <v/>
      </c>
      <c r="C29" s="9">
        <v>45349</v>
      </c>
      <c r="D29" t="str">
        <f>'Saisie données'!I2785</f>
        <v/>
      </c>
      <c r="E29" s="9">
        <v>45378</v>
      </c>
      <c r="F29" t="str">
        <f>'Saisie données'!I2814</f>
        <v/>
      </c>
      <c r="G29" s="9">
        <v>45409</v>
      </c>
      <c r="H29" t="str">
        <f>'Saisie données'!I2845</f>
        <v/>
      </c>
      <c r="I29" s="9">
        <v>45439</v>
      </c>
      <c r="J29" t="str">
        <f>'Saisie données'!I2875</f>
        <v/>
      </c>
      <c r="K29" s="9">
        <v>45470</v>
      </c>
      <c r="L29" t="str">
        <f>'Saisie données'!I2906</f>
        <v/>
      </c>
      <c r="M29" s="9">
        <v>45500</v>
      </c>
      <c r="N29" t="str">
        <f>'Saisie données'!I2936</f>
        <v/>
      </c>
      <c r="O29" s="9">
        <v>45531</v>
      </c>
      <c r="P29" t="str">
        <f>'Saisie données'!I2967</f>
        <v/>
      </c>
      <c r="Q29" s="9">
        <v>45562</v>
      </c>
      <c r="R29" t="str">
        <f>'Saisie données'!I2998</f>
        <v/>
      </c>
      <c r="S29" s="9">
        <v>45592</v>
      </c>
      <c r="T29" t="str">
        <f>'Saisie données'!I3028</f>
        <v/>
      </c>
      <c r="U29" s="9">
        <v>45623</v>
      </c>
      <c r="V29" t="str">
        <f>'Saisie données'!I3059</f>
        <v/>
      </c>
      <c r="W29" s="9">
        <v>45653</v>
      </c>
      <c r="X29" t="str">
        <f>'Saisie données'!I3089</f>
        <v/>
      </c>
    </row>
    <row r="30" spans="1:24" x14ac:dyDescent="0.25">
      <c r="A30" s="9">
        <v>45319</v>
      </c>
      <c r="B30" t="str">
        <f>'Saisie données'!I2755</f>
        <v/>
      </c>
      <c r="C30" s="9">
        <v>45350</v>
      </c>
      <c r="D30" t="str">
        <f>'Saisie données'!I2786</f>
        <v/>
      </c>
      <c r="E30" s="9">
        <v>45379</v>
      </c>
      <c r="F30" t="str">
        <f>'Saisie données'!I2815</f>
        <v/>
      </c>
      <c r="G30" s="9">
        <v>45410</v>
      </c>
      <c r="H30" t="str">
        <f>'Saisie données'!I2846</f>
        <v/>
      </c>
      <c r="I30" s="9">
        <v>45440</v>
      </c>
      <c r="J30" t="str">
        <f>'Saisie données'!I2876</f>
        <v/>
      </c>
      <c r="K30" s="9">
        <v>45471</v>
      </c>
      <c r="L30" t="str">
        <f>'Saisie données'!I2907</f>
        <v/>
      </c>
      <c r="M30" s="9">
        <v>45501</v>
      </c>
      <c r="N30" t="str">
        <f>'Saisie données'!I2937</f>
        <v/>
      </c>
      <c r="O30" s="9">
        <v>45532</v>
      </c>
      <c r="P30" t="str">
        <f>'Saisie données'!I2968</f>
        <v/>
      </c>
      <c r="Q30" s="9">
        <v>45563</v>
      </c>
      <c r="R30" t="str">
        <f>'Saisie données'!I2999</f>
        <v/>
      </c>
      <c r="S30" s="9">
        <v>45593</v>
      </c>
      <c r="T30" t="str">
        <f>'Saisie données'!I3029</f>
        <v/>
      </c>
      <c r="U30" s="9">
        <v>45624</v>
      </c>
      <c r="V30" t="str">
        <f>'Saisie données'!I3060</f>
        <v/>
      </c>
      <c r="W30" s="9">
        <v>45654</v>
      </c>
      <c r="X30" t="str">
        <f>'Saisie données'!I3090</f>
        <v/>
      </c>
    </row>
    <row r="31" spans="1:24" x14ac:dyDescent="0.25">
      <c r="A31" s="9">
        <v>45320</v>
      </c>
      <c r="B31" t="str">
        <f>'Saisie données'!I2756</f>
        <v/>
      </c>
      <c r="C31" s="9">
        <v>42429</v>
      </c>
      <c r="D31" t="str">
        <f>'Saisie données'!I2787</f>
        <v/>
      </c>
      <c r="E31" s="9">
        <v>45380</v>
      </c>
      <c r="F31" t="str">
        <f>'Saisie données'!I2816</f>
        <v/>
      </c>
      <c r="G31" s="9">
        <v>45411</v>
      </c>
      <c r="H31" t="str">
        <f>'Saisie données'!I2847</f>
        <v/>
      </c>
      <c r="I31" s="9">
        <v>45441</v>
      </c>
      <c r="J31" t="str">
        <f>'Saisie données'!I2877</f>
        <v/>
      </c>
      <c r="K31" s="9">
        <v>45472</v>
      </c>
      <c r="L31" t="str">
        <f>'Saisie données'!I2908</f>
        <v/>
      </c>
      <c r="M31" s="9">
        <v>45502</v>
      </c>
      <c r="N31" t="str">
        <f>'Saisie données'!I2938</f>
        <v/>
      </c>
      <c r="O31" s="9">
        <v>45533</v>
      </c>
      <c r="P31" t="str">
        <f>'Saisie données'!I2969</f>
        <v/>
      </c>
      <c r="Q31" s="9">
        <v>45564</v>
      </c>
      <c r="R31" t="str">
        <f>'Saisie données'!I3000</f>
        <v/>
      </c>
      <c r="S31" s="9">
        <v>45594</v>
      </c>
      <c r="T31" t="str">
        <f>'Saisie données'!I3030</f>
        <v/>
      </c>
      <c r="U31" s="9">
        <v>45625</v>
      </c>
      <c r="V31" t="str">
        <f>'Saisie données'!I3061</f>
        <v/>
      </c>
      <c r="W31" s="9">
        <v>45655</v>
      </c>
      <c r="X31" t="str">
        <f>'Saisie données'!I3091</f>
        <v/>
      </c>
    </row>
    <row r="32" spans="1:24" x14ac:dyDescent="0.25">
      <c r="A32" s="9">
        <v>45321</v>
      </c>
      <c r="B32" t="str">
        <f>'Saisie données'!I2757</f>
        <v/>
      </c>
      <c r="E32" s="9">
        <v>45381</v>
      </c>
      <c r="F32" t="str">
        <f>'Saisie données'!I2817</f>
        <v/>
      </c>
      <c r="G32" s="9">
        <v>45412</v>
      </c>
      <c r="H32" t="str">
        <f>'Saisie données'!I2848</f>
        <v/>
      </c>
      <c r="I32" s="9">
        <v>45442</v>
      </c>
      <c r="J32" t="str">
        <f>'Saisie données'!I2878</f>
        <v/>
      </c>
      <c r="K32" s="9">
        <v>45473</v>
      </c>
      <c r="L32" t="str">
        <f>'Saisie données'!I2909</f>
        <v/>
      </c>
      <c r="M32" s="9">
        <v>45503</v>
      </c>
      <c r="N32" t="str">
        <f>'Saisie données'!I2939</f>
        <v/>
      </c>
      <c r="O32" s="9">
        <v>45534</v>
      </c>
      <c r="P32" t="str">
        <f>'Saisie données'!I2970</f>
        <v/>
      </c>
      <c r="Q32" s="9">
        <v>45565</v>
      </c>
      <c r="R32" t="str">
        <f>'Saisie données'!I3001</f>
        <v/>
      </c>
      <c r="S32" s="9">
        <v>45595</v>
      </c>
      <c r="T32" t="str">
        <f>'Saisie données'!I3031</f>
        <v/>
      </c>
      <c r="U32" s="9">
        <v>45626</v>
      </c>
      <c r="V32" t="str">
        <f>'Saisie données'!I3062</f>
        <v/>
      </c>
      <c r="W32" s="9">
        <v>45656</v>
      </c>
      <c r="X32" t="str">
        <f>'Saisie données'!I3092</f>
        <v/>
      </c>
    </row>
    <row r="33" spans="1:24" x14ac:dyDescent="0.25">
      <c r="A33" s="9">
        <v>45322</v>
      </c>
      <c r="B33" t="str">
        <f>'Saisie données'!I2758</f>
        <v/>
      </c>
      <c r="E33" s="9">
        <v>45382</v>
      </c>
      <c r="F33" t="str">
        <f>'Saisie données'!I2818</f>
        <v/>
      </c>
      <c r="G33" s="1"/>
      <c r="I33" s="9">
        <v>45443</v>
      </c>
      <c r="J33" t="str">
        <f>'Saisie données'!I2879</f>
        <v/>
      </c>
      <c r="K33" s="1"/>
      <c r="M33" s="9">
        <v>45504</v>
      </c>
      <c r="N33" t="str">
        <f>'Saisie données'!I2940</f>
        <v/>
      </c>
      <c r="O33" s="9">
        <v>45535</v>
      </c>
      <c r="P33" t="str">
        <f>'Saisie données'!I2971</f>
        <v/>
      </c>
      <c r="Q33" s="1"/>
      <c r="S33" s="9">
        <v>45596</v>
      </c>
      <c r="T33" t="str">
        <f>'Saisie données'!I3032</f>
        <v/>
      </c>
      <c r="U33" s="9"/>
      <c r="W33" s="9">
        <v>45657</v>
      </c>
      <c r="X33" t="str">
        <f>'Saisie données'!I3093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COUNTIF(D3:D31,"Plein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COUNTIF(D3:D31,"Demi-traitement")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8CZZ0DZ5zll31XP9M5ix53Y4f2F7TNvB5yywYK3dJ+0esD3MbpBUmbrwK85PZ9Qx9fA0PllvqO0AKF4CrWT5fA==" saltValue="1qnLPZQyD3RNufvL7xvvqA==" spinCount="100000" sheet="1" objects="1" scenarios="1" selectLockedCells="1" selectUnlockedCells="1"/>
  <mergeCells count="13">
    <mergeCell ref="I2:J2"/>
    <mergeCell ref="A1:B1"/>
    <mergeCell ref="A2:B2"/>
    <mergeCell ref="C2:D2"/>
    <mergeCell ref="E2:F2"/>
    <mergeCell ref="G2:H2"/>
    <mergeCell ref="W2:X2"/>
    <mergeCell ref="K2:L2"/>
    <mergeCell ref="M2:N2"/>
    <mergeCell ref="O2:P2"/>
    <mergeCell ref="Q2:R2"/>
    <mergeCell ref="S2:T2"/>
    <mergeCell ref="U2:V2"/>
  </mergeCells>
  <conditionalFormatting sqref="A35:G35">
    <cfRule type="containsText" dxfId="11" priority="17" operator="containsText" text="Demi-traitement">
      <formula>NOT(ISERROR(SEARCH("Demi-traitement",A35)))</formula>
    </cfRule>
    <cfRule type="containsText" dxfId="10" priority="18" operator="containsText" text="Plein traitement">
      <formula>NOT(ISERROR(SEARCH("Plein traitement",A35)))</formula>
    </cfRule>
  </conditionalFormatting>
  <conditionalFormatting sqref="A1:X34">
    <cfRule type="containsText" dxfId="9" priority="23" operator="containsText" text="Demi-traitement">
      <formula>NOT(ISERROR(SEARCH("Demi-traitement",A1)))</formula>
    </cfRule>
    <cfRule type="containsText" dxfId="8" priority="24" operator="containsText" text="Plein traitement">
      <formula>NOT(ISERROR(SEARCH("Plein traitement",A1)))</formula>
    </cfRule>
  </conditionalFormatting>
  <conditionalFormatting sqref="I35:X35">
    <cfRule type="containsText" dxfId="7" priority="1" operator="containsText" text="Demi-traitement">
      <formula>NOT(ISERROR(SEARCH("Demi-traitement",I35)))</formula>
    </cfRule>
    <cfRule type="containsText" dxfId="6" priority="2" operator="containsText" text="Plein traitement">
      <formula>NOT(ISERROR(SEARCH("Plein traitement",I35)))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6"/>
  <sheetViews>
    <sheetView zoomScale="70" zoomScaleNormal="70" workbookViewId="0">
      <selection activeCell="AA25" sqref="AA25"/>
    </sheetView>
  </sheetViews>
  <sheetFormatPr baseColWidth="10" defaultRowHeight="15" x14ac:dyDescent="0.25"/>
  <cols>
    <col min="2" max="2" width="15.28515625" customWidth="1"/>
  </cols>
  <sheetData>
    <row r="1" spans="1:24" ht="15.75" thickBot="1" x14ac:dyDescent="0.3">
      <c r="A1" s="35" t="s">
        <v>47</v>
      </c>
      <c r="B1" s="36"/>
    </row>
    <row r="2" spans="1:24" ht="18.75" x14ac:dyDescent="0.25">
      <c r="A2" s="34" t="s">
        <v>18</v>
      </c>
      <c r="B2" s="34"/>
      <c r="C2" s="34" t="s">
        <v>19</v>
      </c>
      <c r="D2" s="34"/>
      <c r="E2" s="34" t="s">
        <v>20</v>
      </c>
      <c r="F2" s="34"/>
      <c r="G2" s="34" t="s">
        <v>21</v>
      </c>
      <c r="H2" s="34"/>
      <c r="I2" s="34" t="s">
        <v>22</v>
      </c>
      <c r="J2" s="34"/>
      <c r="K2" s="34" t="s">
        <v>23</v>
      </c>
      <c r="L2" s="34"/>
      <c r="M2" s="34" t="s">
        <v>24</v>
      </c>
      <c r="N2" s="34"/>
      <c r="O2" s="34" t="s">
        <v>25</v>
      </c>
      <c r="P2" s="34"/>
      <c r="Q2" s="34" t="s">
        <v>26</v>
      </c>
      <c r="R2" s="34"/>
      <c r="S2" s="34" t="s">
        <v>27</v>
      </c>
      <c r="T2" s="34"/>
      <c r="U2" s="34" t="s">
        <v>28</v>
      </c>
      <c r="V2" s="34"/>
      <c r="W2" s="34" t="s">
        <v>29</v>
      </c>
      <c r="X2" s="34"/>
    </row>
    <row r="3" spans="1:24" x14ac:dyDescent="0.25">
      <c r="A3" s="9">
        <v>45658</v>
      </c>
      <c r="B3" t="str">
        <f>'Saisie données'!I3094</f>
        <v/>
      </c>
      <c r="C3" s="9">
        <v>45689</v>
      </c>
      <c r="D3" t="str">
        <f>'Saisie données'!I3125</f>
        <v/>
      </c>
      <c r="E3" s="9">
        <v>45717</v>
      </c>
      <c r="F3" t="str">
        <f>'Saisie données'!I3153</f>
        <v/>
      </c>
      <c r="G3" s="9">
        <v>45748</v>
      </c>
      <c r="H3" t="str">
        <f>'Saisie données'!I3184</f>
        <v/>
      </c>
      <c r="I3" s="9">
        <v>45778</v>
      </c>
      <c r="J3" t="str">
        <f>'Saisie données'!I3214</f>
        <v/>
      </c>
      <c r="K3" s="9">
        <v>45809</v>
      </c>
      <c r="L3" t="str">
        <f>'Saisie données'!I3245</f>
        <v/>
      </c>
      <c r="M3" s="9">
        <v>45839</v>
      </c>
      <c r="N3" t="str">
        <f>'Saisie données'!I3275</f>
        <v/>
      </c>
      <c r="O3" s="9">
        <v>45870</v>
      </c>
      <c r="P3" t="str">
        <f>'Saisie données'!I3306</f>
        <v/>
      </c>
      <c r="Q3" s="9">
        <v>45901</v>
      </c>
      <c r="R3" t="str">
        <f>'Saisie données'!I3337</f>
        <v/>
      </c>
      <c r="S3" s="9">
        <v>45931</v>
      </c>
      <c r="T3" t="str">
        <f>'Saisie données'!I3367</f>
        <v/>
      </c>
      <c r="U3" s="9">
        <v>45962</v>
      </c>
      <c r="V3" t="str">
        <f>'Saisie données'!I3398</f>
        <v/>
      </c>
      <c r="W3" s="9">
        <v>45992</v>
      </c>
      <c r="X3" t="str">
        <f>'Saisie données'!I3428</f>
        <v/>
      </c>
    </row>
    <row r="4" spans="1:24" x14ac:dyDescent="0.25">
      <c r="A4" s="9">
        <v>45659</v>
      </c>
      <c r="B4" t="str">
        <f>'Saisie données'!I3095</f>
        <v/>
      </c>
      <c r="C4" s="9">
        <v>45690</v>
      </c>
      <c r="D4" t="str">
        <f>'Saisie données'!I3126</f>
        <v/>
      </c>
      <c r="E4" s="9">
        <v>45718</v>
      </c>
      <c r="F4" t="str">
        <f>'Saisie données'!I3154</f>
        <v/>
      </c>
      <c r="G4" s="9">
        <v>45749</v>
      </c>
      <c r="H4" t="str">
        <f>'Saisie données'!I3185</f>
        <v/>
      </c>
      <c r="I4" s="9">
        <v>45779</v>
      </c>
      <c r="J4" t="str">
        <f>'Saisie données'!I3215</f>
        <v/>
      </c>
      <c r="K4" s="9">
        <v>45810</v>
      </c>
      <c r="L4" t="str">
        <f>'Saisie données'!I3246</f>
        <v/>
      </c>
      <c r="M4" s="9">
        <v>45840</v>
      </c>
      <c r="N4" t="str">
        <f>'Saisie données'!I3276</f>
        <v/>
      </c>
      <c r="O4" s="9">
        <v>45871</v>
      </c>
      <c r="P4" t="str">
        <f>'Saisie données'!I3307</f>
        <v/>
      </c>
      <c r="Q4" s="9">
        <v>45902</v>
      </c>
      <c r="R4" t="str">
        <f>'Saisie données'!I3338</f>
        <v/>
      </c>
      <c r="S4" s="9">
        <v>45932</v>
      </c>
      <c r="T4" t="str">
        <f>'Saisie données'!I3368</f>
        <v/>
      </c>
      <c r="U4" s="9">
        <v>45963</v>
      </c>
      <c r="V4" t="str">
        <f>'Saisie données'!I3399</f>
        <v/>
      </c>
      <c r="W4" s="9">
        <v>45993</v>
      </c>
      <c r="X4" t="str">
        <f>'Saisie données'!I3429</f>
        <v/>
      </c>
    </row>
    <row r="5" spans="1:24" x14ac:dyDescent="0.25">
      <c r="A5" s="9">
        <v>45660</v>
      </c>
      <c r="B5" t="str">
        <f>'Saisie données'!I3096</f>
        <v/>
      </c>
      <c r="C5" s="9">
        <v>45691</v>
      </c>
      <c r="D5" t="str">
        <f>'Saisie données'!I3127</f>
        <v/>
      </c>
      <c r="E5" s="9">
        <v>45719</v>
      </c>
      <c r="F5" t="str">
        <f>'Saisie données'!I3155</f>
        <v/>
      </c>
      <c r="G5" s="9">
        <v>45750</v>
      </c>
      <c r="H5" t="str">
        <f>'Saisie données'!I3186</f>
        <v/>
      </c>
      <c r="I5" s="9">
        <v>45780</v>
      </c>
      <c r="J5" t="str">
        <f>'Saisie données'!I3216</f>
        <v/>
      </c>
      <c r="K5" s="9">
        <v>45811</v>
      </c>
      <c r="L5" t="str">
        <f>'Saisie données'!I3247</f>
        <v/>
      </c>
      <c r="M5" s="9">
        <v>45841</v>
      </c>
      <c r="N5" t="str">
        <f>'Saisie données'!I3277</f>
        <v/>
      </c>
      <c r="O5" s="9">
        <v>45872</v>
      </c>
      <c r="P5" t="str">
        <f>'Saisie données'!I3308</f>
        <v/>
      </c>
      <c r="Q5" s="9">
        <v>45903</v>
      </c>
      <c r="R5" t="str">
        <f>'Saisie données'!I3339</f>
        <v/>
      </c>
      <c r="S5" s="9">
        <v>45933</v>
      </c>
      <c r="T5" t="str">
        <f>'Saisie données'!I3369</f>
        <v/>
      </c>
      <c r="U5" s="9">
        <v>45964</v>
      </c>
      <c r="V5" t="str">
        <f>'Saisie données'!I3400</f>
        <v/>
      </c>
      <c r="W5" s="9">
        <v>45994</v>
      </c>
      <c r="X5" t="str">
        <f>'Saisie données'!I3430</f>
        <v/>
      </c>
    </row>
    <row r="6" spans="1:24" x14ac:dyDescent="0.25">
      <c r="A6" s="9">
        <v>45661</v>
      </c>
      <c r="B6" t="str">
        <f>'Saisie données'!I3097</f>
        <v/>
      </c>
      <c r="C6" s="9">
        <v>45692</v>
      </c>
      <c r="D6" t="str">
        <f>'Saisie données'!I3128</f>
        <v/>
      </c>
      <c r="E6" s="9">
        <v>45720</v>
      </c>
      <c r="F6" t="str">
        <f>'Saisie données'!I3156</f>
        <v/>
      </c>
      <c r="G6" s="9">
        <v>45751</v>
      </c>
      <c r="H6" t="str">
        <f>'Saisie données'!I3187</f>
        <v/>
      </c>
      <c r="I6" s="9">
        <v>45781</v>
      </c>
      <c r="J6" t="str">
        <f>'Saisie données'!I3217</f>
        <v/>
      </c>
      <c r="K6" s="9">
        <v>45812</v>
      </c>
      <c r="L6" t="str">
        <f>'Saisie données'!I3248</f>
        <v/>
      </c>
      <c r="M6" s="9">
        <v>45842</v>
      </c>
      <c r="N6" t="str">
        <f>'Saisie données'!I3278</f>
        <v/>
      </c>
      <c r="O6" s="9">
        <v>45873</v>
      </c>
      <c r="P6" t="str">
        <f>'Saisie données'!I3309</f>
        <v/>
      </c>
      <c r="Q6" s="9">
        <v>45904</v>
      </c>
      <c r="R6" t="str">
        <f>'Saisie données'!I3340</f>
        <v/>
      </c>
      <c r="S6" s="9">
        <v>45934</v>
      </c>
      <c r="T6" t="str">
        <f>'Saisie données'!I3370</f>
        <v/>
      </c>
      <c r="U6" s="9">
        <v>45965</v>
      </c>
      <c r="V6" t="str">
        <f>'Saisie données'!I3401</f>
        <v/>
      </c>
      <c r="W6" s="9">
        <v>45995</v>
      </c>
      <c r="X6" t="str">
        <f>'Saisie données'!I3431</f>
        <v/>
      </c>
    </row>
    <row r="7" spans="1:24" x14ac:dyDescent="0.25">
      <c r="A7" s="9">
        <v>45662</v>
      </c>
      <c r="B7" t="str">
        <f>'Saisie données'!I3098</f>
        <v/>
      </c>
      <c r="C7" s="9">
        <v>45693</v>
      </c>
      <c r="D7" t="str">
        <f>'Saisie données'!I3129</f>
        <v/>
      </c>
      <c r="E7" s="9">
        <v>45721</v>
      </c>
      <c r="F7" t="str">
        <f>'Saisie données'!I3157</f>
        <v/>
      </c>
      <c r="G7" s="9">
        <v>45752</v>
      </c>
      <c r="H7" t="str">
        <f>'Saisie données'!I3188</f>
        <v/>
      </c>
      <c r="I7" s="9">
        <v>45782</v>
      </c>
      <c r="J7" t="str">
        <f>'Saisie données'!I3218</f>
        <v/>
      </c>
      <c r="K7" s="9">
        <v>45813</v>
      </c>
      <c r="L7" t="str">
        <f>'Saisie données'!I3249</f>
        <v/>
      </c>
      <c r="M7" s="9">
        <v>45843</v>
      </c>
      <c r="N7" t="str">
        <f>'Saisie données'!I3279</f>
        <v/>
      </c>
      <c r="O7" s="9">
        <v>45874</v>
      </c>
      <c r="P7" t="str">
        <f>'Saisie données'!I3310</f>
        <v/>
      </c>
      <c r="Q7" s="9">
        <v>45905</v>
      </c>
      <c r="R7" t="str">
        <f>'Saisie données'!I3341</f>
        <v/>
      </c>
      <c r="S7" s="9">
        <v>45935</v>
      </c>
      <c r="T7" t="str">
        <f>'Saisie données'!I3371</f>
        <v/>
      </c>
      <c r="U7" s="9">
        <v>45966</v>
      </c>
      <c r="V7" t="str">
        <f>'Saisie données'!I3402</f>
        <v/>
      </c>
      <c r="W7" s="9">
        <v>45996</v>
      </c>
      <c r="X7" t="str">
        <f>'Saisie données'!I3432</f>
        <v/>
      </c>
    </row>
    <row r="8" spans="1:24" x14ac:dyDescent="0.25">
      <c r="A8" s="9">
        <v>45663</v>
      </c>
      <c r="B8" t="str">
        <f>'Saisie données'!I3099</f>
        <v/>
      </c>
      <c r="C8" s="9">
        <v>45694</v>
      </c>
      <c r="D8" t="str">
        <f>'Saisie données'!I3130</f>
        <v/>
      </c>
      <c r="E8" s="9">
        <v>45722</v>
      </c>
      <c r="F8" t="str">
        <f>'Saisie données'!I3158</f>
        <v/>
      </c>
      <c r="G8" s="9">
        <v>45753</v>
      </c>
      <c r="H8" t="str">
        <f>'Saisie données'!I3189</f>
        <v/>
      </c>
      <c r="I8" s="9">
        <v>45783</v>
      </c>
      <c r="J8" t="str">
        <f>'Saisie données'!I3219</f>
        <v/>
      </c>
      <c r="K8" s="9">
        <v>45814</v>
      </c>
      <c r="L8" t="str">
        <f>'Saisie données'!I3250</f>
        <v/>
      </c>
      <c r="M8" s="9">
        <v>45844</v>
      </c>
      <c r="N8" t="str">
        <f>'Saisie données'!I3280</f>
        <v/>
      </c>
      <c r="O8" s="9">
        <v>45875</v>
      </c>
      <c r="P8" t="str">
        <f>'Saisie données'!I3311</f>
        <v/>
      </c>
      <c r="Q8" s="9">
        <v>45906</v>
      </c>
      <c r="R8" t="str">
        <f>'Saisie données'!I3342</f>
        <v/>
      </c>
      <c r="S8" s="9">
        <v>45936</v>
      </c>
      <c r="T8" t="str">
        <f>'Saisie données'!I3372</f>
        <v/>
      </c>
      <c r="U8" s="9">
        <v>45967</v>
      </c>
      <c r="V8" t="str">
        <f>'Saisie données'!I3403</f>
        <v/>
      </c>
      <c r="W8" s="9">
        <v>45997</v>
      </c>
      <c r="X8" t="str">
        <f>'Saisie données'!I3433</f>
        <v/>
      </c>
    </row>
    <row r="9" spans="1:24" x14ac:dyDescent="0.25">
      <c r="A9" s="9">
        <v>45664</v>
      </c>
      <c r="B9" t="str">
        <f>'Saisie données'!I3100</f>
        <v/>
      </c>
      <c r="C9" s="9">
        <v>45695</v>
      </c>
      <c r="D9" t="str">
        <f>'Saisie données'!I3131</f>
        <v/>
      </c>
      <c r="E9" s="9">
        <v>45723</v>
      </c>
      <c r="F9" t="str">
        <f>'Saisie données'!I3159</f>
        <v/>
      </c>
      <c r="G9" s="9">
        <v>45754</v>
      </c>
      <c r="H9" t="str">
        <f>'Saisie données'!I3190</f>
        <v/>
      </c>
      <c r="I9" s="9">
        <v>45784</v>
      </c>
      <c r="J9" t="str">
        <f>'Saisie données'!I3220</f>
        <v/>
      </c>
      <c r="K9" s="9">
        <v>45815</v>
      </c>
      <c r="L9" t="str">
        <f>'Saisie données'!I3251</f>
        <v/>
      </c>
      <c r="M9" s="9">
        <v>45845</v>
      </c>
      <c r="N9" t="str">
        <f>'Saisie données'!I3281</f>
        <v/>
      </c>
      <c r="O9" s="9">
        <v>45876</v>
      </c>
      <c r="P9" t="str">
        <f>'Saisie données'!I3312</f>
        <v/>
      </c>
      <c r="Q9" s="9">
        <v>45907</v>
      </c>
      <c r="R9" t="str">
        <f>'Saisie données'!I3343</f>
        <v/>
      </c>
      <c r="S9" s="9">
        <v>45937</v>
      </c>
      <c r="T9" t="str">
        <f>'Saisie données'!I3373</f>
        <v/>
      </c>
      <c r="U9" s="9">
        <v>45968</v>
      </c>
      <c r="V9" t="str">
        <f>'Saisie données'!I3404</f>
        <v/>
      </c>
      <c r="W9" s="9">
        <v>45998</v>
      </c>
      <c r="X9" t="str">
        <f>'Saisie données'!I3434</f>
        <v/>
      </c>
    </row>
    <row r="10" spans="1:24" x14ac:dyDescent="0.25">
      <c r="A10" s="9">
        <v>45665</v>
      </c>
      <c r="B10" t="str">
        <f>'Saisie données'!I3101</f>
        <v/>
      </c>
      <c r="C10" s="9">
        <v>45696</v>
      </c>
      <c r="D10" t="str">
        <f>'Saisie données'!I3132</f>
        <v/>
      </c>
      <c r="E10" s="9">
        <v>45724</v>
      </c>
      <c r="F10" t="str">
        <f>'Saisie données'!I3160</f>
        <v/>
      </c>
      <c r="G10" s="9">
        <v>45755</v>
      </c>
      <c r="H10" t="str">
        <f>'Saisie données'!I3191</f>
        <v/>
      </c>
      <c r="I10" s="9">
        <v>45785</v>
      </c>
      <c r="J10" t="str">
        <f>'Saisie données'!I3221</f>
        <v/>
      </c>
      <c r="K10" s="9">
        <v>45816</v>
      </c>
      <c r="L10" t="str">
        <f>'Saisie données'!I3252</f>
        <v/>
      </c>
      <c r="M10" s="9">
        <v>45846</v>
      </c>
      <c r="N10" t="str">
        <f>'Saisie données'!I3282</f>
        <v/>
      </c>
      <c r="O10" s="9">
        <v>45877</v>
      </c>
      <c r="P10" t="str">
        <f>'Saisie données'!I3313</f>
        <v/>
      </c>
      <c r="Q10" s="9">
        <v>45908</v>
      </c>
      <c r="R10" t="str">
        <f>'Saisie données'!I3344</f>
        <v/>
      </c>
      <c r="S10" s="9">
        <v>45938</v>
      </c>
      <c r="T10" t="str">
        <f>'Saisie données'!I3374</f>
        <v/>
      </c>
      <c r="U10" s="9">
        <v>45969</v>
      </c>
      <c r="V10" t="str">
        <f>'Saisie données'!I3405</f>
        <v/>
      </c>
      <c r="W10" s="9">
        <v>45999</v>
      </c>
      <c r="X10" t="str">
        <f>'Saisie données'!I3435</f>
        <v/>
      </c>
    </row>
    <row r="11" spans="1:24" x14ac:dyDescent="0.25">
      <c r="A11" s="9">
        <v>45666</v>
      </c>
      <c r="B11" t="str">
        <f>'Saisie données'!I3102</f>
        <v/>
      </c>
      <c r="C11" s="9">
        <v>45697</v>
      </c>
      <c r="D11" t="str">
        <f>'Saisie données'!I3133</f>
        <v/>
      </c>
      <c r="E11" s="9">
        <v>45725</v>
      </c>
      <c r="F11" t="str">
        <f>'Saisie données'!I3161</f>
        <v/>
      </c>
      <c r="G11" s="9">
        <v>45756</v>
      </c>
      <c r="H11" t="str">
        <f>'Saisie données'!I3192</f>
        <v/>
      </c>
      <c r="I11" s="9">
        <v>45786</v>
      </c>
      <c r="J11" t="str">
        <f>'Saisie données'!I3222</f>
        <v/>
      </c>
      <c r="K11" s="9">
        <v>45817</v>
      </c>
      <c r="L11" t="str">
        <f>'Saisie données'!I3253</f>
        <v/>
      </c>
      <c r="M11" s="9">
        <v>45847</v>
      </c>
      <c r="N11" t="str">
        <f>'Saisie données'!I3283</f>
        <v/>
      </c>
      <c r="O11" s="9">
        <v>45878</v>
      </c>
      <c r="P11" t="str">
        <f>'Saisie données'!I3314</f>
        <v/>
      </c>
      <c r="Q11" s="9">
        <v>45909</v>
      </c>
      <c r="R11" t="str">
        <f>'Saisie données'!I3345</f>
        <v/>
      </c>
      <c r="S11" s="9">
        <v>45939</v>
      </c>
      <c r="T11" t="str">
        <f>'Saisie données'!I3375</f>
        <v/>
      </c>
      <c r="U11" s="9">
        <v>45970</v>
      </c>
      <c r="V11" t="str">
        <f>'Saisie données'!I3406</f>
        <v/>
      </c>
      <c r="W11" s="9">
        <v>46000</v>
      </c>
      <c r="X11" t="str">
        <f>'Saisie données'!I3436</f>
        <v/>
      </c>
    </row>
    <row r="12" spans="1:24" x14ac:dyDescent="0.25">
      <c r="A12" s="9">
        <v>45667</v>
      </c>
      <c r="B12" t="str">
        <f>'Saisie données'!I3103</f>
        <v/>
      </c>
      <c r="C12" s="9">
        <v>45698</v>
      </c>
      <c r="D12" t="str">
        <f>'Saisie données'!I3134</f>
        <v/>
      </c>
      <c r="E12" s="9">
        <v>45726</v>
      </c>
      <c r="F12" t="str">
        <f>'Saisie données'!I3162</f>
        <v/>
      </c>
      <c r="G12" s="9">
        <v>45757</v>
      </c>
      <c r="H12" t="str">
        <f>'Saisie données'!I3193</f>
        <v/>
      </c>
      <c r="I12" s="9">
        <v>45787</v>
      </c>
      <c r="J12" t="str">
        <f>'Saisie données'!I3223</f>
        <v/>
      </c>
      <c r="K12" s="9">
        <v>45818</v>
      </c>
      <c r="L12" t="str">
        <f>'Saisie données'!I3254</f>
        <v/>
      </c>
      <c r="M12" s="9">
        <v>45848</v>
      </c>
      <c r="N12" t="str">
        <f>'Saisie données'!I3284</f>
        <v/>
      </c>
      <c r="O12" s="9">
        <v>45879</v>
      </c>
      <c r="P12" t="str">
        <f>'Saisie données'!I3315</f>
        <v/>
      </c>
      <c r="Q12" s="9">
        <v>45910</v>
      </c>
      <c r="R12" t="str">
        <f>'Saisie données'!I3346</f>
        <v/>
      </c>
      <c r="S12" s="9">
        <v>45940</v>
      </c>
      <c r="T12" t="str">
        <f>'Saisie données'!I3376</f>
        <v/>
      </c>
      <c r="U12" s="9">
        <v>45971</v>
      </c>
      <c r="V12" t="str">
        <f>'Saisie données'!I3407</f>
        <v/>
      </c>
      <c r="W12" s="9">
        <v>46001</v>
      </c>
      <c r="X12" t="str">
        <f>'Saisie données'!I3437</f>
        <v/>
      </c>
    </row>
    <row r="13" spans="1:24" x14ac:dyDescent="0.25">
      <c r="A13" s="9">
        <v>45668</v>
      </c>
      <c r="B13" t="str">
        <f>'Saisie données'!I3104</f>
        <v/>
      </c>
      <c r="C13" s="9">
        <v>45699</v>
      </c>
      <c r="D13" t="str">
        <f>'Saisie données'!I3135</f>
        <v/>
      </c>
      <c r="E13" s="9">
        <v>45727</v>
      </c>
      <c r="F13" t="str">
        <f>'Saisie données'!I3163</f>
        <v/>
      </c>
      <c r="G13" s="9">
        <v>45758</v>
      </c>
      <c r="H13" t="str">
        <f>'Saisie données'!I3194</f>
        <v/>
      </c>
      <c r="I13" s="9">
        <v>45788</v>
      </c>
      <c r="J13" t="str">
        <f>'Saisie données'!I3224</f>
        <v/>
      </c>
      <c r="K13" s="9">
        <v>45819</v>
      </c>
      <c r="L13" t="str">
        <f>'Saisie données'!I3255</f>
        <v/>
      </c>
      <c r="M13" s="9">
        <v>45849</v>
      </c>
      <c r="N13" t="str">
        <f>'Saisie données'!I3285</f>
        <v/>
      </c>
      <c r="O13" s="9">
        <v>45880</v>
      </c>
      <c r="P13" t="str">
        <f>'Saisie données'!I3316</f>
        <v/>
      </c>
      <c r="Q13" s="9">
        <v>45911</v>
      </c>
      <c r="R13" t="str">
        <f>'Saisie données'!I3347</f>
        <v/>
      </c>
      <c r="S13" s="9">
        <v>45941</v>
      </c>
      <c r="T13" t="str">
        <f>'Saisie données'!I3377</f>
        <v/>
      </c>
      <c r="U13" s="9">
        <v>45972</v>
      </c>
      <c r="V13" t="str">
        <f>'Saisie données'!I3408</f>
        <v/>
      </c>
      <c r="W13" s="9">
        <v>46002</v>
      </c>
      <c r="X13" t="str">
        <f>'Saisie données'!I3438</f>
        <v/>
      </c>
    </row>
    <row r="14" spans="1:24" x14ac:dyDescent="0.25">
      <c r="A14" s="9">
        <v>45669</v>
      </c>
      <c r="B14" t="str">
        <f>'Saisie données'!I3105</f>
        <v/>
      </c>
      <c r="C14" s="9">
        <v>45700</v>
      </c>
      <c r="D14" t="str">
        <f>'Saisie données'!I3136</f>
        <v/>
      </c>
      <c r="E14" s="9">
        <v>45728</v>
      </c>
      <c r="F14" t="str">
        <f>'Saisie données'!I3164</f>
        <v/>
      </c>
      <c r="G14" s="9">
        <v>45759</v>
      </c>
      <c r="H14" t="str">
        <f>'Saisie données'!I3195</f>
        <v/>
      </c>
      <c r="I14" s="9">
        <v>45789</v>
      </c>
      <c r="J14" t="str">
        <f>'Saisie données'!I3225</f>
        <v/>
      </c>
      <c r="K14" s="9">
        <v>45820</v>
      </c>
      <c r="L14" t="str">
        <f>'Saisie données'!I3256</f>
        <v/>
      </c>
      <c r="M14" s="9">
        <v>45850</v>
      </c>
      <c r="N14" t="str">
        <f>'Saisie données'!I3286</f>
        <v/>
      </c>
      <c r="O14" s="9">
        <v>45881</v>
      </c>
      <c r="P14" t="str">
        <f>'Saisie données'!I3317</f>
        <v/>
      </c>
      <c r="Q14" s="9">
        <v>45912</v>
      </c>
      <c r="R14" t="str">
        <f>'Saisie données'!I3348</f>
        <v/>
      </c>
      <c r="S14" s="9">
        <v>45942</v>
      </c>
      <c r="T14" t="str">
        <f>'Saisie données'!I3378</f>
        <v/>
      </c>
      <c r="U14" s="9">
        <v>45973</v>
      </c>
      <c r="V14" t="str">
        <f>'Saisie données'!I3409</f>
        <v/>
      </c>
      <c r="W14" s="9">
        <v>46003</v>
      </c>
      <c r="X14" t="str">
        <f>'Saisie données'!I3439</f>
        <v/>
      </c>
    </row>
    <row r="15" spans="1:24" x14ac:dyDescent="0.25">
      <c r="A15" s="9">
        <v>45670</v>
      </c>
      <c r="B15" t="str">
        <f>'Saisie données'!I3106</f>
        <v/>
      </c>
      <c r="C15" s="9">
        <v>45701</v>
      </c>
      <c r="D15" t="str">
        <f>'Saisie données'!I3137</f>
        <v/>
      </c>
      <c r="E15" s="9">
        <v>45729</v>
      </c>
      <c r="F15" t="str">
        <f>'Saisie données'!I3165</f>
        <v/>
      </c>
      <c r="G15" s="9">
        <v>45760</v>
      </c>
      <c r="H15" t="str">
        <f>'Saisie données'!I3196</f>
        <v/>
      </c>
      <c r="I15" s="9">
        <v>45790</v>
      </c>
      <c r="J15" t="str">
        <f>'Saisie données'!I3226</f>
        <v/>
      </c>
      <c r="K15" s="9">
        <v>45821</v>
      </c>
      <c r="L15" t="str">
        <f>'Saisie données'!I3257</f>
        <v/>
      </c>
      <c r="M15" s="9">
        <v>45851</v>
      </c>
      <c r="N15" t="str">
        <f>'Saisie données'!I3287</f>
        <v/>
      </c>
      <c r="O15" s="9">
        <v>45882</v>
      </c>
      <c r="P15" t="str">
        <f>'Saisie données'!I3318</f>
        <v/>
      </c>
      <c r="Q15" s="9">
        <v>45913</v>
      </c>
      <c r="R15" t="str">
        <f>'Saisie données'!I3349</f>
        <v/>
      </c>
      <c r="S15" s="9">
        <v>45943</v>
      </c>
      <c r="T15" t="str">
        <f>'Saisie données'!I3379</f>
        <v/>
      </c>
      <c r="U15" s="9">
        <v>45974</v>
      </c>
      <c r="V15" t="str">
        <f>'Saisie données'!I3410</f>
        <v/>
      </c>
      <c r="W15" s="9">
        <v>46004</v>
      </c>
      <c r="X15" t="str">
        <f>'Saisie données'!I3440</f>
        <v/>
      </c>
    </row>
    <row r="16" spans="1:24" x14ac:dyDescent="0.25">
      <c r="A16" s="9">
        <v>45671</v>
      </c>
      <c r="B16" t="str">
        <f>'Saisie données'!I3107</f>
        <v/>
      </c>
      <c r="C16" s="9">
        <v>45702</v>
      </c>
      <c r="D16" t="str">
        <f>'Saisie données'!I3138</f>
        <v/>
      </c>
      <c r="E16" s="9">
        <v>45730</v>
      </c>
      <c r="F16" t="str">
        <f>'Saisie données'!I3166</f>
        <v/>
      </c>
      <c r="G16" s="9">
        <v>45761</v>
      </c>
      <c r="H16" t="str">
        <f>'Saisie données'!I3197</f>
        <v/>
      </c>
      <c r="I16" s="9">
        <v>45791</v>
      </c>
      <c r="J16" t="str">
        <f>'Saisie données'!I3227</f>
        <v/>
      </c>
      <c r="K16" s="9">
        <v>45822</v>
      </c>
      <c r="L16" t="str">
        <f>'Saisie données'!I3258</f>
        <v/>
      </c>
      <c r="M16" s="9">
        <v>45852</v>
      </c>
      <c r="N16" t="str">
        <f>'Saisie données'!I3288</f>
        <v/>
      </c>
      <c r="O16" s="9">
        <v>45883</v>
      </c>
      <c r="P16" t="str">
        <f>'Saisie données'!I3319</f>
        <v/>
      </c>
      <c r="Q16" s="9">
        <v>45914</v>
      </c>
      <c r="R16" t="str">
        <f>'Saisie données'!I3350</f>
        <v/>
      </c>
      <c r="S16" s="9">
        <v>45944</v>
      </c>
      <c r="T16" t="str">
        <f>'Saisie données'!I3380</f>
        <v/>
      </c>
      <c r="U16" s="9">
        <v>45975</v>
      </c>
      <c r="V16" t="str">
        <f>'Saisie données'!I3411</f>
        <v/>
      </c>
      <c r="W16" s="9">
        <v>46005</v>
      </c>
      <c r="X16" t="str">
        <f>'Saisie données'!I3441</f>
        <v/>
      </c>
    </row>
    <row r="17" spans="1:24" x14ac:dyDescent="0.25">
      <c r="A17" s="9">
        <v>45672</v>
      </c>
      <c r="B17" t="str">
        <f>'Saisie données'!I3108</f>
        <v/>
      </c>
      <c r="C17" s="9">
        <v>45703</v>
      </c>
      <c r="D17" t="str">
        <f>'Saisie données'!I3139</f>
        <v/>
      </c>
      <c r="E17" s="9">
        <v>45731</v>
      </c>
      <c r="F17" t="str">
        <f>'Saisie données'!I3167</f>
        <v/>
      </c>
      <c r="G17" s="9">
        <v>45762</v>
      </c>
      <c r="H17" t="str">
        <f>'Saisie données'!I3198</f>
        <v/>
      </c>
      <c r="I17" s="9">
        <v>45792</v>
      </c>
      <c r="J17" t="str">
        <f>'Saisie données'!I3228</f>
        <v/>
      </c>
      <c r="K17" s="9">
        <v>45823</v>
      </c>
      <c r="L17" t="str">
        <f>'Saisie données'!I3259</f>
        <v/>
      </c>
      <c r="M17" s="9">
        <v>45853</v>
      </c>
      <c r="N17" t="str">
        <f>'Saisie données'!I3289</f>
        <v/>
      </c>
      <c r="O17" s="9">
        <v>45884</v>
      </c>
      <c r="P17" t="str">
        <f>'Saisie données'!I3320</f>
        <v/>
      </c>
      <c r="Q17" s="9">
        <v>45915</v>
      </c>
      <c r="R17" t="str">
        <f>'Saisie données'!I3351</f>
        <v/>
      </c>
      <c r="S17" s="9">
        <v>45945</v>
      </c>
      <c r="T17" t="str">
        <f>'Saisie données'!I3381</f>
        <v/>
      </c>
      <c r="U17" s="9">
        <v>45976</v>
      </c>
      <c r="V17" t="str">
        <f>'Saisie données'!I3412</f>
        <v/>
      </c>
      <c r="W17" s="9">
        <v>46006</v>
      </c>
      <c r="X17" t="str">
        <f>'Saisie données'!I3442</f>
        <v/>
      </c>
    </row>
    <row r="18" spans="1:24" x14ac:dyDescent="0.25">
      <c r="A18" s="9">
        <v>45673</v>
      </c>
      <c r="B18" t="str">
        <f>'Saisie données'!I3109</f>
        <v/>
      </c>
      <c r="C18" s="9">
        <v>45704</v>
      </c>
      <c r="D18" t="str">
        <f>'Saisie données'!I3140</f>
        <v/>
      </c>
      <c r="E18" s="9">
        <v>45732</v>
      </c>
      <c r="F18" t="str">
        <f>'Saisie données'!I3168</f>
        <v/>
      </c>
      <c r="G18" s="9">
        <v>45763</v>
      </c>
      <c r="H18" t="str">
        <f>'Saisie données'!I3199</f>
        <v/>
      </c>
      <c r="I18" s="9">
        <v>45793</v>
      </c>
      <c r="J18" t="str">
        <f>'Saisie données'!I3229</f>
        <v/>
      </c>
      <c r="K18" s="9">
        <v>45824</v>
      </c>
      <c r="L18" t="str">
        <f>'Saisie données'!I3260</f>
        <v/>
      </c>
      <c r="M18" s="9">
        <v>45854</v>
      </c>
      <c r="N18" t="str">
        <f>'Saisie données'!I3290</f>
        <v/>
      </c>
      <c r="O18" s="9">
        <v>45885</v>
      </c>
      <c r="P18" t="str">
        <f>'Saisie données'!I3321</f>
        <v/>
      </c>
      <c r="Q18" s="9">
        <v>45916</v>
      </c>
      <c r="R18" t="str">
        <f>'Saisie données'!I3352</f>
        <v/>
      </c>
      <c r="S18" s="9">
        <v>45946</v>
      </c>
      <c r="T18" t="str">
        <f>'Saisie données'!I3382</f>
        <v/>
      </c>
      <c r="U18" s="9">
        <v>45977</v>
      </c>
      <c r="V18" t="str">
        <f>'Saisie données'!I3413</f>
        <v/>
      </c>
      <c r="W18" s="9">
        <v>46007</v>
      </c>
      <c r="X18" t="str">
        <f>'Saisie données'!I3443</f>
        <v/>
      </c>
    </row>
    <row r="19" spans="1:24" x14ac:dyDescent="0.25">
      <c r="A19" s="9">
        <v>45674</v>
      </c>
      <c r="B19" t="str">
        <f>'Saisie données'!I3110</f>
        <v/>
      </c>
      <c r="C19" s="9">
        <v>45705</v>
      </c>
      <c r="D19" t="str">
        <f>'Saisie données'!I3141</f>
        <v/>
      </c>
      <c r="E19" s="9">
        <v>45733</v>
      </c>
      <c r="F19" t="str">
        <f>'Saisie données'!I3169</f>
        <v/>
      </c>
      <c r="G19" s="9">
        <v>45764</v>
      </c>
      <c r="H19" t="str">
        <f>'Saisie données'!I3200</f>
        <v/>
      </c>
      <c r="I19" s="9">
        <v>45794</v>
      </c>
      <c r="J19" t="str">
        <f>'Saisie données'!I3230</f>
        <v/>
      </c>
      <c r="K19" s="9">
        <v>45825</v>
      </c>
      <c r="L19" t="str">
        <f>'Saisie données'!I3261</f>
        <v/>
      </c>
      <c r="M19" s="9">
        <v>45855</v>
      </c>
      <c r="N19" t="str">
        <f>'Saisie données'!I3291</f>
        <v/>
      </c>
      <c r="O19" s="9">
        <v>45886</v>
      </c>
      <c r="P19" t="str">
        <f>'Saisie données'!I3322</f>
        <v/>
      </c>
      <c r="Q19" s="9">
        <v>45917</v>
      </c>
      <c r="R19" t="str">
        <f>'Saisie données'!I3353</f>
        <v/>
      </c>
      <c r="S19" s="9">
        <v>45947</v>
      </c>
      <c r="T19" t="str">
        <f>'Saisie données'!I3383</f>
        <v/>
      </c>
      <c r="U19" s="9">
        <v>45978</v>
      </c>
      <c r="V19" t="str">
        <f>'Saisie données'!I3414</f>
        <v/>
      </c>
      <c r="W19" s="9">
        <v>46008</v>
      </c>
      <c r="X19" t="str">
        <f>'Saisie données'!I3444</f>
        <v/>
      </c>
    </row>
    <row r="20" spans="1:24" x14ac:dyDescent="0.25">
      <c r="A20" s="9">
        <v>45675</v>
      </c>
      <c r="B20" t="str">
        <f>'Saisie données'!I3111</f>
        <v/>
      </c>
      <c r="C20" s="9">
        <v>45706</v>
      </c>
      <c r="D20" t="str">
        <f>'Saisie données'!I3142</f>
        <v/>
      </c>
      <c r="E20" s="9">
        <v>45734</v>
      </c>
      <c r="F20" t="str">
        <f>'Saisie données'!I3170</f>
        <v/>
      </c>
      <c r="G20" s="9">
        <v>45765</v>
      </c>
      <c r="H20" t="str">
        <f>'Saisie données'!I3201</f>
        <v/>
      </c>
      <c r="I20" s="9">
        <v>45795</v>
      </c>
      <c r="J20" t="str">
        <f>'Saisie données'!I3231</f>
        <v/>
      </c>
      <c r="K20" s="9">
        <v>45826</v>
      </c>
      <c r="L20" t="str">
        <f>'Saisie données'!I3262</f>
        <v/>
      </c>
      <c r="M20" s="9">
        <v>45856</v>
      </c>
      <c r="N20" t="str">
        <f>'Saisie données'!I3292</f>
        <v/>
      </c>
      <c r="O20" s="9">
        <v>45887</v>
      </c>
      <c r="P20" t="str">
        <f>'Saisie données'!I3323</f>
        <v/>
      </c>
      <c r="Q20" s="9">
        <v>45918</v>
      </c>
      <c r="R20" t="str">
        <f>'Saisie données'!I3354</f>
        <v/>
      </c>
      <c r="S20" s="9">
        <v>45948</v>
      </c>
      <c r="T20" t="str">
        <f>'Saisie données'!I3384</f>
        <v/>
      </c>
      <c r="U20" s="9">
        <v>45979</v>
      </c>
      <c r="V20" t="str">
        <f>'Saisie données'!I3415</f>
        <v/>
      </c>
      <c r="W20" s="9">
        <v>46009</v>
      </c>
      <c r="X20" t="str">
        <f>'Saisie données'!I3445</f>
        <v/>
      </c>
    </row>
    <row r="21" spans="1:24" x14ac:dyDescent="0.25">
      <c r="A21" s="9">
        <v>45676</v>
      </c>
      <c r="B21" t="str">
        <f>'Saisie données'!I3112</f>
        <v/>
      </c>
      <c r="C21" s="9">
        <v>45707</v>
      </c>
      <c r="D21" t="str">
        <f>'Saisie données'!I3143</f>
        <v/>
      </c>
      <c r="E21" s="9">
        <v>45735</v>
      </c>
      <c r="F21" t="str">
        <f>'Saisie données'!I3171</f>
        <v/>
      </c>
      <c r="G21" s="9">
        <v>45766</v>
      </c>
      <c r="H21" t="str">
        <f>'Saisie données'!I3202</f>
        <v/>
      </c>
      <c r="I21" s="9">
        <v>45796</v>
      </c>
      <c r="J21" t="str">
        <f>'Saisie données'!I3232</f>
        <v/>
      </c>
      <c r="K21" s="9">
        <v>45827</v>
      </c>
      <c r="L21" t="str">
        <f>'Saisie données'!I3263</f>
        <v/>
      </c>
      <c r="M21" s="9">
        <v>45857</v>
      </c>
      <c r="N21" t="str">
        <f>'Saisie données'!I3293</f>
        <v/>
      </c>
      <c r="O21" s="9">
        <v>45888</v>
      </c>
      <c r="P21" t="str">
        <f>'Saisie données'!I3324</f>
        <v/>
      </c>
      <c r="Q21" s="9">
        <v>45919</v>
      </c>
      <c r="R21" t="str">
        <f>'Saisie données'!I3355</f>
        <v/>
      </c>
      <c r="S21" s="9">
        <v>45949</v>
      </c>
      <c r="T21" t="str">
        <f>'Saisie données'!I3385</f>
        <v/>
      </c>
      <c r="U21" s="9">
        <v>45980</v>
      </c>
      <c r="V21" t="str">
        <f>'Saisie données'!I3416</f>
        <v/>
      </c>
      <c r="W21" s="9">
        <v>46010</v>
      </c>
      <c r="X21" t="str">
        <f>'Saisie données'!I3446</f>
        <v/>
      </c>
    </row>
    <row r="22" spans="1:24" x14ac:dyDescent="0.25">
      <c r="A22" s="9">
        <v>45677</v>
      </c>
      <c r="B22" t="str">
        <f>'Saisie données'!I3113</f>
        <v/>
      </c>
      <c r="C22" s="9">
        <v>45708</v>
      </c>
      <c r="D22" t="str">
        <f>'Saisie données'!I3144</f>
        <v/>
      </c>
      <c r="E22" s="9">
        <v>45736</v>
      </c>
      <c r="F22" t="str">
        <f>'Saisie données'!I3172</f>
        <v/>
      </c>
      <c r="G22" s="9">
        <v>45767</v>
      </c>
      <c r="H22" t="str">
        <f>'Saisie données'!I3203</f>
        <v/>
      </c>
      <c r="I22" s="9">
        <v>45797</v>
      </c>
      <c r="J22" t="str">
        <f>'Saisie données'!I3233</f>
        <v/>
      </c>
      <c r="K22" s="9">
        <v>45828</v>
      </c>
      <c r="L22" t="str">
        <f>'Saisie données'!I3264</f>
        <v/>
      </c>
      <c r="M22" s="9">
        <v>45858</v>
      </c>
      <c r="N22" t="str">
        <f>'Saisie données'!I3294</f>
        <v/>
      </c>
      <c r="O22" s="9">
        <v>45889</v>
      </c>
      <c r="P22" t="str">
        <f>'Saisie données'!I3325</f>
        <v/>
      </c>
      <c r="Q22" s="9">
        <v>45920</v>
      </c>
      <c r="R22" t="str">
        <f>'Saisie données'!I3356</f>
        <v/>
      </c>
      <c r="S22" s="9">
        <v>45950</v>
      </c>
      <c r="T22" t="str">
        <f>'Saisie données'!I3386</f>
        <v/>
      </c>
      <c r="U22" s="9">
        <v>45981</v>
      </c>
      <c r="V22" t="str">
        <f>'Saisie données'!I3417</f>
        <v/>
      </c>
      <c r="W22" s="9">
        <v>46011</v>
      </c>
      <c r="X22" t="str">
        <f>'Saisie données'!I3447</f>
        <v/>
      </c>
    </row>
    <row r="23" spans="1:24" x14ac:dyDescent="0.25">
      <c r="A23" s="9">
        <v>45678</v>
      </c>
      <c r="B23" t="str">
        <f>'Saisie données'!I3114</f>
        <v/>
      </c>
      <c r="C23" s="9">
        <v>45709</v>
      </c>
      <c r="D23" t="str">
        <f>'Saisie données'!I3145</f>
        <v/>
      </c>
      <c r="E23" s="9">
        <v>45737</v>
      </c>
      <c r="F23" t="str">
        <f>'Saisie données'!I3173</f>
        <v/>
      </c>
      <c r="G23" s="9">
        <v>45768</v>
      </c>
      <c r="H23" t="str">
        <f>'Saisie données'!I3204</f>
        <v/>
      </c>
      <c r="I23" s="9">
        <v>45798</v>
      </c>
      <c r="J23" t="str">
        <f>'Saisie données'!I3234</f>
        <v/>
      </c>
      <c r="K23" s="9">
        <v>45829</v>
      </c>
      <c r="L23" t="str">
        <f>'Saisie données'!I3265</f>
        <v/>
      </c>
      <c r="M23" s="9">
        <v>45859</v>
      </c>
      <c r="N23" t="str">
        <f>'Saisie données'!I3295</f>
        <v/>
      </c>
      <c r="O23" s="9">
        <v>45890</v>
      </c>
      <c r="P23" t="str">
        <f>'Saisie données'!I3326</f>
        <v/>
      </c>
      <c r="Q23" s="9">
        <v>45921</v>
      </c>
      <c r="R23" t="str">
        <f>'Saisie données'!I3357</f>
        <v/>
      </c>
      <c r="S23" s="9">
        <v>45951</v>
      </c>
      <c r="T23" t="str">
        <f>'Saisie données'!I3387</f>
        <v/>
      </c>
      <c r="U23" s="9">
        <v>45982</v>
      </c>
      <c r="V23" t="str">
        <f>'Saisie données'!I3418</f>
        <v/>
      </c>
      <c r="W23" s="9">
        <v>46012</v>
      </c>
      <c r="X23" t="str">
        <f>'Saisie données'!I3448</f>
        <v/>
      </c>
    </row>
    <row r="24" spans="1:24" x14ac:dyDescent="0.25">
      <c r="A24" s="9">
        <v>45679</v>
      </c>
      <c r="B24" t="str">
        <f>'Saisie données'!I3115</f>
        <v/>
      </c>
      <c r="C24" s="9">
        <v>45710</v>
      </c>
      <c r="D24" t="str">
        <f>'Saisie données'!I3146</f>
        <v/>
      </c>
      <c r="E24" s="9">
        <v>45738</v>
      </c>
      <c r="F24" t="str">
        <f>'Saisie données'!I3174</f>
        <v/>
      </c>
      <c r="G24" s="9">
        <v>45769</v>
      </c>
      <c r="H24" t="str">
        <f>'Saisie données'!I3205</f>
        <v/>
      </c>
      <c r="I24" s="9">
        <v>45799</v>
      </c>
      <c r="J24" t="str">
        <f>'Saisie données'!I3235</f>
        <v/>
      </c>
      <c r="K24" s="9">
        <v>45830</v>
      </c>
      <c r="L24" t="str">
        <f>'Saisie données'!I3266</f>
        <v/>
      </c>
      <c r="M24" s="9">
        <v>45860</v>
      </c>
      <c r="N24" t="str">
        <f>'Saisie données'!I3296</f>
        <v/>
      </c>
      <c r="O24" s="9">
        <v>45891</v>
      </c>
      <c r="P24" t="str">
        <f>'Saisie données'!I3327</f>
        <v/>
      </c>
      <c r="Q24" s="9">
        <v>45922</v>
      </c>
      <c r="R24" t="str">
        <f>'Saisie données'!I3358</f>
        <v/>
      </c>
      <c r="S24" s="9">
        <v>45952</v>
      </c>
      <c r="T24" t="str">
        <f>'Saisie données'!I3388</f>
        <v/>
      </c>
      <c r="U24" s="9">
        <v>45983</v>
      </c>
      <c r="V24" t="str">
        <f>'Saisie données'!I3419</f>
        <v/>
      </c>
      <c r="W24" s="9">
        <v>46013</v>
      </c>
      <c r="X24" t="str">
        <f>'Saisie données'!I3449</f>
        <v/>
      </c>
    </row>
    <row r="25" spans="1:24" x14ac:dyDescent="0.25">
      <c r="A25" s="9">
        <v>45680</v>
      </c>
      <c r="B25" t="str">
        <f>'Saisie données'!I3116</f>
        <v/>
      </c>
      <c r="C25" s="9">
        <v>45711</v>
      </c>
      <c r="D25" t="str">
        <f>'Saisie données'!I3147</f>
        <v/>
      </c>
      <c r="E25" s="9">
        <v>45739</v>
      </c>
      <c r="F25" t="str">
        <f>'Saisie données'!I3175</f>
        <v/>
      </c>
      <c r="G25" s="9">
        <v>45770</v>
      </c>
      <c r="H25" t="str">
        <f>'Saisie données'!I3206</f>
        <v/>
      </c>
      <c r="I25" s="9">
        <v>45800</v>
      </c>
      <c r="J25" t="str">
        <f>'Saisie données'!I3236</f>
        <v/>
      </c>
      <c r="K25" s="9">
        <v>45831</v>
      </c>
      <c r="L25" t="str">
        <f>'Saisie données'!I3267</f>
        <v/>
      </c>
      <c r="M25" s="9">
        <v>45861</v>
      </c>
      <c r="N25" t="str">
        <f>'Saisie données'!I3297</f>
        <v/>
      </c>
      <c r="O25" s="9">
        <v>45892</v>
      </c>
      <c r="P25" t="str">
        <f>'Saisie données'!I3328</f>
        <v/>
      </c>
      <c r="Q25" s="9">
        <v>45923</v>
      </c>
      <c r="R25" t="str">
        <f>'Saisie données'!I3359</f>
        <v/>
      </c>
      <c r="S25" s="9">
        <v>45953</v>
      </c>
      <c r="T25" t="str">
        <f>'Saisie données'!I3389</f>
        <v/>
      </c>
      <c r="U25" s="9">
        <v>45984</v>
      </c>
      <c r="V25" t="str">
        <f>'Saisie données'!I3420</f>
        <v/>
      </c>
      <c r="W25" s="9">
        <v>46014</v>
      </c>
      <c r="X25" t="str">
        <f>'Saisie données'!I3450</f>
        <v/>
      </c>
    </row>
    <row r="26" spans="1:24" x14ac:dyDescent="0.25">
      <c r="A26" s="9">
        <v>45681</v>
      </c>
      <c r="B26" t="str">
        <f>'Saisie données'!I3117</f>
        <v/>
      </c>
      <c r="C26" s="9">
        <v>45712</v>
      </c>
      <c r="D26" t="str">
        <f>'Saisie données'!I3148</f>
        <v/>
      </c>
      <c r="E26" s="9">
        <v>45740</v>
      </c>
      <c r="F26" t="str">
        <f>'Saisie données'!I3176</f>
        <v/>
      </c>
      <c r="G26" s="9">
        <v>45771</v>
      </c>
      <c r="H26" t="str">
        <f>'Saisie données'!I3207</f>
        <v/>
      </c>
      <c r="I26" s="9">
        <v>45801</v>
      </c>
      <c r="J26" t="str">
        <f>'Saisie données'!I3237</f>
        <v/>
      </c>
      <c r="K26" s="9">
        <v>45832</v>
      </c>
      <c r="L26" t="str">
        <f>'Saisie données'!I3268</f>
        <v/>
      </c>
      <c r="M26" s="9">
        <v>45862</v>
      </c>
      <c r="N26" t="str">
        <f>'Saisie données'!I3298</f>
        <v/>
      </c>
      <c r="O26" s="9">
        <v>45893</v>
      </c>
      <c r="P26" t="str">
        <f>'Saisie données'!I3329</f>
        <v/>
      </c>
      <c r="Q26" s="9">
        <v>45924</v>
      </c>
      <c r="R26" t="str">
        <f>'Saisie données'!I3360</f>
        <v/>
      </c>
      <c r="S26" s="9">
        <v>45954</v>
      </c>
      <c r="T26" t="str">
        <f>'Saisie données'!I3390</f>
        <v/>
      </c>
      <c r="U26" s="9">
        <v>45985</v>
      </c>
      <c r="V26" t="str">
        <f>'Saisie données'!I3421</f>
        <v/>
      </c>
      <c r="W26" s="9">
        <v>46015</v>
      </c>
      <c r="X26" t="str">
        <f>'Saisie données'!I3451</f>
        <v/>
      </c>
    </row>
    <row r="27" spans="1:24" x14ac:dyDescent="0.25">
      <c r="A27" s="9">
        <v>45682</v>
      </c>
      <c r="B27" t="str">
        <f>'Saisie données'!I3118</f>
        <v/>
      </c>
      <c r="C27" s="9">
        <v>45713</v>
      </c>
      <c r="D27" t="str">
        <f>'Saisie données'!I3149</f>
        <v/>
      </c>
      <c r="E27" s="9">
        <v>45741</v>
      </c>
      <c r="F27" t="str">
        <f>'Saisie données'!I3177</f>
        <v/>
      </c>
      <c r="G27" s="9">
        <v>45772</v>
      </c>
      <c r="H27" t="str">
        <f>'Saisie données'!I3208</f>
        <v/>
      </c>
      <c r="I27" s="9">
        <v>45802</v>
      </c>
      <c r="J27" t="str">
        <f>'Saisie données'!I3238</f>
        <v/>
      </c>
      <c r="K27" s="9">
        <v>45833</v>
      </c>
      <c r="L27" t="str">
        <f>'Saisie données'!I3269</f>
        <v/>
      </c>
      <c r="M27" s="9">
        <v>45863</v>
      </c>
      <c r="N27" t="str">
        <f>'Saisie données'!I3299</f>
        <v/>
      </c>
      <c r="O27" s="9">
        <v>45894</v>
      </c>
      <c r="P27" t="str">
        <f>'Saisie données'!I3330</f>
        <v/>
      </c>
      <c r="Q27" s="9">
        <v>45925</v>
      </c>
      <c r="R27" t="str">
        <f>'Saisie données'!I3361</f>
        <v/>
      </c>
      <c r="S27" s="9">
        <v>45955</v>
      </c>
      <c r="T27" t="str">
        <f>'Saisie données'!I3391</f>
        <v/>
      </c>
      <c r="U27" s="9">
        <v>45986</v>
      </c>
      <c r="V27" t="str">
        <f>'Saisie données'!I3422</f>
        <v/>
      </c>
      <c r="W27" s="9">
        <v>46016</v>
      </c>
      <c r="X27" t="str">
        <f>'Saisie données'!I3452</f>
        <v/>
      </c>
    </row>
    <row r="28" spans="1:24" x14ac:dyDescent="0.25">
      <c r="A28" s="9">
        <v>45683</v>
      </c>
      <c r="B28" t="str">
        <f>'Saisie données'!I3119</f>
        <v/>
      </c>
      <c r="C28" s="9">
        <v>45714</v>
      </c>
      <c r="D28" t="str">
        <f>'Saisie données'!I3150</f>
        <v/>
      </c>
      <c r="E28" s="9">
        <v>45742</v>
      </c>
      <c r="F28" t="str">
        <f>'Saisie données'!I3178</f>
        <v/>
      </c>
      <c r="G28" s="9">
        <v>45773</v>
      </c>
      <c r="H28" t="str">
        <f>'Saisie données'!I3209</f>
        <v/>
      </c>
      <c r="I28" s="9">
        <v>45803</v>
      </c>
      <c r="J28" t="str">
        <f>'Saisie données'!I3239</f>
        <v/>
      </c>
      <c r="K28" s="9">
        <v>45834</v>
      </c>
      <c r="L28" t="str">
        <f>'Saisie données'!I3270</f>
        <v/>
      </c>
      <c r="M28" s="9">
        <v>45864</v>
      </c>
      <c r="N28" t="str">
        <f>'Saisie données'!I3300</f>
        <v/>
      </c>
      <c r="O28" s="9">
        <v>45895</v>
      </c>
      <c r="P28" t="str">
        <f>'Saisie données'!I3331</f>
        <v/>
      </c>
      <c r="Q28" s="9">
        <v>45926</v>
      </c>
      <c r="R28" t="str">
        <f>'Saisie données'!I3362</f>
        <v/>
      </c>
      <c r="S28" s="9">
        <v>45956</v>
      </c>
      <c r="T28" t="str">
        <f>'Saisie données'!I3392</f>
        <v/>
      </c>
      <c r="U28" s="9">
        <v>45987</v>
      </c>
      <c r="V28" t="str">
        <f>'Saisie données'!I3423</f>
        <v/>
      </c>
      <c r="W28" s="9">
        <v>46017</v>
      </c>
      <c r="X28" t="str">
        <f>'Saisie données'!I3453</f>
        <v/>
      </c>
    </row>
    <row r="29" spans="1:24" x14ac:dyDescent="0.25">
      <c r="A29" s="9">
        <v>45684</v>
      </c>
      <c r="B29" t="str">
        <f>'Saisie données'!I3120</f>
        <v/>
      </c>
      <c r="C29" s="9">
        <v>45715</v>
      </c>
      <c r="D29" t="str">
        <f>'Saisie données'!I3151</f>
        <v/>
      </c>
      <c r="E29" s="9">
        <v>45743</v>
      </c>
      <c r="F29" t="str">
        <f>'Saisie données'!I3179</f>
        <v/>
      </c>
      <c r="G29" s="9">
        <v>45774</v>
      </c>
      <c r="H29" t="str">
        <f>'Saisie données'!I3210</f>
        <v/>
      </c>
      <c r="I29" s="9">
        <v>45804</v>
      </c>
      <c r="J29" t="str">
        <f>'Saisie données'!I3240</f>
        <v/>
      </c>
      <c r="K29" s="9">
        <v>45835</v>
      </c>
      <c r="L29" t="str">
        <f>'Saisie données'!I3271</f>
        <v/>
      </c>
      <c r="M29" s="9">
        <v>45865</v>
      </c>
      <c r="N29" t="str">
        <f>'Saisie données'!I3301</f>
        <v/>
      </c>
      <c r="O29" s="9">
        <v>45896</v>
      </c>
      <c r="P29" t="str">
        <f>'Saisie données'!I3332</f>
        <v/>
      </c>
      <c r="Q29" s="9">
        <v>45927</v>
      </c>
      <c r="R29" t="str">
        <f>'Saisie données'!I3363</f>
        <v/>
      </c>
      <c r="S29" s="9">
        <v>45957</v>
      </c>
      <c r="T29" t="str">
        <f>'Saisie données'!I3393</f>
        <v/>
      </c>
      <c r="U29" s="9">
        <v>45988</v>
      </c>
      <c r="V29" t="str">
        <f>'Saisie données'!I3424</f>
        <v/>
      </c>
      <c r="W29" s="9">
        <v>46018</v>
      </c>
      <c r="X29" t="str">
        <f>'Saisie données'!I3454</f>
        <v/>
      </c>
    </row>
    <row r="30" spans="1:24" x14ac:dyDescent="0.25">
      <c r="A30" s="9">
        <v>45685</v>
      </c>
      <c r="B30" t="str">
        <f>'Saisie données'!I3121</f>
        <v/>
      </c>
      <c r="C30" s="9">
        <v>45716</v>
      </c>
      <c r="D30" t="str">
        <f>'Saisie données'!I3152</f>
        <v/>
      </c>
      <c r="E30" s="9">
        <v>45744</v>
      </c>
      <c r="F30" t="str">
        <f>'Saisie données'!I3180</f>
        <v/>
      </c>
      <c r="G30" s="9">
        <v>45775</v>
      </c>
      <c r="H30" t="str">
        <f>'Saisie données'!I3211</f>
        <v/>
      </c>
      <c r="I30" s="9">
        <v>45805</v>
      </c>
      <c r="J30" t="str">
        <f>'Saisie données'!I3241</f>
        <v/>
      </c>
      <c r="K30" s="9">
        <v>45836</v>
      </c>
      <c r="L30" t="str">
        <f>'Saisie données'!I3272</f>
        <v/>
      </c>
      <c r="M30" s="9">
        <v>45866</v>
      </c>
      <c r="N30" t="str">
        <f>'Saisie données'!I3302</f>
        <v/>
      </c>
      <c r="O30" s="9">
        <v>45897</v>
      </c>
      <c r="P30" t="str">
        <f>'Saisie données'!I3333</f>
        <v/>
      </c>
      <c r="Q30" s="9">
        <v>45928</v>
      </c>
      <c r="R30" t="str">
        <f>'Saisie données'!I3364</f>
        <v/>
      </c>
      <c r="S30" s="9">
        <v>45958</v>
      </c>
      <c r="T30" t="str">
        <f>'Saisie données'!I3394</f>
        <v/>
      </c>
      <c r="U30" s="9">
        <v>45989</v>
      </c>
      <c r="V30" t="str">
        <f>'Saisie données'!I3425</f>
        <v/>
      </c>
      <c r="W30" s="9">
        <v>46019</v>
      </c>
      <c r="X30" t="str">
        <f>'Saisie données'!I3455</f>
        <v/>
      </c>
    </row>
    <row r="31" spans="1:24" x14ac:dyDescent="0.25">
      <c r="A31" s="9">
        <v>45686</v>
      </c>
      <c r="B31" t="str">
        <f>'Saisie données'!I3122</f>
        <v/>
      </c>
      <c r="C31" s="9"/>
      <c r="E31" s="9">
        <v>45745</v>
      </c>
      <c r="F31" t="str">
        <f>'Saisie données'!I3181</f>
        <v/>
      </c>
      <c r="G31" s="9">
        <v>45776</v>
      </c>
      <c r="H31" t="str">
        <f>'Saisie données'!I3212</f>
        <v/>
      </c>
      <c r="I31" s="9">
        <v>45806</v>
      </c>
      <c r="J31" t="str">
        <f>'Saisie données'!I3242</f>
        <v/>
      </c>
      <c r="K31" s="9">
        <v>45837</v>
      </c>
      <c r="L31" t="str">
        <f>'Saisie données'!I3273</f>
        <v/>
      </c>
      <c r="M31" s="9">
        <v>45867</v>
      </c>
      <c r="N31" t="str">
        <f>'Saisie données'!I3303</f>
        <v/>
      </c>
      <c r="O31" s="9">
        <v>45898</v>
      </c>
      <c r="P31" t="str">
        <f>'Saisie données'!I3334</f>
        <v/>
      </c>
      <c r="Q31" s="9">
        <v>45929</v>
      </c>
      <c r="R31" t="str">
        <f>'Saisie données'!I3365</f>
        <v/>
      </c>
      <c r="S31" s="9">
        <v>45959</v>
      </c>
      <c r="T31" t="str">
        <f>'Saisie données'!I3395</f>
        <v/>
      </c>
      <c r="U31" s="9">
        <v>45990</v>
      </c>
      <c r="V31" t="str">
        <f>'Saisie données'!I3426</f>
        <v/>
      </c>
      <c r="W31" s="9">
        <v>46020</v>
      </c>
      <c r="X31" t="str">
        <f>'Saisie données'!I3456</f>
        <v/>
      </c>
    </row>
    <row r="32" spans="1:24" x14ac:dyDescent="0.25">
      <c r="A32" s="9">
        <v>45687</v>
      </c>
      <c r="B32" t="str">
        <f>'Saisie données'!I3123</f>
        <v/>
      </c>
      <c r="E32" s="9">
        <v>45746</v>
      </c>
      <c r="F32" t="str">
        <f>'Saisie données'!I3182</f>
        <v/>
      </c>
      <c r="G32" s="9">
        <v>45777</v>
      </c>
      <c r="H32" t="str">
        <f>'Saisie données'!I3213</f>
        <v/>
      </c>
      <c r="I32" s="9">
        <v>45807</v>
      </c>
      <c r="J32" t="str">
        <f>'Saisie données'!I3243</f>
        <v/>
      </c>
      <c r="K32" s="9">
        <v>45838</v>
      </c>
      <c r="L32" t="str">
        <f>'Saisie données'!I3274</f>
        <v/>
      </c>
      <c r="M32" s="9">
        <v>45868</v>
      </c>
      <c r="N32" t="str">
        <f>'Saisie données'!I3304</f>
        <v/>
      </c>
      <c r="O32" s="9">
        <v>45899</v>
      </c>
      <c r="P32" t="str">
        <f>'Saisie données'!I3335</f>
        <v/>
      </c>
      <c r="Q32" s="9">
        <v>45930</v>
      </c>
      <c r="R32" t="str">
        <f>'Saisie données'!I3366</f>
        <v/>
      </c>
      <c r="S32" s="9">
        <v>45960</v>
      </c>
      <c r="T32" t="str">
        <f>'Saisie données'!I3396</f>
        <v/>
      </c>
      <c r="U32" s="9">
        <v>45991</v>
      </c>
      <c r="V32" t="str">
        <f>'Saisie données'!I3427</f>
        <v/>
      </c>
      <c r="W32" s="9">
        <v>46021</v>
      </c>
      <c r="X32" t="str">
        <f>'Saisie données'!I3457</f>
        <v/>
      </c>
    </row>
    <row r="33" spans="1:24" x14ac:dyDescent="0.25">
      <c r="A33" s="9">
        <v>45688</v>
      </c>
      <c r="B33" t="str">
        <f>'Saisie données'!I3124</f>
        <v/>
      </c>
      <c r="E33" s="9">
        <v>45747</v>
      </c>
      <c r="F33" t="str">
        <f>'Saisie données'!I3183</f>
        <v/>
      </c>
      <c r="G33" s="1"/>
      <c r="I33" s="9">
        <v>45808</v>
      </c>
      <c r="J33" t="str">
        <f>'Saisie données'!I3244</f>
        <v/>
      </c>
      <c r="K33" s="1"/>
      <c r="M33" s="9">
        <v>45869</v>
      </c>
      <c r="N33" t="str">
        <f>'Saisie données'!I3305</f>
        <v/>
      </c>
      <c r="O33" s="9">
        <v>45900</v>
      </c>
      <c r="P33" t="str">
        <f>'Saisie données'!I3336</f>
        <v/>
      </c>
      <c r="Q33" s="1"/>
      <c r="S33" s="9">
        <v>45961</v>
      </c>
      <c r="T33" t="str">
        <f>'Saisie données'!I3397</f>
        <v/>
      </c>
      <c r="U33" s="9"/>
      <c r="W33" s="9">
        <v>46022</v>
      </c>
      <c r="X33" t="str">
        <f>'Saisie données'!I3458</f>
        <v/>
      </c>
    </row>
    <row r="35" spans="1:24" x14ac:dyDescent="0.25">
      <c r="A35" s="16" t="s">
        <v>31</v>
      </c>
      <c r="B35" s="17">
        <f>COUNTIF(B3:B33,"Plein traitement")</f>
        <v>0</v>
      </c>
      <c r="C35" s="16" t="s">
        <v>31</v>
      </c>
      <c r="D35" s="17">
        <f>COUNTIF(D3:D30,"Plein traitement")</f>
        <v>0</v>
      </c>
      <c r="E35" s="16" t="s">
        <v>31</v>
      </c>
      <c r="F35" s="17">
        <f>COUNTIF(F3:F33,"Plein traitement")</f>
        <v>0</v>
      </c>
      <c r="G35" s="16" t="s">
        <v>31</v>
      </c>
      <c r="H35" s="17">
        <f>COUNTIF(H3:H32,"Plein traitement")</f>
        <v>0</v>
      </c>
      <c r="I35" s="16" t="s">
        <v>31</v>
      </c>
      <c r="J35" s="17">
        <f>COUNTIF(J3:J33,"Plein traitement")</f>
        <v>0</v>
      </c>
      <c r="K35" s="16" t="s">
        <v>31</v>
      </c>
      <c r="L35" s="17">
        <f>COUNTIF(L3:L32,"Plein traitement")</f>
        <v>0</v>
      </c>
      <c r="M35" s="16" t="s">
        <v>31</v>
      </c>
      <c r="N35" s="17">
        <f>COUNTIF(N3:N33,"Plein traitement")</f>
        <v>0</v>
      </c>
      <c r="O35" s="16" t="s">
        <v>31</v>
      </c>
      <c r="P35" s="17">
        <f>COUNTIF(P3:P33,"Plein traitement")</f>
        <v>0</v>
      </c>
      <c r="Q35" s="16" t="s">
        <v>31</v>
      </c>
      <c r="R35" s="17">
        <f>COUNTIF(R3:R32,"Plein traitement")</f>
        <v>0</v>
      </c>
      <c r="S35" s="16" t="s">
        <v>31</v>
      </c>
      <c r="T35" s="17">
        <f>COUNTIF(T3:T33,"Plein traitement")</f>
        <v>0</v>
      </c>
      <c r="U35" s="16" t="s">
        <v>31</v>
      </c>
      <c r="V35" s="17">
        <f>COUNTIF(V3:V32,"Plein traitement")</f>
        <v>0</v>
      </c>
      <c r="W35" s="16" t="s">
        <v>31</v>
      </c>
      <c r="X35" s="17">
        <f>COUNTIF(X3:X33,"Plein traitement")</f>
        <v>0</v>
      </c>
    </row>
    <row r="36" spans="1:24" x14ac:dyDescent="0.25">
      <c r="A36" s="3" t="s">
        <v>32</v>
      </c>
      <c r="B36" s="18">
        <f>COUNTIF(B3:B33,"Demi-traitement")</f>
        <v>0</v>
      </c>
      <c r="C36" s="3" t="s">
        <v>32</v>
      </c>
      <c r="D36" s="18">
        <f>COUNTIF(D3:D30,"Demi-traitement")</f>
        <v>0</v>
      </c>
      <c r="E36" s="3" t="s">
        <v>32</v>
      </c>
      <c r="F36" s="18">
        <f>COUNTIF(F3:F33,"Demi-traitement")</f>
        <v>0</v>
      </c>
      <c r="G36" s="3" t="s">
        <v>32</v>
      </c>
      <c r="H36" s="18">
        <f>COUNTIF(H3:H32,"Demi-traitement")</f>
        <v>0</v>
      </c>
      <c r="I36" s="3" t="s">
        <v>32</v>
      </c>
      <c r="J36" s="18">
        <f>COUNTIF(J3:J33,"Demi-traitement")</f>
        <v>0</v>
      </c>
      <c r="K36" s="3" t="s">
        <v>32</v>
      </c>
      <c r="L36" s="18">
        <f>COUNTIF(L3:L32,"Demi-traitement")</f>
        <v>0</v>
      </c>
      <c r="M36" s="3" t="s">
        <v>32</v>
      </c>
      <c r="N36" s="18">
        <f>COUNTIF(N3:N33,"Demi-traitement")</f>
        <v>0</v>
      </c>
      <c r="O36" s="3" t="s">
        <v>32</v>
      </c>
      <c r="P36" s="18">
        <f>COUNTIF(P3:P33,"Demi-traitement")</f>
        <v>0</v>
      </c>
      <c r="Q36" s="3" t="s">
        <v>32</v>
      </c>
      <c r="R36" s="18">
        <f>COUNTIF(R3:R32,"Demi-traitement")</f>
        <v>0</v>
      </c>
      <c r="S36" s="3" t="s">
        <v>32</v>
      </c>
      <c r="T36" s="18">
        <f>COUNTIF(T3:T33,"Demi-traitement")</f>
        <v>0</v>
      </c>
      <c r="U36" s="3" t="s">
        <v>32</v>
      </c>
      <c r="V36" s="18">
        <f>COUNTIF(V3:V32,"Demi-traitement")</f>
        <v>0</v>
      </c>
      <c r="W36" s="3" t="s">
        <v>32</v>
      </c>
      <c r="X36" s="18">
        <f>COUNTIF(X3:X33,"Demi-traitement")</f>
        <v>0</v>
      </c>
    </row>
  </sheetData>
  <sheetProtection algorithmName="SHA-512" hashValue="eMWJyhXtzCXVr5ClhGhVXlxa+rozhV6ewi4bc62YSbsP1QjTyXjB8Gqs/+RYU5XnhQYLDnWdq//tQtWrYddWzQ==" saltValue="X+5qYIsKKFOw8rvXLZpVSA==" spinCount="100000" sheet="1" objects="1" scenarios="1" selectLockedCells="1" selectUnlockedCells="1"/>
  <mergeCells count="13">
    <mergeCell ref="W2:X2"/>
    <mergeCell ref="K2:L2"/>
    <mergeCell ref="M2:N2"/>
    <mergeCell ref="O2:P2"/>
    <mergeCell ref="Q2:R2"/>
    <mergeCell ref="S2:T2"/>
    <mergeCell ref="U2:V2"/>
    <mergeCell ref="I2:J2"/>
    <mergeCell ref="A1:B1"/>
    <mergeCell ref="A2:B2"/>
    <mergeCell ref="C2:D2"/>
    <mergeCell ref="E2:F2"/>
    <mergeCell ref="G2:H2"/>
  </mergeCells>
  <conditionalFormatting sqref="A35:G35">
    <cfRule type="containsText" dxfId="5" priority="17" operator="containsText" text="Demi-traitement">
      <formula>NOT(ISERROR(SEARCH("Demi-traitement",A35)))</formula>
    </cfRule>
    <cfRule type="containsText" dxfId="4" priority="18" operator="containsText" text="Plein traitement">
      <formula>NOT(ISERROR(SEARCH("Plein traitement",A35)))</formula>
    </cfRule>
  </conditionalFormatting>
  <conditionalFormatting sqref="A1:X34">
    <cfRule type="containsText" dxfId="3" priority="23" operator="containsText" text="Demi-traitement">
      <formula>NOT(ISERROR(SEARCH("Demi-traitement",A1)))</formula>
    </cfRule>
    <cfRule type="containsText" dxfId="2" priority="24" operator="containsText" text="Plein traitement">
      <formula>NOT(ISERROR(SEARCH("Plein traitement",A1)))</formula>
    </cfRule>
  </conditionalFormatting>
  <conditionalFormatting sqref="I35:X35">
    <cfRule type="containsText" dxfId="1" priority="1" operator="containsText" text="Demi-traitement">
      <formula>NOT(ISERROR(SEARCH("Demi-traitement",I35)))</formula>
    </cfRule>
    <cfRule type="containsText" dxfId="0" priority="2" operator="containsText" text="Plein traitement">
      <formula>NOT(ISERROR(SEARCH("Plein traitement",I35)))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Saisie données</vt:lpstr>
      <vt:lpstr>Calendrier 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EGGER</dc:creator>
  <cp:lastModifiedBy>Philippe DAUMAS</cp:lastModifiedBy>
  <cp:lastPrinted>2020-06-30T10:05:44Z</cp:lastPrinted>
  <dcterms:created xsi:type="dcterms:W3CDTF">2014-04-04T13:51:48Z</dcterms:created>
  <dcterms:modified xsi:type="dcterms:W3CDTF">2024-03-05T16:22:21Z</dcterms:modified>
</cp:coreProperties>
</file>